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alumni-my.sharepoint.com/personal/fwm683_ku_dk/Documents/Desktop/PAPERIII_DISKO_VEGETATION/Vegetation_paper/manuscript_figures/"/>
    </mc:Choice>
  </mc:AlternateContent>
  <bookViews>
    <workbookView xWindow="-120" yWindow="-120" windowWidth="29040" windowHeight="17640" activeTab="7"/>
  </bookViews>
  <sheets>
    <sheet name="Past" sheetId="1" r:id="rId1"/>
    <sheet name="Statistics" sheetId="16" r:id="rId2"/>
    <sheet name="RCP2_6" sheetId="6" r:id="rId3"/>
    <sheet name="RCP4.5" sheetId="7" r:id="rId4"/>
    <sheet name="RCP6.0" sheetId="8" r:id="rId5"/>
    <sheet name="RCP8.5" sheetId="9" r:id="rId6"/>
    <sheet name="Frostnumber" sheetId="15" r:id="rId7"/>
    <sheet name="Temp" sheetId="2" r:id="rId8"/>
    <sheet name="GS" sheetId="3" r:id="rId9"/>
    <sheet name="GSS_RCP" sheetId="10" r:id="rId10"/>
    <sheet name="SWI" sheetId="11" r:id="rId11"/>
    <sheet name="ALT" sheetId="4" r:id="rId12"/>
    <sheet name="ALTRCP" sheetId="14" r:id="rId13"/>
    <sheet name="SWI_Tjuli" sheetId="12" r:id="rId14"/>
    <sheet name="NDVI" sheetId="5" r:id="rId15"/>
    <sheet name="DDT" sheetId="13" r:id="rId16"/>
  </sheets>
  <externalReferences>
    <externalReference r:id="rId17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92" i="1" l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K37" i="14"/>
  <c r="K34" i="14"/>
  <c r="J34" i="14"/>
  <c r="J37" i="14"/>
  <c r="I34" i="14"/>
  <c r="I37" i="14"/>
  <c r="H37" i="14"/>
  <c r="H34" i="14"/>
  <c r="G37" i="14"/>
  <c r="G36" i="14"/>
  <c r="G35" i="14"/>
  <c r="G34" i="14"/>
  <c r="AJ192" i="1"/>
  <c r="AM270" i="6"/>
  <c r="AL270" i="6"/>
  <c r="AK270" i="6"/>
  <c r="AJ270" i="6"/>
  <c r="AI270" i="6"/>
  <c r="AM269" i="6"/>
  <c r="AL269" i="6"/>
  <c r="AK269" i="6"/>
  <c r="AJ269" i="6"/>
  <c r="AI269" i="6"/>
  <c r="AM268" i="6"/>
  <c r="AL268" i="6"/>
  <c r="AK268" i="6"/>
  <c r="AJ268" i="6"/>
  <c r="AI268" i="6"/>
  <c r="AM267" i="6"/>
  <c r="AL267" i="6"/>
  <c r="AK267" i="6"/>
  <c r="AJ267" i="6"/>
  <c r="AI267" i="6"/>
  <c r="AM266" i="6"/>
  <c r="AL266" i="6"/>
  <c r="AK266" i="6"/>
  <c r="AJ266" i="6"/>
  <c r="AI266" i="6"/>
  <c r="AM265" i="6"/>
  <c r="AL265" i="6"/>
  <c r="AK265" i="6"/>
  <c r="AJ265" i="6"/>
  <c r="AI265" i="6"/>
  <c r="AM264" i="6"/>
  <c r="AL264" i="6"/>
  <c r="AK264" i="6"/>
  <c r="AJ264" i="6"/>
  <c r="AI264" i="6"/>
  <c r="AM263" i="6"/>
  <c r="AL263" i="6"/>
  <c r="AK263" i="6"/>
  <c r="AJ263" i="6"/>
  <c r="AI263" i="6"/>
  <c r="AM262" i="6"/>
  <c r="AL262" i="6"/>
  <c r="AK262" i="6"/>
  <c r="AJ262" i="6"/>
  <c r="AI262" i="6"/>
  <c r="AM261" i="6"/>
  <c r="AL261" i="6"/>
  <c r="AK261" i="6"/>
  <c r="AJ261" i="6"/>
  <c r="AI261" i="6"/>
  <c r="AM260" i="6"/>
  <c r="AL260" i="6"/>
  <c r="AK260" i="6"/>
  <c r="AJ260" i="6"/>
  <c r="AI260" i="6"/>
  <c r="AM259" i="6"/>
  <c r="AL259" i="6"/>
  <c r="AK259" i="6"/>
  <c r="AJ259" i="6"/>
  <c r="AI259" i="6"/>
  <c r="AM258" i="6"/>
  <c r="AL258" i="6"/>
  <c r="AK258" i="6"/>
  <c r="AJ258" i="6"/>
  <c r="AI258" i="6"/>
  <c r="AM257" i="6"/>
  <c r="AL257" i="6"/>
  <c r="AK257" i="6"/>
  <c r="AJ257" i="6"/>
  <c r="AI257" i="6"/>
  <c r="AM256" i="6"/>
  <c r="AL256" i="6"/>
  <c r="AK256" i="6"/>
  <c r="AJ256" i="6"/>
  <c r="AI256" i="6"/>
  <c r="AM255" i="6"/>
  <c r="AL255" i="6"/>
  <c r="AK255" i="6"/>
  <c r="AJ255" i="6"/>
  <c r="AI255" i="6"/>
  <c r="AM254" i="6"/>
  <c r="AL254" i="6"/>
  <c r="AK254" i="6"/>
  <c r="AJ254" i="6"/>
  <c r="AI254" i="6"/>
  <c r="AM253" i="6"/>
  <c r="AL253" i="6"/>
  <c r="AK253" i="6"/>
  <c r="AJ253" i="6"/>
  <c r="AI253" i="6"/>
  <c r="AM252" i="6"/>
  <c r="AL252" i="6"/>
  <c r="AK252" i="6"/>
  <c r="AJ252" i="6"/>
  <c r="AI252" i="6"/>
  <c r="AM251" i="6"/>
  <c r="AL251" i="6"/>
  <c r="AK251" i="6"/>
  <c r="AJ251" i="6"/>
  <c r="AI251" i="6"/>
  <c r="AM250" i="6"/>
  <c r="AL250" i="6"/>
  <c r="AK250" i="6"/>
  <c r="AJ250" i="6"/>
  <c r="AI250" i="6"/>
  <c r="AM249" i="6"/>
  <c r="AL249" i="6"/>
  <c r="AK249" i="6"/>
  <c r="AJ249" i="6"/>
  <c r="AI249" i="6"/>
  <c r="AM248" i="6"/>
  <c r="AL248" i="6"/>
  <c r="AK248" i="6"/>
  <c r="AJ248" i="6"/>
  <c r="AI248" i="6"/>
  <c r="AM247" i="6"/>
  <c r="AL247" i="6"/>
  <c r="AK247" i="6"/>
  <c r="AJ247" i="6"/>
  <c r="AI247" i="6"/>
  <c r="AM246" i="6"/>
  <c r="AL246" i="6"/>
  <c r="AK246" i="6"/>
  <c r="AJ246" i="6"/>
  <c r="AI246" i="6"/>
  <c r="AM245" i="6"/>
  <c r="AL245" i="6"/>
  <c r="AK245" i="6"/>
  <c r="AJ245" i="6"/>
  <c r="AI245" i="6"/>
  <c r="AM244" i="6"/>
  <c r="AL244" i="6"/>
  <c r="AK244" i="6"/>
  <c r="AJ244" i="6"/>
  <c r="AI244" i="6"/>
  <c r="AM243" i="6"/>
  <c r="AL243" i="6"/>
  <c r="AK243" i="6"/>
  <c r="AJ243" i="6"/>
  <c r="AI243" i="6"/>
  <c r="AM242" i="6"/>
  <c r="AL242" i="6"/>
  <c r="AK242" i="6"/>
  <c r="AJ242" i="6"/>
  <c r="AI242" i="6"/>
  <c r="AM241" i="6"/>
  <c r="AL241" i="6"/>
  <c r="AK241" i="6"/>
  <c r="AJ241" i="6"/>
  <c r="AI241" i="6"/>
  <c r="AM240" i="6"/>
  <c r="AL240" i="6"/>
  <c r="AK240" i="6"/>
  <c r="AJ240" i="6"/>
  <c r="AI240" i="6"/>
  <c r="AM239" i="6"/>
  <c r="AL239" i="6"/>
  <c r="AK239" i="6"/>
  <c r="AJ239" i="6"/>
  <c r="AI239" i="6"/>
  <c r="AM238" i="6"/>
  <c r="AL238" i="6"/>
  <c r="AK238" i="6"/>
  <c r="AJ238" i="6"/>
  <c r="AI238" i="6"/>
  <c r="AM237" i="6"/>
  <c r="AL237" i="6"/>
  <c r="AK237" i="6"/>
  <c r="AJ237" i="6"/>
  <c r="AI237" i="6"/>
  <c r="AM236" i="6"/>
  <c r="AL236" i="6"/>
  <c r="AK236" i="6"/>
  <c r="AJ236" i="6"/>
  <c r="AI236" i="6"/>
  <c r="AM235" i="6"/>
  <c r="AL235" i="6"/>
  <c r="AK235" i="6"/>
  <c r="AJ235" i="6"/>
  <c r="AI235" i="6"/>
  <c r="AM234" i="6"/>
  <c r="AL234" i="6"/>
  <c r="AK234" i="6"/>
  <c r="AJ234" i="6"/>
  <c r="AI234" i="6"/>
  <c r="AM233" i="6"/>
  <c r="AL233" i="6"/>
  <c r="AK233" i="6"/>
  <c r="AJ233" i="6"/>
  <c r="AI233" i="6"/>
  <c r="AM232" i="6"/>
  <c r="AL232" i="6"/>
  <c r="AK232" i="6"/>
  <c r="AJ232" i="6"/>
  <c r="AI232" i="6"/>
  <c r="AM231" i="6"/>
  <c r="AL231" i="6"/>
  <c r="AK231" i="6"/>
  <c r="AJ231" i="6"/>
  <c r="AI231" i="6"/>
  <c r="AM230" i="6"/>
  <c r="AL230" i="6"/>
  <c r="AK230" i="6"/>
  <c r="AJ230" i="6"/>
  <c r="AI230" i="6"/>
  <c r="AM229" i="6"/>
  <c r="AL229" i="6"/>
  <c r="AK229" i="6"/>
  <c r="AJ229" i="6"/>
  <c r="AI229" i="6"/>
  <c r="AM228" i="6"/>
  <c r="AL228" i="6"/>
  <c r="AK228" i="6"/>
  <c r="AJ228" i="6"/>
  <c r="AI228" i="6"/>
  <c r="AM227" i="6"/>
  <c r="AL227" i="6"/>
  <c r="AK227" i="6"/>
  <c r="AJ227" i="6"/>
  <c r="AI227" i="6"/>
  <c r="AM226" i="6"/>
  <c r="AL226" i="6"/>
  <c r="AK226" i="6"/>
  <c r="AJ226" i="6"/>
  <c r="AI226" i="6"/>
  <c r="AM225" i="6"/>
  <c r="AL225" i="6"/>
  <c r="AK225" i="6"/>
  <c r="AJ225" i="6"/>
  <c r="AI225" i="6"/>
  <c r="AM224" i="6"/>
  <c r="AL224" i="6"/>
  <c r="AK224" i="6"/>
  <c r="AJ224" i="6"/>
  <c r="AI224" i="6"/>
  <c r="AM223" i="6"/>
  <c r="AL223" i="6"/>
  <c r="AK223" i="6"/>
  <c r="AJ223" i="6"/>
  <c r="AI223" i="6"/>
  <c r="AM222" i="6"/>
  <c r="AL222" i="6"/>
  <c r="AK222" i="6"/>
  <c r="AJ222" i="6"/>
  <c r="AI222" i="6"/>
  <c r="AM221" i="6"/>
  <c r="AL221" i="6"/>
  <c r="AK221" i="6"/>
  <c r="AJ221" i="6"/>
  <c r="AI221" i="6"/>
  <c r="AM220" i="6"/>
  <c r="AL220" i="6"/>
  <c r="AK220" i="6"/>
  <c r="AJ220" i="6"/>
  <c r="AI220" i="6"/>
  <c r="AM219" i="6"/>
  <c r="AL219" i="6"/>
  <c r="AK219" i="6"/>
  <c r="AJ219" i="6"/>
  <c r="AI219" i="6"/>
  <c r="AM218" i="6"/>
  <c r="AL218" i="6"/>
  <c r="AK218" i="6"/>
  <c r="AJ218" i="6"/>
  <c r="AI218" i="6"/>
  <c r="AM217" i="6"/>
  <c r="AL217" i="6"/>
  <c r="AK217" i="6"/>
  <c r="AJ217" i="6"/>
  <c r="AI217" i="6"/>
  <c r="AM216" i="6"/>
  <c r="AL216" i="6"/>
  <c r="AK216" i="6"/>
  <c r="AJ216" i="6"/>
  <c r="AI216" i="6"/>
  <c r="AM215" i="6"/>
  <c r="AL215" i="6"/>
  <c r="AK215" i="6"/>
  <c r="AJ215" i="6"/>
  <c r="AI215" i="6"/>
  <c r="AM214" i="6"/>
  <c r="AL214" i="6"/>
  <c r="AK214" i="6"/>
  <c r="AJ214" i="6"/>
  <c r="AI214" i="6"/>
  <c r="AM213" i="6"/>
  <c r="AL213" i="6"/>
  <c r="AK213" i="6"/>
  <c r="AJ213" i="6"/>
  <c r="AI213" i="6"/>
  <c r="AM212" i="6"/>
  <c r="AL212" i="6"/>
  <c r="AK212" i="6"/>
  <c r="AJ212" i="6"/>
  <c r="AI212" i="6"/>
  <c r="AM211" i="6"/>
  <c r="AL211" i="6"/>
  <c r="AK211" i="6"/>
  <c r="AJ211" i="6"/>
  <c r="AI211" i="6"/>
  <c r="AM210" i="6"/>
  <c r="AL210" i="6"/>
  <c r="AK210" i="6"/>
  <c r="AJ210" i="6"/>
  <c r="AI210" i="6"/>
  <c r="AM209" i="6"/>
  <c r="AL209" i="6"/>
  <c r="AK209" i="6"/>
  <c r="AJ209" i="6"/>
  <c r="AI209" i="6"/>
  <c r="AM208" i="6"/>
  <c r="AL208" i="6"/>
  <c r="AK208" i="6"/>
  <c r="AJ208" i="6"/>
  <c r="AI208" i="6"/>
  <c r="AM207" i="6"/>
  <c r="AL207" i="6"/>
  <c r="AK207" i="6"/>
  <c r="AJ207" i="6"/>
  <c r="AI207" i="6"/>
  <c r="AM206" i="6"/>
  <c r="AL206" i="6"/>
  <c r="AK206" i="6"/>
  <c r="AJ206" i="6"/>
  <c r="AI206" i="6"/>
  <c r="AM205" i="6"/>
  <c r="AL205" i="6"/>
  <c r="AK205" i="6"/>
  <c r="AJ205" i="6"/>
  <c r="AI205" i="6"/>
  <c r="AM204" i="6"/>
  <c r="AL204" i="6"/>
  <c r="AK204" i="6"/>
  <c r="AJ204" i="6"/>
  <c r="AI204" i="6"/>
  <c r="AM203" i="6"/>
  <c r="AL203" i="6"/>
  <c r="AK203" i="6"/>
  <c r="AJ203" i="6"/>
  <c r="AI203" i="6"/>
  <c r="AM202" i="6"/>
  <c r="AL202" i="6"/>
  <c r="AK202" i="6"/>
  <c r="AJ202" i="6"/>
  <c r="AI202" i="6"/>
  <c r="AM201" i="6"/>
  <c r="AL201" i="6"/>
  <c r="AK201" i="6"/>
  <c r="AJ201" i="6"/>
  <c r="AI201" i="6"/>
  <c r="AM200" i="6"/>
  <c r="AL200" i="6"/>
  <c r="AK200" i="6"/>
  <c r="AJ200" i="6"/>
  <c r="AI200" i="6"/>
  <c r="AM199" i="6"/>
  <c r="AL199" i="6"/>
  <c r="AK199" i="6"/>
  <c r="AJ199" i="6"/>
  <c r="AI199" i="6"/>
  <c r="AM198" i="6"/>
  <c r="AL198" i="6"/>
  <c r="AK198" i="6"/>
  <c r="AJ198" i="6"/>
  <c r="AI198" i="6"/>
  <c r="AM197" i="6"/>
  <c r="AL197" i="6"/>
  <c r="AK197" i="6"/>
  <c r="AJ197" i="6"/>
  <c r="AI197" i="6"/>
  <c r="AM196" i="6"/>
  <c r="AL196" i="6"/>
  <c r="AK196" i="6"/>
  <c r="AJ196" i="6"/>
  <c r="AI196" i="6"/>
  <c r="AM195" i="6"/>
  <c r="AL195" i="6"/>
  <c r="AK195" i="6"/>
  <c r="AJ195" i="6"/>
  <c r="AI195" i="6"/>
  <c r="AM194" i="6"/>
  <c r="AL194" i="6"/>
  <c r="AK194" i="6"/>
  <c r="AJ194" i="6"/>
  <c r="AI194" i="6"/>
  <c r="AM193" i="6"/>
  <c r="AL193" i="6"/>
  <c r="AK193" i="6"/>
  <c r="AJ193" i="6"/>
  <c r="AI193" i="6"/>
  <c r="AM192" i="6"/>
  <c r="AL192" i="6"/>
  <c r="AK192" i="6"/>
  <c r="AJ192" i="6"/>
  <c r="AI192" i="6"/>
  <c r="AM191" i="6"/>
  <c r="AL191" i="6"/>
  <c r="AK191" i="6"/>
  <c r="AJ191" i="6"/>
  <c r="AI191" i="6"/>
  <c r="AM190" i="6"/>
  <c r="AL190" i="6"/>
  <c r="AK190" i="6"/>
  <c r="AJ190" i="6"/>
  <c r="AI190" i="6"/>
  <c r="AM189" i="6"/>
  <c r="AL189" i="6"/>
  <c r="AK189" i="6"/>
  <c r="AJ189" i="6"/>
  <c r="AI189" i="6"/>
  <c r="AM188" i="6"/>
  <c r="AL188" i="6"/>
  <c r="AK188" i="6"/>
  <c r="AJ188" i="6"/>
  <c r="AI188" i="6"/>
  <c r="AM187" i="6"/>
  <c r="AL187" i="6"/>
  <c r="AK187" i="6"/>
  <c r="AJ187" i="6"/>
  <c r="AI187" i="6"/>
  <c r="AM186" i="6"/>
  <c r="AL186" i="6"/>
  <c r="AK186" i="6"/>
  <c r="AJ186" i="6"/>
  <c r="AI186" i="6"/>
  <c r="AM185" i="6"/>
  <c r="AL185" i="6"/>
  <c r="AK185" i="6"/>
  <c r="AJ185" i="6"/>
  <c r="AI185" i="6"/>
  <c r="AM184" i="6"/>
  <c r="AL184" i="6"/>
  <c r="AK184" i="6"/>
  <c r="AJ184" i="6"/>
  <c r="AI184" i="6"/>
  <c r="AM183" i="6"/>
  <c r="AL183" i="6"/>
  <c r="AK183" i="6"/>
  <c r="AJ183" i="6"/>
  <c r="AI183" i="6"/>
  <c r="AM182" i="6"/>
  <c r="AL182" i="6"/>
  <c r="AK182" i="6"/>
  <c r="AJ182" i="6"/>
  <c r="AI182" i="6"/>
  <c r="AM181" i="6"/>
  <c r="AL181" i="6"/>
  <c r="AK181" i="6"/>
  <c r="AJ181" i="6"/>
  <c r="AI181" i="6"/>
  <c r="AM180" i="6"/>
  <c r="AL180" i="6"/>
  <c r="AK180" i="6"/>
  <c r="AJ180" i="6"/>
  <c r="AI180" i="6"/>
  <c r="AM179" i="6"/>
  <c r="AL179" i="6"/>
  <c r="AK179" i="6"/>
  <c r="AJ179" i="6"/>
  <c r="AI179" i="6"/>
  <c r="AM178" i="6"/>
  <c r="AL178" i="6"/>
  <c r="AK178" i="6"/>
  <c r="AJ178" i="6"/>
  <c r="AI178" i="6"/>
  <c r="AM177" i="6"/>
  <c r="AL177" i="6"/>
  <c r="AK177" i="6"/>
  <c r="AJ177" i="6"/>
  <c r="AI177" i="6"/>
  <c r="AM176" i="6"/>
  <c r="AL176" i="6"/>
  <c r="AK176" i="6"/>
  <c r="AJ176" i="6"/>
  <c r="AI176" i="6"/>
  <c r="AM175" i="6"/>
  <c r="AL175" i="6"/>
  <c r="AK175" i="6"/>
  <c r="AJ175" i="6"/>
  <c r="AI175" i="6"/>
  <c r="AM174" i="6"/>
  <c r="AL174" i="6"/>
  <c r="AK174" i="6"/>
  <c r="AJ174" i="6"/>
  <c r="AI174" i="6"/>
  <c r="AM173" i="6"/>
  <c r="AL173" i="6"/>
  <c r="AK173" i="6"/>
  <c r="AJ173" i="6"/>
  <c r="AI173" i="6"/>
  <c r="AM172" i="6"/>
  <c r="AL172" i="6"/>
  <c r="AK172" i="6"/>
  <c r="AJ172" i="6"/>
  <c r="AI172" i="6"/>
  <c r="AM171" i="6"/>
  <c r="AL171" i="6"/>
  <c r="AK171" i="6"/>
  <c r="AJ171" i="6"/>
  <c r="AI171" i="6"/>
  <c r="AM170" i="6"/>
  <c r="AL170" i="6"/>
  <c r="AK170" i="6"/>
  <c r="AJ170" i="6"/>
  <c r="AI170" i="6"/>
  <c r="AM169" i="6"/>
  <c r="AL169" i="6"/>
  <c r="AK169" i="6"/>
  <c r="AJ169" i="6"/>
  <c r="AI169" i="6"/>
  <c r="AM168" i="6"/>
  <c r="AL168" i="6"/>
  <c r="AK168" i="6"/>
  <c r="AJ168" i="6"/>
  <c r="AI168" i="6"/>
  <c r="AM167" i="6"/>
  <c r="AL167" i="6"/>
  <c r="AK167" i="6"/>
  <c r="AJ167" i="6"/>
  <c r="AI167" i="6"/>
  <c r="AM166" i="6"/>
  <c r="AL166" i="6"/>
  <c r="AK166" i="6"/>
  <c r="AJ166" i="6"/>
  <c r="AI166" i="6"/>
  <c r="AM165" i="6"/>
  <c r="AL165" i="6"/>
  <c r="AK165" i="6"/>
  <c r="AJ165" i="6"/>
  <c r="AI165" i="6"/>
  <c r="AM164" i="6"/>
  <c r="AL164" i="6"/>
  <c r="AK164" i="6"/>
  <c r="AJ164" i="6"/>
  <c r="AI164" i="6"/>
  <c r="AM163" i="6"/>
  <c r="AL163" i="6"/>
  <c r="AK163" i="6"/>
  <c r="AJ163" i="6"/>
  <c r="AI163" i="6"/>
  <c r="AM162" i="6"/>
  <c r="AL162" i="6"/>
  <c r="AK162" i="6"/>
  <c r="AJ162" i="6"/>
  <c r="AI162" i="6"/>
  <c r="AM161" i="6"/>
  <c r="AL161" i="6"/>
  <c r="AK161" i="6"/>
  <c r="AJ161" i="6"/>
  <c r="AI161" i="6"/>
  <c r="AM160" i="6"/>
  <c r="AL160" i="6"/>
  <c r="AK160" i="6"/>
  <c r="AJ160" i="6"/>
  <c r="AI160" i="6"/>
  <c r="AM159" i="6"/>
  <c r="AL159" i="6"/>
  <c r="AK159" i="6"/>
  <c r="AJ159" i="6"/>
  <c r="AI159" i="6"/>
  <c r="AM158" i="6"/>
  <c r="AL158" i="6"/>
  <c r="AK158" i="6"/>
  <c r="AJ158" i="6"/>
  <c r="AI158" i="6"/>
  <c r="AM157" i="6"/>
  <c r="AL157" i="6"/>
  <c r="AK157" i="6"/>
  <c r="AJ157" i="6"/>
  <c r="AI157" i="6"/>
  <c r="AM156" i="6"/>
  <c r="AL156" i="6"/>
  <c r="AK156" i="6"/>
  <c r="AJ156" i="6"/>
  <c r="AI156" i="6"/>
  <c r="AM155" i="6"/>
  <c r="AL155" i="6"/>
  <c r="AK155" i="6"/>
  <c r="AJ155" i="6"/>
  <c r="AI155" i="6"/>
  <c r="AM154" i="6"/>
  <c r="AL154" i="6"/>
  <c r="AK154" i="6"/>
  <c r="AJ154" i="6"/>
  <c r="AI154" i="6"/>
  <c r="AM153" i="6"/>
  <c r="AL153" i="6"/>
  <c r="AK153" i="6"/>
  <c r="AJ153" i="6"/>
  <c r="AI153" i="6"/>
  <c r="AM152" i="6"/>
  <c r="AL152" i="6"/>
  <c r="AK152" i="6"/>
  <c r="AJ152" i="6"/>
  <c r="AI152" i="6"/>
  <c r="AM151" i="6"/>
  <c r="AL151" i="6"/>
  <c r="AK151" i="6"/>
  <c r="AJ151" i="6"/>
  <c r="AI151" i="6"/>
  <c r="AM150" i="6"/>
  <c r="AL150" i="6"/>
  <c r="AK150" i="6"/>
  <c r="AJ150" i="6"/>
  <c r="AI150" i="6"/>
  <c r="AM149" i="6"/>
  <c r="AL149" i="6"/>
  <c r="AK149" i="6"/>
  <c r="AJ149" i="6"/>
  <c r="AI149" i="6"/>
  <c r="AM148" i="6"/>
  <c r="AL148" i="6"/>
  <c r="AK148" i="6"/>
  <c r="AJ148" i="6"/>
  <c r="AI148" i="6"/>
  <c r="AM147" i="6"/>
  <c r="AL147" i="6"/>
  <c r="AK147" i="6"/>
  <c r="AJ147" i="6"/>
  <c r="AI147" i="6"/>
  <c r="AM146" i="6"/>
  <c r="AL146" i="6"/>
  <c r="AK146" i="6"/>
  <c r="AJ146" i="6"/>
  <c r="AI146" i="6"/>
  <c r="AM145" i="6"/>
  <c r="AL145" i="6"/>
  <c r="AK145" i="6"/>
  <c r="AJ145" i="6"/>
  <c r="AI145" i="6"/>
  <c r="AM144" i="6"/>
  <c r="AL144" i="6"/>
  <c r="AK144" i="6"/>
  <c r="AJ144" i="6"/>
  <c r="AI144" i="6"/>
  <c r="AM143" i="6"/>
  <c r="AL143" i="6"/>
  <c r="AK143" i="6"/>
  <c r="AJ143" i="6"/>
  <c r="AI143" i="6"/>
  <c r="AM142" i="6"/>
  <c r="AL142" i="6"/>
  <c r="AK142" i="6"/>
  <c r="AJ142" i="6"/>
  <c r="AI142" i="6"/>
  <c r="AM141" i="6"/>
  <c r="AL141" i="6"/>
  <c r="AK141" i="6"/>
  <c r="AJ141" i="6"/>
  <c r="AI141" i="6"/>
  <c r="AM140" i="6"/>
  <c r="AL140" i="6"/>
  <c r="AK140" i="6"/>
  <c r="AJ140" i="6"/>
  <c r="AI140" i="6"/>
  <c r="AM139" i="6"/>
  <c r="AL139" i="6"/>
  <c r="AK139" i="6"/>
  <c r="AJ139" i="6"/>
  <c r="AI139" i="6"/>
  <c r="AM138" i="6"/>
  <c r="AL138" i="6"/>
  <c r="AK138" i="6"/>
  <c r="AJ138" i="6"/>
  <c r="AI138" i="6"/>
  <c r="AM137" i="6"/>
  <c r="AL137" i="6"/>
  <c r="AK137" i="6"/>
  <c r="AJ137" i="6"/>
  <c r="AI137" i="6"/>
  <c r="AM136" i="6"/>
  <c r="AL136" i="6"/>
  <c r="AK136" i="6"/>
  <c r="AJ136" i="6"/>
  <c r="AI136" i="6"/>
  <c r="AM135" i="6"/>
  <c r="AL135" i="6"/>
  <c r="AK135" i="6"/>
  <c r="AJ135" i="6"/>
  <c r="AI135" i="6"/>
  <c r="AM134" i="6"/>
  <c r="AL134" i="6"/>
  <c r="AK134" i="6"/>
  <c r="AJ134" i="6"/>
  <c r="AI134" i="6"/>
  <c r="AM133" i="6"/>
  <c r="AL133" i="6"/>
  <c r="AK133" i="6"/>
  <c r="AJ133" i="6"/>
  <c r="AI133" i="6"/>
  <c r="AM132" i="6"/>
  <c r="AL132" i="6"/>
  <c r="AK132" i="6"/>
  <c r="AJ132" i="6"/>
  <c r="AI132" i="6"/>
  <c r="AM131" i="6"/>
  <c r="AL131" i="6"/>
  <c r="AK131" i="6"/>
  <c r="AJ131" i="6"/>
  <c r="AI131" i="6"/>
  <c r="AM130" i="6"/>
  <c r="AL130" i="6"/>
  <c r="AK130" i="6"/>
  <c r="AJ130" i="6"/>
  <c r="AI130" i="6"/>
  <c r="AM129" i="6"/>
  <c r="AL129" i="6"/>
  <c r="AK129" i="6"/>
  <c r="AJ129" i="6"/>
  <c r="AI129" i="6"/>
  <c r="AM128" i="6"/>
  <c r="AL128" i="6"/>
  <c r="AK128" i="6"/>
  <c r="AJ128" i="6"/>
  <c r="AI128" i="6"/>
  <c r="AM127" i="6"/>
  <c r="AL127" i="6"/>
  <c r="AK127" i="6"/>
  <c r="AJ127" i="6"/>
  <c r="AI127" i="6"/>
  <c r="AM126" i="6"/>
  <c r="AL126" i="6"/>
  <c r="AK126" i="6"/>
  <c r="AJ126" i="6"/>
  <c r="AI126" i="6"/>
  <c r="AM125" i="6"/>
  <c r="AL125" i="6"/>
  <c r="AK125" i="6"/>
  <c r="AJ125" i="6"/>
  <c r="AI125" i="6"/>
  <c r="AM124" i="6"/>
  <c r="AL124" i="6"/>
  <c r="AK124" i="6"/>
  <c r="AJ124" i="6"/>
  <c r="AI124" i="6"/>
  <c r="AM123" i="6"/>
  <c r="AL123" i="6"/>
  <c r="AK123" i="6"/>
  <c r="AJ123" i="6"/>
  <c r="AI123" i="6"/>
  <c r="AM122" i="6"/>
  <c r="AL122" i="6"/>
  <c r="AK122" i="6"/>
  <c r="AJ122" i="6"/>
  <c r="AI122" i="6"/>
  <c r="AM121" i="6"/>
  <c r="AL121" i="6"/>
  <c r="AK121" i="6"/>
  <c r="AJ121" i="6"/>
  <c r="AI121" i="6"/>
  <c r="AM120" i="6"/>
  <c r="AL120" i="6"/>
  <c r="AK120" i="6"/>
  <c r="AJ120" i="6"/>
  <c r="AI120" i="6"/>
  <c r="AM119" i="6"/>
  <c r="AL119" i="6"/>
  <c r="AK119" i="6"/>
  <c r="AJ119" i="6"/>
  <c r="AI119" i="6"/>
  <c r="AM118" i="6"/>
  <c r="AL118" i="6"/>
  <c r="AK118" i="6"/>
  <c r="AJ118" i="6"/>
  <c r="AI118" i="6"/>
  <c r="AM117" i="6"/>
  <c r="AL117" i="6"/>
  <c r="AK117" i="6"/>
  <c r="AJ117" i="6"/>
  <c r="AI117" i="6"/>
  <c r="AM116" i="6"/>
  <c r="AL116" i="6"/>
  <c r="AK116" i="6"/>
  <c r="AJ116" i="6"/>
  <c r="AI116" i="6"/>
  <c r="AM115" i="6"/>
  <c r="AL115" i="6"/>
  <c r="AK115" i="6"/>
  <c r="AJ115" i="6"/>
  <c r="AI115" i="6"/>
  <c r="AM114" i="6"/>
  <c r="AL114" i="6"/>
  <c r="AK114" i="6"/>
  <c r="AJ114" i="6"/>
  <c r="AI114" i="6"/>
  <c r="AM113" i="6"/>
  <c r="AL113" i="6"/>
  <c r="AK113" i="6"/>
  <c r="AJ113" i="6"/>
  <c r="AI113" i="6"/>
  <c r="AM112" i="6"/>
  <c r="AL112" i="6"/>
  <c r="AK112" i="6"/>
  <c r="AJ112" i="6"/>
  <c r="AI112" i="6"/>
  <c r="AM111" i="6"/>
  <c r="AL111" i="6"/>
  <c r="AK111" i="6"/>
  <c r="AJ111" i="6"/>
  <c r="AI111" i="6"/>
  <c r="AM110" i="6"/>
  <c r="AL110" i="6"/>
  <c r="AK110" i="6"/>
  <c r="AJ110" i="6"/>
  <c r="AI110" i="6"/>
  <c r="AM109" i="6"/>
  <c r="AL109" i="6"/>
  <c r="AK109" i="6"/>
  <c r="AJ109" i="6"/>
  <c r="AI109" i="6"/>
  <c r="AM108" i="6"/>
  <c r="AL108" i="6"/>
  <c r="AK108" i="6"/>
  <c r="AJ108" i="6"/>
  <c r="AI108" i="6"/>
  <c r="AM107" i="6"/>
  <c r="AL107" i="6"/>
  <c r="AK107" i="6"/>
  <c r="AJ107" i="6"/>
  <c r="AI107" i="6"/>
  <c r="AM106" i="6"/>
  <c r="AL106" i="6"/>
  <c r="AK106" i="6"/>
  <c r="AJ106" i="6"/>
  <c r="AI106" i="6"/>
  <c r="AM105" i="6"/>
  <c r="AL105" i="6"/>
  <c r="AK105" i="6"/>
  <c r="AJ105" i="6"/>
  <c r="AI105" i="6"/>
  <c r="AM104" i="6"/>
  <c r="AL104" i="6"/>
  <c r="AK104" i="6"/>
  <c r="AJ104" i="6"/>
  <c r="AI104" i="6"/>
  <c r="AM103" i="6"/>
  <c r="AL103" i="6"/>
  <c r="AK103" i="6"/>
  <c r="AJ103" i="6"/>
  <c r="AI103" i="6"/>
  <c r="AM102" i="6"/>
  <c r="AL102" i="6"/>
  <c r="AK102" i="6"/>
  <c r="AJ102" i="6"/>
  <c r="AI102" i="6"/>
  <c r="AM101" i="6"/>
  <c r="AL101" i="6"/>
  <c r="AK101" i="6"/>
  <c r="AJ101" i="6"/>
  <c r="AI101" i="6"/>
  <c r="AM100" i="6"/>
  <c r="AL100" i="6"/>
  <c r="AK100" i="6"/>
  <c r="AJ100" i="6"/>
  <c r="AI100" i="6"/>
  <c r="AM99" i="6"/>
  <c r="AL99" i="6"/>
  <c r="AK99" i="6"/>
  <c r="AJ99" i="6"/>
  <c r="AI99" i="6"/>
  <c r="AM98" i="6"/>
  <c r="AL98" i="6"/>
  <c r="AK98" i="6"/>
  <c r="AJ98" i="6"/>
  <c r="AI98" i="6"/>
  <c r="AM97" i="6"/>
  <c r="AL97" i="6"/>
  <c r="AK97" i="6"/>
  <c r="AJ97" i="6"/>
  <c r="AI97" i="6"/>
  <c r="AM96" i="6"/>
  <c r="AL96" i="6"/>
  <c r="AK96" i="6"/>
  <c r="AJ96" i="6"/>
  <c r="AI96" i="6"/>
  <c r="AM95" i="6"/>
  <c r="AL95" i="6"/>
  <c r="AK95" i="6"/>
  <c r="AJ95" i="6"/>
  <c r="AI95" i="6"/>
  <c r="AM94" i="6"/>
  <c r="AL94" i="6"/>
  <c r="AK94" i="6"/>
  <c r="AJ94" i="6"/>
  <c r="AI94" i="6"/>
  <c r="AM93" i="6"/>
  <c r="AL93" i="6"/>
  <c r="AK93" i="6"/>
  <c r="AJ93" i="6"/>
  <c r="AI93" i="6"/>
  <c r="AM92" i="6"/>
  <c r="AL92" i="6"/>
  <c r="AK92" i="6"/>
  <c r="AJ92" i="6"/>
  <c r="AI92" i="6"/>
  <c r="AM91" i="6"/>
  <c r="AL91" i="6"/>
  <c r="AK91" i="6"/>
  <c r="AJ91" i="6"/>
  <c r="AI91" i="6"/>
  <c r="AM90" i="6"/>
  <c r="AL90" i="6"/>
  <c r="AK90" i="6"/>
  <c r="AJ90" i="6"/>
  <c r="AI90" i="6"/>
  <c r="AM89" i="6"/>
  <c r="AL89" i="6"/>
  <c r="AK89" i="6"/>
  <c r="AJ89" i="6"/>
  <c r="AI89" i="6"/>
  <c r="AM88" i="6"/>
  <c r="AL88" i="6"/>
  <c r="AK88" i="6"/>
  <c r="AJ88" i="6"/>
  <c r="AI88" i="6"/>
  <c r="AM87" i="6"/>
  <c r="AL87" i="6"/>
  <c r="AK87" i="6"/>
  <c r="AJ87" i="6"/>
  <c r="AI87" i="6"/>
  <c r="AM86" i="6"/>
  <c r="AL86" i="6"/>
  <c r="AK86" i="6"/>
  <c r="AJ86" i="6"/>
  <c r="AI86" i="6"/>
  <c r="AM85" i="6"/>
  <c r="AL85" i="6"/>
  <c r="AK85" i="6"/>
  <c r="AJ85" i="6"/>
  <c r="AI85" i="6"/>
  <c r="AM84" i="6"/>
  <c r="AL84" i="6"/>
  <c r="AK84" i="6"/>
  <c r="AJ84" i="6"/>
  <c r="AI84" i="6"/>
  <c r="AM83" i="6"/>
  <c r="AL83" i="6"/>
  <c r="AK83" i="6"/>
  <c r="AJ83" i="6"/>
  <c r="AI83" i="6"/>
  <c r="AM82" i="6"/>
  <c r="AL82" i="6"/>
  <c r="AK82" i="6"/>
  <c r="AJ82" i="6"/>
  <c r="AI82" i="6"/>
  <c r="AM81" i="6"/>
  <c r="AL81" i="6"/>
  <c r="AK81" i="6"/>
  <c r="AJ81" i="6"/>
  <c r="AI81" i="6"/>
  <c r="AM80" i="6"/>
  <c r="AL80" i="6"/>
  <c r="AK80" i="6"/>
  <c r="AJ80" i="6"/>
  <c r="AI80" i="6"/>
  <c r="AM79" i="6"/>
  <c r="AL79" i="6"/>
  <c r="AK79" i="6"/>
  <c r="AJ79" i="6"/>
  <c r="AI79" i="6"/>
  <c r="AM78" i="6"/>
  <c r="AL78" i="6"/>
  <c r="AK78" i="6"/>
  <c r="AJ78" i="6"/>
  <c r="AI78" i="6"/>
  <c r="AM77" i="6"/>
  <c r="AL77" i="6"/>
  <c r="AK77" i="6"/>
  <c r="AJ77" i="6"/>
  <c r="AI77" i="6"/>
  <c r="AM76" i="6"/>
  <c r="AL76" i="6"/>
  <c r="AK76" i="6"/>
  <c r="AJ76" i="6"/>
  <c r="AI76" i="6"/>
  <c r="AM75" i="6"/>
  <c r="AL75" i="6"/>
  <c r="AK75" i="6"/>
  <c r="AJ75" i="6"/>
  <c r="AI75" i="6"/>
  <c r="AM74" i="6"/>
  <c r="AL74" i="6"/>
  <c r="AK74" i="6"/>
  <c r="AJ74" i="6"/>
  <c r="AI74" i="6"/>
  <c r="AM73" i="6"/>
  <c r="AL73" i="6"/>
  <c r="AK73" i="6"/>
  <c r="AJ73" i="6"/>
  <c r="AI73" i="6"/>
  <c r="AM72" i="6"/>
  <c r="AL72" i="6"/>
  <c r="AK72" i="6"/>
  <c r="AJ72" i="6"/>
  <c r="AI72" i="6"/>
  <c r="AM71" i="6"/>
  <c r="AL71" i="6"/>
  <c r="AK71" i="6"/>
  <c r="AJ71" i="6"/>
  <c r="AI71" i="6"/>
  <c r="AM70" i="6"/>
  <c r="AL70" i="6"/>
  <c r="AK70" i="6"/>
  <c r="AJ70" i="6"/>
  <c r="AI70" i="6"/>
  <c r="AM69" i="6"/>
  <c r="AL69" i="6"/>
  <c r="AK69" i="6"/>
  <c r="AJ69" i="6"/>
  <c r="AI69" i="6"/>
  <c r="AM68" i="6"/>
  <c r="AL68" i="6"/>
  <c r="AK68" i="6"/>
  <c r="AJ68" i="6"/>
  <c r="AI68" i="6"/>
  <c r="AM67" i="6"/>
  <c r="AL67" i="6"/>
  <c r="AK67" i="6"/>
  <c r="AJ67" i="6"/>
  <c r="AI67" i="6"/>
  <c r="AM66" i="6"/>
  <c r="AL66" i="6"/>
  <c r="AK66" i="6"/>
  <c r="AJ66" i="6"/>
  <c r="AI66" i="6"/>
  <c r="AM65" i="6"/>
  <c r="AL65" i="6"/>
  <c r="AK65" i="6"/>
  <c r="AJ65" i="6"/>
  <c r="AI65" i="6"/>
  <c r="AM64" i="6"/>
  <c r="AL64" i="6"/>
  <c r="AK64" i="6"/>
  <c r="AJ64" i="6"/>
  <c r="AI64" i="6"/>
  <c r="AM63" i="6"/>
  <c r="AL63" i="6"/>
  <c r="AK63" i="6"/>
  <c r="AJ63" i="6"/>
  <c r="AI63" i="6"/>
  <c r="AM62" i="6"/>
  <c r="AL62" i="6"/>
  <c r="AK62" i="6"/>
  <c r="AJ62" i="6"/>
  <c r="AI62" i="6"/>
  <c r="AM61" i="6"/>
  <c r="AL61" i="6"/>
  <c r="AK61" i="6"/>
  <c r="AJ61" i="6"/>
  <c r="AI61" i="6"/>
  <c r="AM60" i="6"/>
  <c r="AL60" i="6"/>
  <c r="AK60" i="6"/>
  <c r="AJ60" i="6"/>
  <c r="AI60" i="6"/>
  <c r="AM59" i="6"/>
  <c r="AL59" i="6"/>
  <c r="AK59" i="6"/>
  <c r="AJ59" i="6"/>
  <c r="AI59" i="6"/>
  <c r="AM58" i="6"/>
  <c r="AL58" i="6"/>
  <c r="AK58" i="6"/>
  <c r="AJ58" i="6"/>
  <c r="AI58" i="6"/>
  <c r="AM57" i="6"/>
  <c r="AL57" i="6"/>
  <c r="AK57" i="6"/>
  <c r="AJ57" i="6"/>
  <c r="AI57" i="6"/>
  <c r="AM56" i="6"/>
  <c r="AL56" i="6"/>
  <c r="AK56" i="6"/>
  <c r="AJ56" i="6"/>
  <c r="AI56" i="6"/>
  <c r="AM55" i="6"/>
  <c r="AL55" i="6"/>
  <c r="AK55" i="6"/>
  <c r="AJ55" i="6"/>
  <c r="AI55" i="6"/>
  <c r="AM54" i="6"/>
  <c r="AL54" i="6"/>
  <c r="AK54" i="6"/>
  <c r="AJ54" i="6"/>
  <c r="AI54" i="6"/>
  <c r="AM53" i="6"/>
  <c r="AL53" i="6"/>
  <c r="AK53" i="6"/>
  <c r="AJ53" i="6"/>
  <c r="AI53" i="6"/>
  <c r="AM52" i="6"/>
  <c r="AL52" i="6"/>
  <c r="AK52" i="6"/>
  <c r="AJ52" i="6"/>
  <c r="AI52" i="6"/>
  <c r="AM51" i="6"/>
  <c r="AL51" i="6"/>
  <c r="AK51" i="6"/>
  <c r="AJ51" i="6"/>
  <c r="AI51" i="6"/>
  <c r="AM50" i="6"/>
  <c r="AL50" i="6"/>
  <c r="AK50" i="6"/>
  <c r="AJ50" i="6"/>
  <c r="AI50" i="6"/>
  <c r="AM49" i="6"/>
  <c r="AL49" i="6"/>
  <c r="AK49" i="6"/>
  <c r="AJ49" i="6"/>
  <c r="AI49" i="6"/>
  <c r="AM48" i="6"/>
  <c r="AL48" i="6"/>
  <c r="AK48" i="6"/>
  <c r="AJ48" i="6"/>
  <c r="AI48" i="6"/>
  <c r="AM47" i="6"/>
  <c r="AL47" i="6"/>
  <c r="AK47" i="6"/>
  <c r="AJ47" i="6"/>
  <c r="AI47" i="6"/>
  <c r="AM46" i="6"/>
  <c r="AL46" i="6"/>
  <c r="AK46" i="6"/>
  <c r="AJ46" i="6"/>
  <c r="AI46" i="6"/>
  <c r="AM45" i="6"/>
  <c r="AL45" i="6"/>
  <c r="AK45" i="6"/>
  <c r="AJ45" i="6"/>
  <c r="AI45" i="6"/>
  <c r="AM44" i="6"/>
  <c r="AL44" i="6"/>
  <c r="AK44" i="6"/>
  <c r="AJ44" i="6"/>
  <c r="AI44" i="6"/>
  <c r="AM43" i="6"/>
  <c r="AL43" i="6"/>
  <c r="AK43" i="6"/>
  <c r="AJ43" i="6"/>
  <c r="AI43" i="6"/>
  <c r="AM42" i="6"/>
  <c r="AL42" i="6"/>
  <c r="AK42" i="6"/>
  <c r="AJ42" i="6"/>
  <c r="AI42" i="6"/>
  <c r="AM41" i="6"/>
  <c r="AL41" i="6"/>
  <c r="AK41" i="6"/>
  <c r="AJ41" i="6"/>
  <c r="AI41" i="6"/>
  <c r="AM40" i="6"/>
  <c r="AL40" i="6"/>
  <c r="AK40" i="6"/>
  <c r="AJ40" i="6"/>
  <c r="AI40" i="6"/>
  <c r="AM39" i="6"/>
  <c r="AL39" i="6"/>
  <c r="AK39" i="6"/>
  <c r="AJ39" i="6"/>
  <c r="AI39" i="6"/>
  <c r="AM38" i="6"/>
  <c r="AL38" i="6"/>
  <c r="AK38" i="6"/>
  <c r="AJ38" i="6"/>
  <c r="AI38" i="6"/>
  <c r="AM37" i="6"/>
  <c r="AL37" i="6"/>
  <c r="AK37" i="6"/>
  <c r="AJ37" i="6"/>
  <c r="AI37" i="6"/>
  <c r="AM36" i="6"/>
  <c r="AL36" i="6"/>
  <c r="AK36" i="6"/>
  <c r="AJ36" i="6"/>
  <c r="AI36" i="6"/>
  <c r="AM35" i="6"/>
  <c r="AL35" i="6"/>
  <c r="AK35" i="6"/>
  <c r="AJ35" i="6"/>
  <c r="AI35" i="6"/>
  <c r="AM34" i="6"/>
  <c r="AL34" i="6"/>
  <c r="AK34" i="6"/>
  <c r="AJ34" i="6"/>
  <c r="AI34" i="6"/>
  <c r="AM33" i="6"/>
  <c r="AL33" i="6"/>
  <c r="AK33" i="6"/>
  <c r="AJ33" i="6"/>
  <c r="AI33" i="6"/>
  <c r="AM32" i="6"/>
  <c r="AL32" i="6"/>
  <c r="AK32" i="6"/>
  <c r="AJ32" i="6"/>
  <c r="AI32" i="6"/>
  <c r="AM31" i="6"/>
  <c r="AL31" i="6"/>
  <c r="AK31" i="6"/>
  <c r="AJ31" i="6"/>
  <c r="AI31" i="6"/>
  <c r="AM30" i="6"/>
  <c r="AL30" i="6"/>
  <c r="AK30" i="6"/>
  <c r="AJ30" i="6"/>
  <c r="AI30" i="6"/>
  <c r="AM29" i="6"/>
  <c r="AL29" i="6"/>
  <c r="AK29" i="6"/>
  <c r="AJ29" i="6"/>
  <c r="AI29" i="6"/>
  <c r="AM28" i="6"/>
  <c r="AL28" i="6"/>
  <c r="AK28" i="6"/>
  <c r="AJ28" i="6"/>
  <c r="AI28" i="6"/>
  <c r="AM27" i="6"/>
  <c r="AL27" i="6"/>
  <c r="AK27" i="6"/>
  <c r="AJ27" i="6"/>
  <c r="AI27" i="6"/>
  <c r="AM26" i="6"/>
  <c r="AL26" i="6"/>
  <c r="AK26" i="6"/>
  <c r="AJ26" i="6"/>
  <c r="AI26" i="6"/>
  <c r="AM25" i="6"/>
  <c r="AL25" i="6"/>
  <c r="AK25" i="6"/>
  <c r="AJ25" i="6"/>
  <c r="AI25" i="6"/>
  <c r="AM24" i="6"/>
  <c r="AL24" i="6"/>
  <c r="AK24" i="6"/>
  <c r="AJ24" i="6"/>
  <c r="AI24" i="6"/>
  <c r="AM23" i="6"/>
  <c r="AL23" i="6"/>
  <c r="AK23" i="6"/>
  <c r="AJ23" i="6"/>
  <c r="AI23" i="6"/>
  <c r="AM22" i="6"/>
  <c r="AL22" i="6"/>
  <c r="AK22" i="6"/>
  <c r="AJ22" i="6"/>
  <c r="AI22" i="6"/>
  <c r="AM21" i="6"/>
  <c r="AL21" i="6"/>
  <c r="AK21" i="6"/>
  <c r="AJ21" i="6"/>
  <c r="AI21" i="6"/>
  <c r="AM20" i="6"/>
  <c r="AL20" i="6"/>
  <c r="AK20" i="6"/>
  <c r="AJ20" i="6"/>
  <c r="AI20" i="6"/>
  <c r="AM19" i="6"/>
  <c r="AL19" i="6"/>
  <c r="AK19" i="6"/>
  <c r="AJ19" i="6"/>
  <c r="AI19" i="6"/>
  <c r="AM18" i="6"/>
  <c r="AL18" i="6"/>
  <c r="AK18" i="6"/>
  <c r="AJ18" i="6"/>
  <c r="AI18" i="6"/>
  <c r="AM17" i="6"/>
  <c r="AL17" i="6"/>
  <c r="AK17" i="6"/>
  <c r="AJ17" i="6"/>
  <c r="AI17" i="6"/>
  <c r="AM16" i="6"/>
  <c r="AL16" i="6"/>
  <c r="AK16" i="6"/>
  <c r="AJ16" i="6"/>
  <c r="AI16" i="6"/>
  <c r="AM15" i="6"/>
  <c r="AL15" i="6"/>
  <c r="AK15" i="6"/>
  <c r="AJ15" i="6"/>
  <c r="AI15" i="6"/>
  <c r="AM14" i="6"/>
  <c r="AL14" i="6"/>
  <c r="AK14" i="6"/>
  <c r="AJ14" i="6"/>
  <c r="AI14" i="6"/>
  <c r="AM13" i="6"/>
  <c r="AL13" i="6"/>
  <c r="AK13" i="6"/>
  <c r="AJ13" i="6"/>
  <c r="AI13" i="6"/>
  <c r="AM12" i="6"/>
  <c r="AL12" i="6"/>
  <c r="AK12" i="6"/>
  <c r="AJ12" i="6"/>
  <c r="AI12" i="6"/>
  <c r="AM11" i="6"/>
  <c r="AL11" i="6"/>
  <c r="AK11" i="6"/>
  <c r="AJ11" i="6"/>
  <c r="AI11" i="6"/>
  <c r="AM10" i="6"/>
  <c r="AL10" i="6"/>
  <c r="AK10" i="6"/>
  <c r="AJ10" i="6"/>
  <c r="AI10" i="6"/>
  <c r="AM270" i="9"/>
  <c r="AL270" i="9"/>
  <c r="AK270" i="9"/>
  <c r="AJ270" i="9"/>
  <c r="AI270" i="9"/>
  <c r="AM269" i="9"/>
  <c r="AL269" i="9"/>
  <c r="AK269" i="9"/>
  <c r="AJ269" i="9"/>
  <c r="AI269" i="9"/>
  <c r="AM268" i="9"/>
  <c r="AL268" i="9"/>
  <c r="AK268" i="9"/>
  <c r="AJ268" i="9"/>
  <c r="AI268" i="9"/>
  <c r="AM267" i="9"/>
  <c r="AL267" i="9"/>
  <c r="AK267" i="9"/>
  <c r="AJ267" i="9"/>
  <c r="AI267" i="9"/>
  <c r="AM266" i="9"/>
  <c r="AL266" i="9"/>
  <c r="AK266" i="9"/>
  <c r="AJ266" i="9"/>
  <c r="AI266" i="9"/>
  <c r="AM265" i="9"/>
  <c r="AL265" i="9"/>
  <c r="AK265" i="9"/>
  <c r="AJ265" i="9"/>
  <c r="AI265" i="9"/>
  <c r="AM264" i="9"/>
  <c r="AL264" i="9"/>
  <c r="AK264" i="9"/>
  <c r="AJ264" i="9"/>
  <c r="AI264" i="9"/>
  <c r="AM263" i="9"/>
  <c r="AL263" i="9"/>
  <c r="AK263" i="9"/>
  <c r="AJ263" i="9"/>
  <c r="AI263" i="9"/>
  <c r="AM262" i="9"/>
  <c r="AL262" i="9"/>
  <c r="AK262" i="9"/>
  <c r="AJ262" i="9"/>
  <c r="AI262" i="9"/>
  <c r="AM261" i="9"/>
  <c r="AL261" i="9"/>
  <c r="AK261" i="9"/>
  <c r="AJ261" i="9"/>
  <c r="AI261" i="9"/>
  <c r="AM260" i="9"/>
  <c r="AL260" i="9"/>
  <c r="AK260" i="9"/>
  <c r="AJ260" i="9"/>
  <c r="AI260" i="9"/>
  <c r="AM259" i="9"/>
  <c r="AL259" i="9"/>
  <c r="AK259" i="9"/>
  <c r="AJ259" i="9"/>
  <c r="AI259" i="9"/>
  <c r="AM258" i="9"/>
  <c r="AL258" i="9"/>
  <c r="AK258" i="9"/>
  <c r="AJ258" i="9"/>
  <c r="AI258" i="9"/>
  <c r="AM257" i="9"/>
  <c r="AL257" i="9"/>
  <c r="AK257" i="9"/>
  <c r="AJ257" i="9"/>
  <c r="AI257" i="9"/>
  <c r="AM256" i="9"/>
  <c r="AL256" i="9"/>
  <c r="AK256" i="9"/>
  <c r="AJ256" i="9"/>
  <c r="AI256" i="9"/>
  <c r="AM255" i="9"/>
  <c r="AL255" i="9"/>
  <c r="AK255" i="9"/>
  <c r="AJ255" i="9"/>
  <c r="AI255" i="9"/>
  <c r="AM254" i="9"/>
  <c r="AL254" i="9"/>
  <c r="AK254" i="9"/>
  <c r="AJ254" i="9"/>
  <c r="AI254" i="9"/>
  <c r="AM253" i="9"/>
  <c r="AL253" i="9"/>
  <c r="AK253" i="9"/>
  <c r="AJ253" i="9"/>
  <c r="AI253" i="9"/>
  <c r="AM252" i="9"/>
  <c r="AL252" i="9"/>
  <c r="AK252" i="9"/>
  <c r="AJ252" i="9"/>
  <c r="AI252" i="9"/>
  <c r="AM251" i="9"/>
  <c r="AL251" i="9"/>
  <c r="AK251" i="9"/>
  <c r="AJ251" i="9"/>
  <c r="AI251" i="9"/>
  <c r="AM250" i="9"/>
  <c r="AL250" i="9"/>
  <c r="AK250" i="9"/>
  <c r="AJ250" i="9"/>
  <c r="AI250" i="9"/>
  <c r="AM249" i="9"/>
  <c r="AL249" i="9"/>
  <c r="AK249" i="9"/>
  <c r="AJ249" i="9"/>
  <c r="AI249" i="9"/>
  <c r="AM248" i="9"/>
  <c r="AL248" i="9"/>
  <c r="AK248" i="9"/>
  <c r="AJ248" i="9"/>
  <c r="AI248" i="9"/>
  <c r="AM247" i="9"/>
  <c r="AL247" i="9"/>
  <c r="AK247" i="9"/>
  <c r="AJ247" i="9"/>
  <c r="AI247" i="9"/>
  <c r="AM246" i="9"/>
  <c r="AL246" i="9"/>
  <c r="AK246" i="9"/>
  <c r="AJ246" i="9"/>
  <c r="AI246" i="9"/>
  <c r="AM245" i="9"/>
  <c r="AL245" i="9"/>
  <c r="AK245" i="9"/>
  <c r="AJ245" i="9"/>
  <c r="AI245" i="9"/>
  <c r="AM244" i="9"/>
  <c r="AL244" i="9"/>
  <c r="AK244" i="9"/>
  <c r="AJ244" i="9"/>
  <c r="AI244" i="9"/>
  <c r="AM243" i="9"/>
  <c r="AL243" i="9"/>
  <c r="AK243" i="9"/>
  <c r="AJ243" i="9"/>
  <c r="AI243" i="9"/>
  <c r="AM242" i="9"/>
  <c r="AL242" i="9"/>
  <c r="AK242" i="9"/>
  <c r="AJ242" i="9"/>
  <c r="AI242" i="9"/>
  <c r="AM241" i="9"/>
  <c r="AL241" i="9"/>
  <c r="AK241" i="9"/>
  <c r="AJ241" i="9"/>
  <c r="AI241" i="9"/>
  <c r="AM240" i="9"/>
  <c r="AL240" i="9"/>
  <c r="AK240" i="9"/>
  <c r="AJ240" i="9"/>
  <c r="AI240" i="9"/>
  <c r="AM239" i="9"/>
  <c r="AL239" i="9"/>
  <c r="AK239" i="9"/>
  <c r="AJ239" i="9"/>
  <c r="AI239" i="9"/>
  <c r="AM238" i="9"/>
  <c r="AL238" i="9"/>
  <c r="AK238" i="9"/>
  <c r="AJ238" i="9"/>
  <c r="AI238" i="9"/>
  <c r="AM237" i="9"/>
  <c r="AL237" i="9"/>
  <c r="AK237" i="9"/>
  <c r="AJ237" i="9"/>
  <c r="AI237" i="9"/>
  <c r="AM236" i="9"/>
  <c r="AL236" i="9"/>
  <c r="AK236" i="9"/>
  <c r="AJ236" i="9"/>
  <c r="AI236" i="9"/>
  <c r="AM235" i="9"/>
  <c r="AL235" i="9"/>
  <c r="AK235" i="9"/>
  <c r="AJ235" i="9"/>
  <c r="AI235" i="9"/>
  <c r="AM234" i="9"/>
  <c r="AL234" i="9"/>
  <c r="AK234" i="9"/>
  <c r="AJ234" i="9"/>
  <c r="AI234" i="9"/>
  <c r="AM233" i="9"/>
  <c r="AL233" i="9"/>
  <c r="AK233" i="9"/>
  <c r="AJ233" i="9"/>
  <c r="AI233" i="9"/>
  <c r="AM232" i="9"/>
  <c r="AL232" i="9"/>
  <c r="AK232" i="9"/>
  <c r="AJ232" i="9"/>
  <c r="AI232" i="9"/>
  <c r="AM231" i="9"/>
  <c r="AL231" i="9"/>
  <c r="AK231" i="9"/>
  <c r="AJ231" i="9"/>
  <c r="AI231" i="9"/>
  <c r="AM230" i="9"/>
  <c r="AL230" i="9"/>
  <c r="AK230" i="9"/>
  <c r="AJ230" i="9"/>
  <c r="AI230" i="9"/>
  <c r="AM229" i="9"/>
  <c r="AL229" i="9"/>
  <c r="AK229" i="9"/>
  <c r="AJ229" i="9"/>
  <c r="AI229" i="9"/>
  <c r="AM228" i="9"/>
  <c r="AL228" i="9"/>
  <c r="AK228" i="9"/>
  <c r="AJ228" i="9"/>
  <c r="AI228" i="9"/>
  <c r="AM227" i="9"/>
  <c r="AL227" i="9"/>
  <c r="AK227" i="9"/>
  <c r="AJ227" i="9"/>
  <c r="AI227" i="9"/>
  <c r="AM226" i="9"/>
  <c r="AL226" i="9"/>
  <c r="AK226" i="9"/>
  <c r="AJ226" i="9"/>
  <c r="AI226" i="9"/>
  <c r="AM225" i="9"/>
  <c r="AL225" i="9"/>
  <c r="AK225" i="9"/>
  <c r="AJ225" i="9"/>
  <c r="AI225" i="9"/>
  <c r="AM224" i="9"/>
  <c r="AL224" i="9"/>
  <c r="AK224" i="9"/>
  <c r="AJ224" i="9"/>
  <c r="AI224" i="9"/>
  <c r="AM223" i="9"/>
  <c r="AL223" i="9"/>
  <c r="AK223" i="9"/>
  <c r="AJ223" i="9"/>
  <c r="AI223" i="9"/>
  <c r="AM222" i="9"/>
  <c r="AL222" i="9"/>
  <c r="AK222" i="9"/>
  <c r="AJ222" i="9"/>
  <c r="AI222" i="9"/>
  <c r="AM221" i="9"/>
  <c r="AL221" i="9"/>
  <c r="AK221" i="9"/>
  <c r="AJ221" i="9"/>
  <c r="AI221" i="9"/>
  <c r="AM220" i="9"/>
  <c r="AL220" i="9"/>
  <c r="AK220" i="9"/>
  <c r="AJ220" i="9"/>
  <c r="AI220" i="9"/>
  <c r="AM219" i="9"/>
  <c r="AL219" i="9"/>
  <c r="AK219" i="9"/>
  <c r="AJ219" i="9"/>
  <c r="AI219" i="9"/>
  <c r="AM218" i="9"/>
  <c r="AL218" i="9"/>
  <c r="AK218" i="9"/>
  <c r="AJ218" i="9"/>
  <c r="AI218" i="9"/>
  <c r="AM217" i="9"/>
  <c r="AL217" i="9"/>
  <c r="AK217" i="9"/>
  <c r="AJ217" i="9"/>
  <c r="AI217" i="9"/>
  <c r="AM216" i="9"/>
  <c r="AL216" i="9"/>
  <c r="AK216" i="9"/>
  <c r="AJ216" i="9"/>
  <c r="AI216" i="9"/>
  <c r="AM215" i="9"/>
  <c r="AL215" i="9"/>
  <c r="AK215" i="9"/>
  <c r="AJ215" i="9"/>
  <c r="AI215" i="9"/>
  <c r="AM214" i="9"/>
  <c r="AL214" i="9"/>
  <c r="AK214" i="9"/>
  <c r="AJ214" i="9"/>
  <c r="AI214" i="9"/>
  <c r="AM213" i="9"/>
  <c r="AL213" i="9"/>
  <c r="AK213" i="9"/>
  <c r="AJ213" i="9"/>
  <c r="AI213" i="9"/>
  <c r="AM212" i="9"/>
  <c r="AL212" i="9"/>
  <c r="AK212" i="9"/>
  <c r="AJ212" i="9"/>
  <c r="AI212" i="9"/>
  <c r="AM211" i="9"/>
  <c r="AL211" i="9"/>
  <c r="AK211" i="9"/>
  <c r="AJ211" i="9"/>
  <c r="AI211" i="9"/>
  <c r="AM210" i="9"/>
  <c r="AL210" i="9"/>
  <c r="AK210" i="9"/>
  <c r="AJ210" i="9"/>
  <c r="AI210" i="9"/>
  <c r="AM209" i="9"/>
  <c r="AL209" i="9"/>
  <c r="AK209" i="9"/>
  <c r="AJ209" i="9"/>
  <c r="AI209" i="9"/>
  <c r="AM208" i="9"/>
  <c r="AL208" i="9"/>
  <c r="AK208" i="9"/>
  <c r="AJ208" i="9"/>
  <c r="AI208" i="9"/>
  <c r="AM207" i="9"/>
  <c r="AL207" i="9"/>
  <c r="AK207" i="9"/>
  <c r="AJ207" i="9"/>
  <c r="AI207" i="9"/>
  <c r="AM206" i="9"/>
  <c r="AL206" i="9"/>
  <c r="AK206" i="9"/>
  <c r="AJ206" i="9"/>
  <c r="AI206" i="9"/>
  <c r="AM205" i="9"/>
  <c r="AL205" i="9"/>
  <c r="AK205" i="9"/>
  <c r="AJ205" i="9"/>
  <c r="AI205" i="9"/>
  <c r="AM204" i="9"/>
  <c r="AL204" i="9"/>
  <c r="AK204" i="9"/>
  <c r="AJ204" i="9"/>
  <c r="AI204" i="9"/>
  <c r="AM203" i="9"/>
  <c r="AL203" i="9"/>
  <c r="AK203" i="9"/>
  <c r="AJ203" i="9"/>
  <c r="AI203" i="9"/>
  <c r="AM202" i="9"/>
  <c r="AL202" i="9"/>
  <c r="AK202" i="9"/>
  <c r="AJ202" i="9"/>
  <c r="AI202" i="9"/>
  <c r="AM201" i="9"/>
  <c r="AL201" i="9"/>
  <c r="AK201" i="9"/>
  <c r="AJ201" i="9"/>
  <c r="AI201" i="9"/>
  <c r="AM200" i="9"/>
  <c r="AL200" i="9"/>
  <c r="AK200" i="9"/>
  <c r="AJ200" i="9"/>
  <c r="AI200" i="9"/>
  <c r="AM199" i="9"/>
  <c r="AL199" i="9"/>
  <c r="AK199" i="9"/>
  <c r="AJ199" i="9"/>
  <c r="AI199" i="9"/>
  <c r="AM198" i="9"/>
  <c r="AL198" i="9"/>
  <c r="AK198" i="9"/>
  <c r="AJ198" i="9"/>
  <c r="AI198" i="9"/>
  <c r="AM197" i="9"/>
  <c r="AL197" i="9"/>
  <c r="AK197" i="9"/>
  <c r="AJ197" i="9"/>
  <c r="AI197" i="9"/>
  <c r="AM196" i="9"/>
  <c r="AL196" i="9"/>
  <c r="AK196" i="9"/>
  <c r="AJ196" i="9"/>
  <c r="AI196" i="9"/>
  <c r="AM195" i="9"/>
  <c r="AL195" i="9"/>
  <c r="AK195" i="9"/>
  <c r="AJ195" i="9"/>
  <c r="AI195" i="9"/>
  <c r="AM194" i="9"/>
  <c r="AL194" i="9"/>
  <c r="AK194" i="9"/>
  <c r="AJ194" i="9"/>
  <c r="AI194" i="9"/>
  <c r="AM193" i="9"/>
  <c r="AL193" i="9"/>
  <c r="AK193" i="9"/>
  <c r="AJ193" i="9"/>
  <c r="AI193" i="9"/>
  <c r="AM192" i="9"/>
  <c r="AL192" i="9"/>
  <c r="AK192" i="9"/>
  <c r="AJ192" i="9"/>
  <c r="AI192" i="9"/>
  <c r="AM191" i="9"/>
  <c r="AL191" i="9"/>
  <c r="AK191" i="9"/>
  <c r="AJ191" i="9"/>
  <c r="AI191" i="9"/>
  <c r="AM190" i="9"/>
  <c r="AL190" i="9"/>
  <c r="AK190" i="9"/>
  <c r="AJ190" i="9"/>
  <c r="AI190" i="9"/>
  <c r="AM189" i="9"/>
  <c r="AL189" i="9"/>
  <c r="AK189" i="9"/>
  <c r="AJ189" i="9"/>
  <c r="AI189" i="9"/>
  <c r="AM188" i="9"/>
  <c r="AL188" i="9"/>
  <c r="AK188" i="9"/>
  <c r="AJ188" i="9"/>
  <c r="AI188" i="9"/>
  <c r="AM187" i="9"/>
  <c r="AL187" i="9"/>
  <c r="AK187" i="9"/>
  <c r="AJ187" i="9"/>
  <c r="AI187" i="9"/>
  <c r="AM186" i="9"/>
  <c r="AL186" i="9"/>
  <c r="AK186" i="9"/>
  <c r="AJ186" i="9"/>
  <c r="AI186" i="9"/>
  <c r="AM185" i="9"/>
  <c r="AL185" i="9"/>
  <c r="AK185" i="9"/>
  <c r="AJ185" i="9"/>
  <c r="AI185" i="9"/>
  <c r="AM184" i="9"/>
  <c r="AL184" i="9"/>
  <c r="AK184" i="9"/>
  <c r="AJ184" i="9"/>
  <c r="AI184" i="9"/>
  <c r="AM183" i="9"/>
  <c r="AL183" i="9"/>
  <c r="AK183" i="9"/>
  <c r="AJ183" i="9"/>
  <c r="AI183" i="9"/>
  <c r="AM182" i="9"/>
  <c r="AL182" i="9"/>
  <c r="AK182" i="9"/>
  <c r="AJ182" i="9"/>
  <c r="AI182" i="9"/>
  <c r="AM181" i="9"/>
  <c r="AL181" i="9"/>
  <c r="AK181" i="9"/>
  <c r="AJ181" i="9"/>
  <c r="AI181" i="9"/>
  <c r="AM180" i="9"/>
  <c r="AL180" i="9"/>
  <c r="AK180" i="9"/>
  <c r="AJ180" i="9"/>
  <c r="AI180" i="9"/>
  <c r="AM179" i="9"/>
  <c r="AL179" i="9"/>
  <c r="AK179" i="9"/>
  <c r="AJ179" i="9"/>
  <c r="AI179" i="9"/>
  <c r="AM178" i="9"/>
  <c r="AL178" i="9"/>
  <c r="AK178" i="9"/>
  <c r="AJ178" i="9"/>
  <c r="AI178" i="9"/>
  <c r="AM177" i="9"/>
  <c r="AL177" i="9"/>
  <c r="AK177" i="9"/>
  <c r="AJ177" i="9"/>
  <c r="AI177" i="9"/>
  <c r="AM176" i="9"/>
  <c r="AL176" i="9"/>
  <c r="AK176" i="9"/>
  <c r="AJ176" i="9"/>
  <c r="AI176" i="9"/>
  <c r="AM175" i="9"/>
  <c r="AL175" i="9"/>
  <c r="AK175" i="9"/>
  <c r="AJ175" i="9"/>
  <c r="AI175" i="9"/>
  <c r="AM174" i="9"/>
  <c r="AL174" i="9"/>
  <c r="AK174" i="9"/>
  <c r="AJ174" i="9"/>
  <c r="AI174" i="9"/>
  <c r="AM173" i="9"/>
  <c r="AL173" i="9"/>
  <c r="AK173" i="9"/>
  <c r="AJ173" i="9"/>
  <c r="AI173" i="9"/>
  <c r="AM172" i="9"/>
  <c r="AL172" i="9"/>
  <c r="AK172" i="9"/>
  <c r="AJ172" i="9"/>
  <c r="AI172" i="9"/>
  <c r="AM171" i="9"/>
  <c r="AL171" i="9"/>
  <c r="AK171" i="9"/>
  <c r="AJ171" i="9"/>
  <c r="AI171" i="9"/>
  <c r="AM170" i="9"/>
  <c r="AL170" i="9"/>
  <c r="AK170" i="9"/>
  <c r="AJ170" i="9"/>
  <c r="AI170" i="9"/>
  <c r="AM169" i="9"/>
  <c r="AL169" i="9"/>
  <c r="AK169" i="9"/>
  <c r="AJ169" i="9"/>
  <c r="AI169" i="9"/>
  <c r="AM168" i="9"/>
  <c r="AL168" i="9"/>
  <c r="AK168" i="9"/>
  <c r="AJ168" i="9"/>
  <c r="AI168" i="9"/>
  <c r="AM167" i="9"/>
  <c r="AL167" i="9"/>
  <c r="AK167" i="9"/>
  <c r="AJ167" i="9"/>
  <c r="AI167" i="9"/>
  <c r="AM166" i="9"/>
  <c r="AL166" i="9"/>
  <c r="AK166" i="9"/>
  <c r="AJ166" i="9"/>
  <c r="AI166" i="9"/>
  <c r="AM165" i="9"/>
  <c r="AL165" i="9"/>
  <c r="AK165" i="9"/>
  <c r="AJ165" i="9"/>
  <c r="AI165" i="9"/>
  <c r="AM164" i="9"/>
  <c r="AL164" i="9"/>
  <c r="AK164" i="9"/>
  <c r="AJ164" i="9"/>
  <c r="AI164" i="9"/>
  <c r="AM163" i="9"/>
  <c r="AL163" i="9"/>
  <c r="AK163" i="9"/>
  <c r="AJ163" i="9"/>
  <c r="AI163" i="9"/>
  <c r="AM162" i="9"/>
  <c r="AL162" i="9"/>
  <c r="AK162" i="9"/>
  <c r="AJ162" i="9"/>
  <c r="AI162" i="9"/>
  <c r="AM161" i="9"/>
  <c r="AL161" i="9"/>
  <c r="AK161" i="9"/>
  <c r="AJ161" i="9"/>
  <c r="AI161" i="9"/>
  <c r="AM160" i="9"/>
  <c r="AL160" i="9"/>
  <c r="AK160" i="9"/>
  <c r="AJ160" i="9"/>
  <c r="AI160" i="9"/>
  <c r="AM159" i="9"/>
  <c r="AL159" i="9"/>
  <c r="AK159" i="9"/>
  <c r="AJ159" i="9"/>
  <c r="AI159" i="9"/>
  <c r="AM158" i="9"/>
  <c r="AL158" i="9"/>
  <c r="AK158" i="9"/>
  <c r="AJ158" i="9"/>
  <c r="AI158" i="9"/>
  <c r="AM157" i="9"/>
  <c r="AL157" i="9"/>
  <c r="AK157" i="9"/>
  <c r="AJ157" i="9"/>
  <c r="AI157" i="9"/>
  <c r="AM156" i="9"/>
  <c r="AL156" i="9"/>
  <c r="AK156" i="9"/>
  <c r="AJ156" i="9"/>
  <c r="AI156" i="9"/>
  <c r="AM155" i="9"/>
  <c r="AL155" i="9"/>
  <c r="AK155" i="9"/>
  <c r="AJ155" i="9"/>
  <c r="AI155" i="9"/>
  <c r="AM154" i="9"/>
  <c r="AL154" i="9"/>
  <c r="AK154" i="9"/>
  <c r="AJ154" i="9"/>
  <c r="AI154" i="9"/>
  <c r="AM153" i="9"/>
  <c r="AL153" i="9"/>
  <c r="AK153" i="9"/>
  <c r="AJ153" i="9"/>
  <c r="AI153" i="9"/>
  <c r="AM152" i="9"/>
  <c r="AL152" i="9"/>
  <c r="AK152" i="9"/>
  <c r="AJ152" i="9"/>
  <c r="AI152" i="9"/>
  <c r="AM151" i="9"/>
  <c r="AL151" i="9"/>
  <c r="AK151" i="9"/>
  <c r="AJ151" i="9"/>
  <c r="AI151" i="9"/>
  <c r="AM150" i="9"/>
  <c r="AL150" i="9"/>
  <c r="AK150" i="9"/>
  <c r="AJ150" i="9"/>
  <c r="AI150" i="9"/>
  <c r="AM149" i="9"/>
  <c r="AL149" i="9"/>
  <c r="AK149" i="9"/>
  <c r="AJ149" i="9"/>
  <c r="AI149" i="9"/>
  <c r="AM148" i="9"/>
  <c r="AL148" i="9"/>
  <c r="AK148" i="9"/>
  <c r="AJ148" i="9"/>
  <c r="AI148" i="9"/>
  <c r="AM147" i="9"/>
  <c r="AL147" i="9"/>
  <c r="AK147" i="9"/>
  <c r="AJ147" i="9"/>
  <c r="AI147" i="9"/>
  <c r="AM146" i="9"/>
  <c r="AL146" i="9"/>
  <c r="AK146" i="9"/>
  <c r="AJ146" i="9"/>
  <c r="AI146" i="9"/>
  <c r="AM145" i="9"/>
  <c r="AL145" i="9"/>
  <c r="AK145" i="9"/>
  <c r="AJ145" i="9"/>
  <c r="AI145" i="9"/>
  <c r="AM144" i="9"/>
  <c r="AL144" i="9"/>
  <c r="AK144" i="9"/>
  <c r="AJ144" i="9"/>
  <c r="AI144" i="9"/>
  <c r="AM143" i="9"/>
  <c r="AL143" i="9"/>
  <c r="AK143" i="9"/>
  <c r="AJ143" i="9"/>
  <c r="AI143" i="9"/>
  <c r="AM142" i="9"/>
  <c r="AL142" i="9"/>
  <c r="AK142" i="9"/>
  <c r="AJ142" i="9"/>
  <c r="AI142" i="9"/>
  <c r="AM141" i="9"/>
  <c r="AL141" i="9"/>
  <c r="AK141" i="9"/>
  <c r="AJ141" i="9"/>
  <c r="AI141" i="9"/>
  <c r="AM140" i="9"/>
  <c r="AL140" i="9"/>
  <c r="AK140" i="9"/>
  <c r="AJ140" i="9"/>
  <c r="AI140" i="9"/>
  <c r="AM139" i="9"/>
  <c r="AL139" i="9"/>
  <c r="AK139" i="9"/>
  <c r="AJ139" i="9"/>
  <c r="AI139" i="9"/>
  <c r="AM138" i="9"/>
  <c r="AL138" i="9"/>
  <c r="AK138" i="9"/>
  <c r="AJ138" i="9"/>
  <c r="AI138" i="9"/>
  <c r="AM137" i="9"/>
  <c r="AL137" i="9"/>
  <c r="AK137" i="9"/>
  <c r="AJ137" i="9"/>
  <c r="AI137" i="9"/>
  <c r="AM136" i="9"/>
  <c r="AL136" i="9"/>
  <c r="AK136" i="9"/>
  <c r="AJ136" i="9"/>
  <c r="AI136" i="9"/>
  <c r="AM135" i="9"/>
  <c r="AL135" i="9"/>
  <c r="AK135" i="9"/>
  <c r="AJ135" i="9"/>
  <c r="AI135" i="9"/>
  <c r="AM134" i="9"/>
  <c r="AL134" i="9"/>
  <c r="AK134" i="9"/>
  <c r="AJ134" i="9"/>
  <c r="AI134" i="9"/>
  <c r="AM133" i="9"/>
  <c r="AL133" i="9"/>
  <c r="AK133" i="9"/>
  <c r="AJ133" i="9"/>
  <c r="AI133" i="9"/>
  <c r="AM132" i="9"/>
  <c r="AL132" i="9"/>
  <c r="AK132" i="9"/>
  <c r="AJ132" i="9"/>
  <c r="AI132" i="9"/>
  <c r="AM131" i="9"/>
  <c r="AL131" i="9"/>
  <c r="AK131" i="9"/>
  <c r="AJ131" i="9"/>
  <c r="AI131" i="9"/>
  <c r="AM130" i="9"/>
  <c r="AL130" i="9"/>
  <c r="AK130" i="9"/>
  <c r="AJ130" i="9"/>
  <c r="AI130" i="9"/>
  <c r="AM129" i="9"/>
  <c r="AL129" i="9"/>
  <c r="AK129" i="9"/>
  <c r="AJ129" i="9"/>
  <c r="AI129" i="9"/>
  <c r="AM128" i="9"/>
  <c r="AL128" i="9"/>
  <c r="AK128" i="9"/>
  <c r="AJ128" i="9"/>
  <c r="AI128" i="9"/>
  <c r="AM127" i="9"/>
  <c r="AL127" i="9"/>
  <c r="AK127" i="9"/>
  <c r="AJ127" i="9"/>
  <c r="AI127" i="9"/>
  <c r="AM126" i="9"/>
  <c r="AL126" i="9"/>
  <c r="AK126" i="9"/>
  <c r="AJ126" i="9"/>
  <c r="AI126" i="9"/>
  <c r="AM125" i="9"/>
  <c r="AL125" i="9"/>
  <c r="AK125" i="9"/>
  <c r="AJ125" i="9"/>
  <c r="AI125" i="9"/>
  <c r="AM124" i="9"/>
  <c r="AL124" i="9"/>
  <c r="AK124" i="9"/>
  <c r="AJ124" i="9"/>
  <c r="AI124" i="9"/>
  <c r="AM123" i="9"/>
  <c r="AL123" i="9"/>
  <c r="AK123" i="9"/>
  <c r="AJ123" i="9"/>
  <c r="AI123" i="9"/>
  <c r="AM122" i="9"/>
  <c r="AL122" i="9"/>
  <c r="AK122" i="9"/>
  <c r="AJ122" i="9"/>
  <c r="AI122" i="9"/>
  <c r="AM121" i="9"/>
  <c r="AL121" i="9"/>
  <c r="AK121" i="9"/>
  <c r="AJ121" i="9"/>
  <c r="AI121" i="9"/>
  <c r="AM120" i="9"/>
  <c r="AL120" i="9"/>
  <c r="AK120" i="9"/>
  <c r="AJ120" i="9"/>
  <c r="AI120" i="9"/>
  <c r="AM119" i="9"/>
  <c r="AL119" i="9"/>
  <c r="AK119" i="9"/>
  <c r="AJ119" i="9"/>
  <c r="AI119" i="9"/>
  <c r="AM118" i="9"/>
  <c r="AL118" i="9"/>
  <c r="AK118" i="9"/>
  <c r="AJ118" i="9"/>
  <c r="AI118" i="9"/>
  <c r="AM117" i="9"/>
  <c r="AL117" i="9"/>
  <c r="AK117" i="9"/>
  <c r="AJ117" i="9"/>
  <c r="AI117" i="9"/>
  <c r="AM116" i="9"/>
  <c r="AL116" i="9"/>
  <c r="AK116" i="9"/>
  <c r="AJ116" i="9"/>
  <c r="AI116" i="9"/>
  <c r="AM115" i="9"/>
  <c r="AL115" i="9"/>
  <c r="AK115" i="9"/>
  <c r="AJ115" i="9"/>
  <c r="AI115" i="9"/>
  <c r="AM114" i="9"/>
  <c r="AL114" i="9"/>
  <c r="AK114" i="9"/>
  <c r="AJ114" i="9"/>
  <c r="AI114" i="9"/>
  <c r="AM113" i="9"/>
  <c r="AL113" i="9"/>
  <c r="AK113" i="9"/>
  <c r="AJ113" i="9"/>
  <c r="AI113" i="9"/>
  <c r="AM112" i="9"/>
  <c r="AL112" i="9"/>
  <c r="AK112" i="9"/>
  <c r="AJ112" i="9"/>
  <c r="AI112" i="9"/>
  <c r="AM111" i="9"/>
  <c r="AL111" i="9"/>
  <c r="AK111" i="9"/>
  <c r="AJ111" i="9"/>
  <c r="AI111" i="9"/>
  <c r="AM110" i="9"/>
  <c r="AL110" i="9"/>
  <c r="AK110" i="9"/>
  <c r="AJ110" i="9"/>
  <c r="AI110" i="9"/>
  <c r="AM109" i="9"/>
  <c r="AL109" i="9"/>
  <c r="AK109" i="9"/>
  <c r="AJ109" i="9"/>
  <c r="AI109" i="9"/>
  <c r="AM108" i="9"/>
  <c r="AL108" i="9"/>
  <c r="AK108" i="9"/>
  <c r="AJ108" i="9"/>
  <c r="AI108" i="9"/>
  <c r="AM107" i="9"/>
  <c r="AL107" i="9"/>
  <c r="AK107" i="9"/>
  <c r="AJ107" i="9"/>
  <c r="AI107" i="9"/>
  <c r="AM106" i="9"/>
  <c r="AL106" i="9"/>
  <c r="AK106" i="9"/>
  <c r="AJ106" i="9"/>
  <c r="AI106" i="9"/>
  <c r="AM105" i="9"/>
  <c r="AL105" i="9"/>
  <c r="AK105" i="9"/>
  <c r="AJ105" i="9"/>
  <c r="AI105" i="9"/>
  <c r="AM104" i="9"/>
  <c r="AL104" i="9"/>
  <c r="AK104" i="9"/>
  <c r="AJ104" i="9"/>
  <c r="AI104" i="9"/>
  <c r="AM103" i="9"/>
  <c r="AL103" i="9"/>
  <c r="AK103" i="9"/>
  <c r="AJ103" i="9"/>
  <c r="AI103" i="9"/>
  <c r="AM102" i="9"/>
  <c r="AL102" i="9"/>
  <c r="AK102" i="9"/>
  <c r="AJ102" i="9"/>
  <c r="AI102" i="9"/>
  <c r="AM101" i="9"/>
  <c r="AL101" i="9"/>
  <c r="AK101" i="9"/>
  <c r="AJ101" i="9"/>
  <c r="AI101" i="9"/>
  <c r="AM100" i="9"/>
  <c r="AL100" i="9"/>
  <c r="AK100" i="9"/>
  <c r="AJ100" i="9"/>
  <c r="AI100" i="9"/>
  <c r="AM99" i="9"/>
  <c r="AL99" i="9"/>
  <c r="AK99" i="9"/>
  <c r="AJ99" i="9"/>
  <c r="AI99" i="9"/>
  <c r="AM98" i="9"/>
  <c r="AL98" i="9"/>
  <c r="AK98" i="9"/>
  <c r="AJ98" i="9"/>
  <c r="AI98" i="9"/>
  <c r="AM97" i="9"/>
  <c r="AL97" i="9"/>
  <c r="AK97" i="9"/>
  <c r="AJ97" i="9"/>
  <c r="AI97" i="9"/>
  <c r="AM96" i="9"/>
  <c r="AL96" i="9"/>
  <c r="AK96" i="9"/>
  <c r="AJ96" i="9"/>
  <c r="AI96" i="9"/>
  <c r="AM95" i="9"/>
  <c r="AL95" i="9"/>
  <c r="AK95" i="9"/>
  <c r="AJ95" i="9"/>
  <c r="AI95" i="9"/>
  <c r="AM94" i="9"/>
  <c r="AL94" i="9"/>
  <c r="AK94" i="9"/>
  <c r="AJ94" i="9"/>
  <c r="AI94" i="9"/>
  <c r="AM93" i="9"/>
  <c r="AL93" i="9"/>
  <c r="AK93" i="9"/>
  <c r="AJ93" i="9"/>
  <c r="AI93" i="9"/>
  <c r="AM92" i="9"/>
  <c r="AL92" i="9"/>
  <c r="AK92" i="9"/>
  <c r="AJ92" i="9"/>
  <c r="AI92" i="9"/>
  <c r="AM91" i="9"/>
  <c r="AL91" i="9"/>
  <c r="AK91" i="9"/>
  <c r="AJ91" i="9"/>
  <c r="AI91" i="9"/>
  <c r="AM90" i="9"/>
  <c r="AL90" i="9"/>
  <c r="AK90" i="9"/>
  <c r="AJ90" i="9"/>
  <c r="AI90" i="9"/>
  <c r="AM89" i="9"/>
  <c r="AL89" i="9"/>
  <c r="AK89" i="9"/>
  <c r="AJ89" i="9"/>
  <c r="AI89" i="9"/>
  <c r="AM88" i="9"/>
  <c r="AL88" i="9"/>
  <c r="AK88" i="9"/>
  <c r="AJ88" i="9"/>
  <c r="AI88" i="9"/>
  <c r="AM87" i="9"/>
  <c r="AL87" i="9"/>
  <c r="AK87" i="9"/>
  <c r="AJ87" i="9"/>
  <c r="AI87" i="9"/>
  <c r="AM86" i="9"/>
  <c r="AL86" i="9"/>
  <c r="AK86" i="9"/>
  <c r="AJ86" i="9"/>
  <c r="AI86" i="9"/>
  <c r="AM85" i="9"/>
  <c r="AL85" i="9"/>
  <c r="AK85" i="9"/>
  <c r="AJ85" i="9"/>
  <c r="AI85" i="9"/>
  <c r="AM84" i="9"/>
  <c r="AL84" i="9"/>
  <c r="AK84" i="9"/>
  <c r="AJ84" i="9"/>
  <c r="AI84" i="9"/>
  <c r="AM83" i="9"/>
  <c r="AL83" i="9"/>
  <c r="AK83" i="9"/>
  <c r="AJ83" i="9"/>
  <c r="AI83" i="9"/>
  <c r="AM82" i="9"/>
  <c r="AL82" i="9"/>
  <c r="AK82" i="9"/>
  <c r="AJ82" i="9"/>
  <c r="AI82" i="9"/>
  <c r="AM81" i="9"/>
  <c r="AL81" i="9"/>
  <c r="AK81" i="9"/>
  <c r="AJ81" i="9"/>
  <c r="AI81" i="9"/>
  <c r="AM80" i="9"/>
  <c r="AL80" i="9"/>
  <c r="AK80" i="9"/>
  <c r="AJ80" i="9"/>
  <c r="AI80" i="9"/>
  <c r="AM79" i="9"/>
  <c r="AL79" i="9"/>
  <c r="AK79" i="9"/>
  <c r="AJ79" i="9"/>
  <c r="AI79" i="9"/>
  <c r="AM78" i="9"/>
  <c r="AL78" i="9"/>
  <c r="AK78" i="9"/>
  <c r="AJ78" i="9"/>
  <c r="AI78" i="9"/>
  <c r="AM77" i="9"/>
  <c r="AL77" i="9"/>
  <c r="AK77" i="9"/>
  <c r="AJ77" i="9"/>
  <c r="AI77" i="9"/>
  <c r="AM76" i="9"/>
  <c r="AL76" i="9"/>
  <c r="AK76" i="9"/>
  <c r="AJ76" i="9"/>
  <c r="AI76" i="9"/>
  <c r="AM75" i="9"/>
  <c r="AL75" i="9"/>
  <c r="AK75" i="9"/>
  <c r="AJ75" i="9"/>
  <c r="AI75" i="9"/>
  <c r="AM74" i="9"/>
  <c r="AL74" i="9"/>
  <c r="AK74" i="9"/>
  <c r="AJ74" i="9"/>
  <c r="AI74" i="9"/>
  <c r="AM73" i="9"/>
  <c r="AL73" i="9"/>
  <c r="AK73" i="9"/>
  <c r="AJ73" i="9"/>
  <c r="AI73" i="9"/>
  <c r="AM72" i="9"/>
  <c r="AL72" i="9"/>
  <c r="AK72" i="9"/>
  <c r="AJ72" i="9"/>
  <c r="AI72" i="9"/>
  <c r="AM71" i="9"/>
  <c r="AL71" i="9"/>
  <c r="AK71" i="9"/>
  <c r="AJ71" i="9"/>
  <c r="AI71" i="9"/>
  <c r="AM70" i="9"/>
  <c r="AL70" i="9"/>
  <c r="AK70" i="9"/>
  <c r="AJ70" i="9"/>
  <c r="AI70" i="9"/>
  <c r="AM69" i="9"/>
  <c r="AL69" i="9"/>
  <c r="AK69" i="9"/>
  <c r="AJ69" i="9"/>
  <c r="AI69" i="9"/>
  <c r="AM68" i="9"/>
  <c r="AL68" i="9"/>
  <c r="AK68" i="9"/>
  <c r="AJ68" i="9"/>
  <c r="AI68" i="9"/>
  <c r="AM67" i="9"/>
  <c r="AL67" i="9"/>
  <c r="AK67" i="9"/>
  <c r="AJ67" i="9"/>
  <c r="AI67" i="9"/>
  <c r="AM66" i="9"/>
  <c r="AL66" i="9"/>
  <c r="AK66" i="9"/>
  <c r="AJ66" i="9"/>
  <c r="AI66" i="9"/>
  <c r="AM65" i="9"/>
  <c r="AL65" i="9"/>
  <c r="AK65" i="9"/>
  <c r="AJ65" i="9"/>
  <c r="AI65" i="9"/>
  <c r="AM64" i="9"/>
  <c r="AL64" i="9"/>
  <c r="AK64" i="9"/>
  <c r="AJ64" i="9"/>
  <c r="AI64" i="9"/>
  <c r="AM63" i="9"/>
  <c r="AL63" i="9"/>
  <c r="AK63" i="9"/>
  <c r="AJ63" i="9"/>
  <c r="AI63" i="9"/>
  <c r="AM62" i="9"/>
  <c r="AL62" i="9"/>
  <c r="AK62" i="9"/>
  <c r="AJ62" i="9"/>
  <c r="AI62" i="9"/>
  <c r="AM61" i="9"/>
  <c r="AL61" i="9"/>
  <c r="AK61" i="9"/>
  <c r="AJ61" i="9"/>
  <c r="AI61" i="9"/>
  <c r="AM60" i="9"/>
  <c r="AL60" i="9"/>
  <c r="AK60" i="9"/>
  <c r="AJ60" i="9"/>
  <c r="AI60" i="9"/>
  <c r="AM59" i="9"/>
  <c r="AL59" i="9"/>
  <c r="AK59" i="9"/>
  <c r="AJ59" i="9"/>
  <c r="AI59" i="9"/>
  <c r="AM58" i="9"/>
  <c r="AL58" i="9"/>
  <c r="AK58" i="9"/>
  <c r="AJ58" i="9"/>
  <c r="AI58" i="9"/>
  <c r="AM57" i="9"/>
  <c r="AL57" i="9"/>
  <c r="AK57" i="9"/>
  <c r="AJ57" i="9"/>
  <c r="AI57" i="9"/>
  <c r="AM56" i="9"/>
  <c r="AL56" i="9"/>
  <c r="AK56" i="9"/>
  <c r="AJ56" i="9"/>
  <c r="AI56" i="9"/>
  <c r="AM55" i="9"/>
  <c r="AL55" i="9"/>
  <c r="AK55" i="9"/>
  <c r="AJ55" i="9"/>
  <c r="AI55" i="9"/>
  <c r="AM54" i="9"/>
  <c r="AL54" i="9"/>
  <c r="AK54" i="9"/>
  <c r="AJ54" i="9"/>
  <c r="AI54" i="9"/>
  <c r="AM53" i="9"/>
  <c r="AL53" i="9"/>
  <c r="AK53" i="9"/>
  <c r="AJ53" i="9"/>
  <c r="AI53" i="9"/>
  <c r="AM52" i="9"/>
  <c r="AL52" i="9"/>
  <c r="AK52" i="9"/>
  <c r="AJ52" i="9"/>
  <c r="AI52" i="9"/>
  <c r="AM51" i="9"/>
  <c r="AL51" i="9"/>
  <c r="AK51" i="9"/>
  <c r="AJ51" i="9"/>
  <c r="AI51" i="9"/>
  <c r="AM50" i="9"/>
  <c r="AL50" i="9"/>
  <c r="AK50" i="9"/>
  <c r="AJ50" i="9"/>
  <c r="AI50" i="9"/>
  <c r="AM49" i="9"/>
  <c r="AL49" i="9"/>
  <c r="AK49" i="9"/>
  <c r="AJ49" i="9"/>
  <c r="AI49" i="9"/>
  <c r="AM48" i="9"/>
  <c r="AL48" i="9"/>
  <c r="AK48" i="9"/>
  <c r="AJ48" i="9"/>
  <c r="AI48" i="9"/>
  <c r="AM47" i="9"/>
  <c r="AL47" i="9"/>
  <c r="AK47" i="9"/>
  <c r="AJ47" i="9"/>
  <c r="AI47" i="9"/>
  <c r="AM46" i="9"/>
  <c r="AL46" i="9"/>
  <c r="AK46" i="9"/>
  <c r="AJ46" i="9"/>
  <c r="AI46" i="9"/>
  <c r="AM45" i="9"/>
  <c r="AL45" i="9"/>
  <c r="AK45" i="9"/>
  <c r="AJ45" i="9"/>
  <c r="AI45" i="9"/>
  <c r="AM44" i="9"/>
  <c r="AL44" i="9"/>
  <c r="AK44" i="9"/>
  <c r="AJ44" i="9"/>
  <c r="AI44" i="9"/>
  <c r="AM43" i="9"/>
  <c r="AL43" i="9"/>
  <c r="AK43" i="9"/>
  <c r="AJ43" i="9"/>
  <c r="AI43" i="9"/>
  <c r="AM42" i="9"/>
  <c r="AL42" i="9"/>
  <c r="AK42" i="9"/>
  <c r="AJ42" i="9"/>
  <c r="AI42" i="9"/>
  <c r="AM41" i="9"/>
  <c r="AL41" i="9"/>
  <c r="AK41" i="9"/>
  <c r="AJ41" i="9"/>
  <c r="AI41" i="9"/>
  <c r="AM40" i="9"/>
  <c r="AL40" i="9"/>
  <c r="AK40" i="9"/>
  <c r="AJ40" i="9"/>
  <c r="AI40" i="9"/>
  <c r="AM39" i="9"/>
  <c r="AL39" i="9"/>
  <c r="AK39" i="9"/>
  <c r="AJ39" i="9"/>
  <c r="AI39" i="9"/>
  <c r="AM38" i="9"/>
  <c r="AL38" i="9"/>
  <c r="AK38" i="9"/>
  <c r="AJ38" i="9"/>
  <c r="AI38" i="9"/>
  <c r="AM37" i="9"/>
  <c r="AL37" i="9"/>
  <c r="AK37" i="9"/>
  <c r="AJ37" i="9"/>
  <c r="AI37" i="9"/>
  <c r="AM36" i="9"/>
  <c r="AL36" i="9"/>
  <c r="AK36" i="9"/>
  <c r="AJ36" i="9"/>
  <c r="AI36" i="9"/>
  <c r="AM35" i="9"/>
  <c r="AL35" i="9"/>
  <c r="AK35" i="9"/>
  <c r="AJ35" i="9"/>
  <c r="AI35" i="9"/>
  <c r="AM34" i="9"/>
  <c r="AL34" i="9"/>
  <c r="AK34" i="9"/>
  <c r="AJ34" i="9"/>
  <c r="AI34" i="9"/>
  <c r="AM33" i="9"/>
  <c r="AL33" i="9"/>
  <c r="AK33" i="9"/>
  <c r="AJ33" i="9"/>
  <c r="AI33" i="9"/>
  <c r="AM32" i="9"/>
  <c r="AL32" i="9"/>
  <c r="AK32" i="9"/>
  <c r="AJ32" i="9"/>
  <c r="AI32" i="9"/>
  <c r="AM31" i="9"/>
  <c r="AL31" i="9"/>
  <c r="AK31" i="9"/>
  <c r="AJ31" i="9"/>
  <c r="AI31" i="9"/>
  <c r="AM30" i="9"/>
  <c r="AL30" i="9"/>
  <c r="AK30" i="9"/>
  <c r="AJ30" i="9"/>
  <c r="AI30" i="9"/>
  <c r="AM29" i="9"/>
  <c r="AL29" i="9"/>
  <c r="AK29" i="9"/>
  <c r="AJ29" i="9"/>
  <c r="AI29" i="9"/>
  <c r="AM28" i="9"/>
  <c r="AL28" i="9"/>
  <c r="AK28" i="9"/>
  <c r="AJ28" i="9"/>
  <c r="AI28" i="9"/>
  <c r="AM27" i="9"/>
  <c r="AL27" i="9"/>
  <c r="AK27" i="9"/>
  <c r="AJ27" i="9"/>
  <c r="AI27" i="9"/>
  <c r="AM26" i="9"/>
  <c r="AL26" i="9"/>
  <c r="AK26" i="9"/>
  <c r="AJ26" i="9"/>
  <c r="AI26" i="9"/>
  <c r="AM25" i="9"/>
  <c r="AL25" i="9"/>
  <c r="AK25" i="9"/>
  <c r="AJ25" i="9"/>
  <c r="AI25" i="9"/>
  <c r="AM24" i="9"/>
  <c r="AL24" i="9"/>
  <c r="AK24" i="9"/>
  <c r="AJ24" i="9"/>
  <c r="AI24" i="9"/>
  <c r="AM23" i="9"/>
  <c r="AL23" i="9"/>
  <c r="AK23" i="9"/>
  <c r="AJ23" i="9"/>
  <c r="AI23" i="9"/>
  <c r="AM22" i="9"/>
  <c r="AL22" i="9"/>
  <c r="AK22" i="9"/>
  <c r="AJ22" i="9"/>
  <c r="AI22" i="9"/>
  <c r="AM21" i="9"/>
  <c r="AL21" i="9"/>
  <c r="AK21" i="9"/>
  <c r="AJ21" i="9"/>
  <c r="AI21" i="9"/>
  <c r="AM20" i="9"/>
  <c r="AL20" i="9"/>
  <c r="AK20" i="9"/>
  <c r="AJ20" i="9"/>
  <c r="AI20" i="9"/>
  <c r="AM19" i="9"/>
  <c r="AL19" i="9"/>
  <c r="AK19" i="9"/>
  <c r="AJ19" i="9"/>
  <c r="AI19" i="9"/>
  <c r="AM18" i="9"/>
  <c r="AL18" i="9"/>
  <c r="AK18" i="9"/>
  <c r="AJ18" i="9"/>
  <c r="AI18" i="9"/>
  <c r="AM17" i="9"/>
  <c r="AL17" i="9"/>
  <c r="AK17" i="9"/>
  <c r="AJ17" i="9"/>
  <c r="AI17" i="9"/>
  <c r="AM16" i="9"/>
  <c r="AL16" i="9"/>
  <c r="AK16" i="9"/>
  <c r="AJ16" i="9"/>
  <c r="AI16" i="9"/>
  <c r="AM15" i="9"/>
  <c r="AL15" i="9"/>
  <c r="AK15" i="9"/>
  <c r="AJ15" i="9"/>
  <c r="AI15" i="9"/>
  <c r="AM14" i="9"/>
  <c r="AL14" i="9"/>
  <c r="AK14" i="9"/>
  <c r="AJ14" i="9"/>
  <c r="AI14" i="9"/>
  <c r="AM13" i="9"/>
  <c r="AL13" i="9"/>
  <c r="AK13" i="9"/>
  <c r="AJ13" i="9"/>
  <c r="AI13" i="9"/>
  <c r="AM12" i="9"/>
  <c r="AL12" i="9"/>
  <c r="AK12" i="9"/>
  <c r="AJ12" i="9"/>
  <c r="AI12" i="9"/>
  <c r="AM11" i="9"/>
  <c r="AL11" i="9"/>
  <c r="AK11" i="9"/>
  <c r="AJ11" i="9"/>
  <c r="AI11" i="9"/>
  <c r="AM10" i="9"/>
  <c r="AL10" i="9"/>
  <c r="AK10" i="9"/>
  <c r="AJ10" i="9"/>
  <c r="AI10" i="9"/>
  <c r="AL270" i="8"/>
  <c r="AK270" i="8"/>
  <c r="AJ270" i="8"/>
  <c r="AI270" i="8"/>
  <c r="AH270" i="8"/>
  <c r="AL269" i="8"/>
  <c r="AK269" i="8"/>
  <c r="AJ269" i="8"/>
  <c r="AI269" i="8"/>
  <c r="AH269" i="8"/>
  <c r="AL268" i="8"/>
  <c r="AK268" i="8"/>
  <c r="AP268" i="8" s="1"/>
  <c r="AJ268" i="8"/>
  <c r="AI268" i="8"/>
  <c r="AH268" i="8"/>
  <c r="AL267" i="8"/>
  <c r="AQ267" i="8" s="1"/>
  <c r="AK267" i="8"/>
  <c r="AJ267" i="8"/>
  <c r="AI267" i="8"/>
  <c r="AH267" i="8"/>
  <c r="AL266" i="8"/>
  <c r="AK266" i="8"/>
  <c r="AJ266" i="8"/>
  <c r="AI266" i="8"/>
  <c r="AH266" i="8"/>
  <c r="AL265" i="8"/>
  <c r="AK265" i="8"/>
  <c r="AJ265" i="8"/>
  <c r="AJ318" i="8" s="1"/>
  <c r="AI265" i="8"/>
  <c r="AH265" i="8"/>
  <c r="AL264" i="8"/>
  <c r="AK264" i="8"/>
  <c r="AP264" i="8" s="1"/>
  <c r="AJ264" i="8"/>
  <c r="AI264" i="8"/>
  <c r="AH264" i="8"/>
  <c r="AL263" i="8"/>
  <c r="AK263" i="8"/>
  <c r="AJ263" i="8"/>
  <c r="AI263" i="8"/>
  <c r="AH263" i="8"/>
  <c r="AL262" i="8"/>
  <c r="AK262" i="8"/>
  <c r="AJ262" i="8"/>
  <c r="AI262" i="8"/>
  <c r="AI318" i="8" s="1"/>
  <c r="AH262" i="8"/>
  <c r="AL261" i="8"/>
  <c r="AK261" i="8"/>
  <c r="AJ261" i="8"/>
  <c r="AI261" i="8"/>
  <c r="AH261" i="8"/>
  <c r="AL260" i="8"/>
  <c r="AK260" i="8"/>
  <c r="AJ260" i="8"/>
  <c r="AI260" i="8"/>
  <c r="AH260" i="8"/>
  <c r="AL259" i="8"/>
  <c r="AK259" i="8"/>
  <c r="AJ259" i="8"/>
  <c r="AI259" i="8"/>
  <c r="AH259" i="8"/>
  <c r="AH318" i="8" s="1"/>
  <c r="AL258" i="8"/>
  <c r="AK258" i="8"/>
  <c r="AJ258" i="8"/>
  <c r="AI258" i="8"/>
  <c r="AN258" i="8" s="1"/>
  <c r="AH258" i="8"/>
  <c r="AL257" i="8"/>
  <c r="AK257" i="8"/>
  <c r="AJ257" i="8"/>
  <c r="AI257" i="8"/>
  <c r="AH257" i="8"/>
  <c r="AL256" i="8"/>
  <c r="AK256" i="8"/>
  <c r="AJ256" i="8"/>
  <c r="AI256" i="8"/>
  <c r="AH256" i="8"/>
  <c r="AL255" i="8"/>
  <c r="AQ255" i="8" s="1"/>
  <c r="AK255" i="8"/>
  <c r="AJ255" i="8"/>
  <c r="AI255" i="8"/>
  <c r="AH255" i="8"/>
  <c r="AM255" i="8" s="1"/>
  <c r="AL254" i="8"/>
  <c r="AK254" i="8"/>
  <c r="AJ254" i="8"/>
  <c r="AI254" i="8"/>
  <c r="AH254" i="8"/>
  <c r="AL253" i="8"/>
  <c r="AK253" i="8"/>
  <c r="AJ253" i="8"/>
  <c r="AI253" i="8"/>
  <c r="AH253" i="8"/>
  <c r="AL252" i="8"/>
  <c r="AK252" i="8"/>
  <c r="AK318" i="8" s="1"/>
  <c r="AJ252" i="8"/>
  <c r="AI252" i="8"/>
  <c r="AH252" i="8"/>
  <c r="AL251" i="8"/>
  <c r="AQ251" i="8" s="1"/>
  <c r="AK251" i="8"/>
  <c r="AJ251" i="8"/>
  <c r="AI251" i="8"/>
  <c r="AH251" i="8"/>
  <c r="AL250" i="8"/>
  <c r="AK250" i="8"/>
  <c r="AJ250" i="8"/>
  <c r="AI250" i="8"/>
  <c r="AH250" i="8"/>
  <c r="AL249" i="8"/>
  <c r="AK249" i="8"/>
  <c r="AJ249" i="8"/>
  <c r="AO249" i="8" s="1"/>
  <c r="AI249" i="8"/>
  <c r="AH249" i="8"/>
  <c r="AL248" i="8"/>
  <c r="AK248" i="8"/>
  <c r="AP248" i="8" s="1"/>
  <c r="AJ248" i="8"/>
  <c r="AI248" i="8"/>
  <c r="AH248" i="8"/>
  <c r="AL247" i="8"/>
  <c r="AK247" i="8"/>
  <c r="AJ247" i="8"/>
  <c r="AI247" i="8"/>
  <c r="AH247" i="8"/>
  <c r="AL246" i="8"/>
  <c r="AK246" i="8"/>
  <c r="AJ246" i="8"/>
  <c r="AI246" i="8"/>
  <c r="AH246" i="8"/>
  <c r="AL245" i="8"/>
  <c r="AK245" i="8"/>
  <c r="AJ245" i="8"/>
  <c r="AO245" i="8" s="1"/>
  <c r="AI245" i="8"/>
  <c r="AH245" i="8"/>
  <c r="AL244" i="8"/>
  <c r="AK244" i="8"/>
  <c r="AJ244" i="8"/>
  <c r="AI244" i="8"/>
  <c r="AH244" i="8"/>
  <c r="AL243" i="8"/>
  <c r="AK243" i="8"/>
  <c r="AJ243" i="8"/>
  <c r="AI243" i="8"/>
  <c r="AH243" i="8"/>
  <c r="AM243" i="8" s="1"/>
  <c r="AL242" i="8"/>
  <c r="AK242" i="8"/>
  <c r="AJ242" i="8"/>
  <c r="AI242" i="8"/>
  <c r="AN242" i="8" s="1"/>
  <c r="AH242" i="8"/>
  <c r="AL241" i="8"/>
  <c r="AK241" i="8"/>
  <c r="AJ241" i="8"/>
  <c r="AI241" i="8"/>
  <c r="AH241" i="8"/>
  <c r="AL240" i="8"/>
  <c r="AK240" i="8"/>
  <c r="AJ240" i="8"/>
  <c r="AI240" i="8"/>
  <c r="AH240" i="8"/>
  <c r="AL239" i="8"/>
  <c r="AQ239" i="8" s="1"/>
  <c r="AK239" i="8"/>
  <c r="AJ239" i="8"/>
  <c r="AI239" i="8"/>
  <c r="AH239" i="8"/>
  <c r="AM239" i="8" s="1"/>
  <c r="AL238" i="8"/>
  <c r="AK238" i="8"/>
  <c r="AJ238" i="8"/>
  <c r="AI238" i="8"/>
  <c r="AH238" i="8"/>
  <c r="AL237" i="8"/>
  <c r="AK237" i="8"/>
  <c r="AJ237" i="8"/>
  <c r="AI237" i="8"/>
  <c r="AH237" i="8"/>
  <c r="AL236" i="8"/>
  <c r="AK236" i="8"/>
  <c r="AK312" i="8" s="1"/>
  <c r="AJ236" i="8"/>
  <c r="AI236" i="8"/>
  <c r="AH236" i="8"/>
  <c r="AL235" i="8"/>
  <c r="AQ235" i="8" s="1"/>
  <c r="AK235" i="8"/>
  <c r="AJ235" i="8"/>
  <c r="AI235" i="8"/>
  <c r="AH235" i="8"/>
  <c r="AL234" i="8"/>
  <c r="AK234" i="8"/>
  <c r="AJ234" i="8"/>
  <c r="AI234" i="8"/>
  <c r="AH234" i="8"/>
  <c r="AL233" i="8"/>
  <c r="AK233" i="8"/>
  <c r="AJ233" i="8"/>
  <c r="AJ312" i="8" s="1"/>
  <c r="AI233" i="8"/>
  <c r="AH233" i="8"/>
  <c r="AL232" i="8"/>
  <c r="AK232" i="8"/>
  <c r="AP232" i="8" s="1"/>
  <c r="AJ232" i="8"/>
  <c r="AI232" i="8"/>
  <c r="AH232" i="8"/>
  <c r="AL231" i="8"/>
  <c r="AK231" i="8"/>
  <c r="AJ231" i="8"/>
  <c r="AI231" i="8"/>
  <c r="AH231" i="8"/>
  <c r="AL230" i="8"/>
  <c r="AK230" i="8"/>
  <c r="AJ230" i="8"/>
  <c r="AI230" i="8"/>
  <c r="AI313" i="8" s="1"/>
  <c r="AH230" i="8"/>
  <c r="AL229" i="8"/>
  <c r="AK229" i="8"/>
  <c r="AJ229" i="8"/>
  <c r="AO229" i="8" s="1"/>
  <c r="AI229" i="8"/>
  <c r="AH229" i="8"/>
  <c r="AL228" i="8"/>
  <c r="AK228" i="8"/>
  <c r="AJ228" i="8"/>
  <c r="AI228" i="8"/>
  <c r="AH228" i="8"/>
  <c r="AL227" i="8"/>
  <c r="AK227" i="8"/>
  <c r="AJ227" i="8"/>
  <c r="AI227" i="8"/>
  <c r="AH227" i="8"/>
  <c r="AH313" i="8" s="1"/>
  <c r="AL226" i="8"/>
  <c r="AK226" i="8"/>
  <c r="AJ226" i="8"/>
  <c r="AI226" i="8"/>
  <c r="AN226" i="8" s="1"/>
  <c r="AN313" i="8" s="1"/>
  <c r="AH226" i="8"/>
  <c r="AL225" i="8"/>
  <c r="AK225" i="8"/>
  <c r="AJ225" i="8"/>
  <c r="AI225" i="8"/>
  <c r="AH225" i="8"/>
  <c r="AL224" i="8"/>
  <c r="AK224" i="8"/>
  <c r="AJ224" i="8"/>
  <c r="AI224" i="8"/>
  <c r="AH224" i="8"/>
  <c r="AL223" i="8"/>
  <c r="AL312" i="8" s="1"/>
  <c r="AK223" i="8"/>
  <c r="AJ223" i="8"/>
  <c r="AI223" i="8"/>
  <c r="AH223" i="8"/>
  <c r="AM223" i="8" s="1"/>
  <c r="AL222" i="8"/>
  <c r="AK222" i="8"/>
  <c r="AJ222" i="8"/>
  <c r="AI222" i="8"/>
  <c r="AH222" i="8"/>
  <c r="AL221" i="8"/>
  <c r="AK221" i="8"/>
  <c r="AJ221" i="8"/>
  <c r="AI221" i="8"/>
  <c r="AH221" i="8"/>
  <c r="AL220" i="8"/>
  <c r="AK220" i="8"/>
  <c r="AP220" i="8" s="1"/>
  <c r="AJ220" i="8"/>
  <c r="AI220" i="8"/>
  <c r="AH220" i="8"/>
  <c r="AL219" i="8"/>
  <c r="AK219" i="8"/>
  <c r="AJ219" i="8"/>
  <c r="AI219" i="8"/>
  <c r="AH219" i="8"/>
  <c r="AL218" i="8"/>
  <c r="AK218" i="8"/>
  <c r="AJ218" i="8"/>
  <c r="AI218" i="8"/>
  <c r="AH218" i="8"/>
  <c r="AL217" i="8"/>
  <c r="AK217" i="8"/>
  <c r="AJ217" i="8"/>
  <c r="AO217" i="8" s="1"/>
  <c r="AI217" i="8"/>
  <c r="AH217" i="8"/>
  <c r="AL216" i="8"/>
  <c r="AK216" i="8"/>
  <c r="AP216" i="8" s="1"/>
  <c r="AJ216" i="8"/>
  <c r="AI216" i="8"/>
  <c r="AH216" i="8"/>
  <c r="AL215" i="8"/>
  <c r="AK215" i="8"/>
  <c r="AJ215" i="8"/>
  <c r="AI215" i="8"/>
  <c r="AH215" i="8"/>
  <c r="AL214" i="8"/>
  <c r="AK214" i="8"/>
  <c r="AJ214" i="8"/>
  <c r="AI214" i="8"/>
  <c r="AN214" i="8" s="1"/>
  <c r="AH214" i="8"/>
  <c r="AL213" i="8"/>
  <c r="AK213" i="8"/>
  <c r="AJ213" i="8"/>
  <c r="AO213" i="8" s="1"/>
  <c r="AI213" i="8"/>
  <c r="AH213" i="8"/>
  <c r="AL212" i="8"/>
  <c r="AK212" i="8"/>
  <c r="AJ212" i="8"/>
  <c r="AI212" i="8"/>
  <c r="AH212" i="8"/>
  <c r="AL211" i="8"/>
  <c r="AK211" i="8"/>
  <c r="AJ211" i="8"/>
  <c r="AI211" i="8"/>
  <c r="AH211" i="8"/>
  <c r="AL210" i="8"/>
  <c r="AK210" i="8"/>
  <c r="AJ210" i="8"/>
  <c r="AI210" i="8"/>
  <c r="AN210" i="8" s="1"/>
  <c r="AH210" i="8"/>
  <c r="AL209" i="8"/>
  <c r="AK209" i="8"/>
  <c r="AJ209" i="8"/>
  <c r="AI209" i="8"/>
  <c r="AH209" i="8"/>
  <c r="AL208" i="8"/>
  <c r="AK208" i="8"/>
  <c r="AJ208" i="8"/>
  <c r="AI208" i="8"/>
  <c r="AH208" i="8"/>
  <c r="AL207" i="8"/>
  <c r="AQ207" i="8" s="1"/>
  <c r="AK207" i="8"/>
  <c r="AJ207" i="8"/>
  <c r="AI207" i="8"/>
  <c r="AH207" i="8"/>
  <c r="AL206" i="8"/>
  <c r="AK206" i="8"/>
  <c r="AJ206" i="8"/>
  <c r="AI206" i="8"/>
  <c r="AH206" i="8"/>
  <c r="AL205" i="8"/>
  <c r="AK205" i="8"/>
  <c r="AJ205" i="8"/>
  <c r="AI205" i="8"/>
  <c r="AH205" i="8"/>
  <c r="AL204" i="8"/>
  <c r="AK204" i="8"/>
  <c r="AP204" i="8" s="1"/>
  <c r="AJ204" i="8"/>
  <c r="AI204" i="8"/>
  <c r="AH204" i="8"/>
  <c r="AL203" i="8"/>
  <c r="AQ203" i="8" s="1"/>
  <c r="AK203" i="8"/>
  <c r="AJ203" i="8"/>
  <c r="AI203" i="8"/>
  <c r="AH203" i="8"/>
  <c r="AL202" i="8"/>
  <c r="AK202" i="8"/>
  <c r="AJ202" i="8"/>
  <c r="AI202" i="8"/>
  <c r="AH202" i="8"/>
  <c r="AL201" i="8"/>
  <c r="AK201" i="8"/>
  <c r="AJ201" i="8"/>
  <c r="AO201" i="8" s="1"/>
  <c r="AI201" i="8"/>
  <c r="AH201" i="8"/>
  <c r="AL200" i="8"/>
  <c r="AK200" i="8"/>
  <c r="AJ200" i="8"/>
  <c r="AI200" i="8"/>
  <c r="AH200" i="8"/>
  <c r="AL199" i="8"/>
  <c r="AK199" i="8"/>
  <c r="AJ199" i="8"/>
  <c r="AI199" i="8"/>
  <c r="AH199" i="8"/>
  <c r="AL198" i="8"/>
  <c r="AK198" i="8"/>
  <c r="AJ198" i="8"/>
  <c r="AI198" i="8"/>
  <c r="AN198" i="8" s="1"/>
  <c r="AH198" i="8"/>
  <c r="AL197" i="8"/>
  <c r="AK197" i="8"/>
  <c r="AJ197" i="8"/>
  <c r="AO197" i="8" s="1"/>
  <c r="AI197" i="8"/>
  <c r="AH197" i="8"/>
  <c r="AL196" i="8"/>
  <c r="AK196" i="8"/>
  <c r="AJ196" i="8"/>
  <c r="AI196" i="8"/>
  <c r="AH196" i="8"/>
  <c r="AL195" i="8"/>
  <c r="AK195" i="8"/>
  <c r="AJ195" i="8"/>
  <c r="AI195" i="8"/>
  <c r="AH195" i="8"/>
  <c r="AL194" i="8"/>
  <c r="AK194" i="8"/>
  <c r="AJ194" i="8"/>
  <c r="AI194" i="8"/>
  <c r="AN194" i="8" s="1"/>
  <c r="AH194" i="8"/>
  <c r="AL193" i="8"/>
  <c r="AK193" i="8"/>
  <c r="AJ193" i="8"/>
  <c r="AI193" i="8"/>
  <c r="AH193" i="8"/>
  <c r="AL192" i="8"/>
  <c r="AK192" i="8"/>
  <c r="AJ192" i="8"/>
  <c r="AI192" i="8"/>
  <c r="AH192" i="8"/>
  <c r="AL191" i="8"/>
  <c r="AK191" i="8"/>
  <c r="AJ191" i="8"/>
  <c r="AI191" i="8"/>
  <c r="AH191" i="8"/>
  <c r="AL190" i="8"/>
  <c r="AK190" i="8"/>
  <c r="AJ190" i="8"/>
  <c r="AI190" i="8"/>
  <c r="AH190" i="8"/>
  <c r="AL189" i="8"/>
  <c r="AK189" i="8"/>
  <c r="AJ189" i="8"/>
  <c r="AI189" i="8"/>
  <c r="AH189" i="8"/>
  <c r="AL188" i="8"/>
  <c r="AK188" i="8"/>
  <c r="AJ188" i="8"/>
  <c r="AI188" i="8"/>
  <c r="AH188" i="8"/>
  <c r="AL187" i="8"/>
  <c r="AK187" i="8"/>
  <c r="AJ187" i="8"/>
  <c r="AI187" i="8"/>
  <c r="AH187" i="8"/>
  <c r="AL186" i="8"/>
  <c r="AK186" i="8"/>
  <c r="AJ186" i="8"/>
  <c r="AI186" i="8"/>
  <c r="AH186" i="8"/>
  <c r="AL185" i="8"/>
  <c r="AK185" i="8"/>
  <c r="AJ185" i="8"/>
  <c r="AI185" i="8"/>
  <c r="AH185" i="8"/>
  <c r="AL184" i="8"/>
  <c r="AK184" i="8"/>
  <c r="AJ184" i="8"/>
  <c r="AI184" i="8"/>
  <c r="AH184" i="8"/>
  <c r="AL183" i="8"/>
  <c r="AK183" i="8"/>
  <c r="AJ183" i="8"/>
  <c r="AI183" i="8"/>
  <c r="AH183" i="8"/>
  <c r="AL182" i="8"/>
  <c r="AK182" i="8"/>
  <c r="AJ182" i="8"/>
  <c r="AI182" i="8"/>
  <c r="AH182" i="8"/>
  <c r="AL181" i="8"/>
  <c r="AK181" i="8"/>
  <c r="AJ181" i="8"/>
  <c r="AI181" i="8"/>
  <c r="AH181" i="8"/>
  <c r="AL180" i="8"/>
  <c r="AK180" i="8"/>
  <c r="AJ180" i="8"/>
  <c r="AI180" i="8"/>
  <c r="AH180" i="8"/>
  <c r="AL179" i="8"/>
  <c r="AK179" i="8"/>
  <c r="AJ179" i="8"/>
  <c r="AI179" i="8"/>
  <c r="AH179" i="8"/>
  <c r="AL178" i="8"/>
  <c r="AK178" i="8"/>
  <c r="AJ178" i="8"/>
  <c r="AI178" i="8"/>
  <c r="AH178" i="8"/>
  <c r="AL177" i="8"/>
  <c r="AK177" i="8"/>
  <c r="AJ177" i="8"/>
  <c r="AI177" i="8"/>
  <c r="AH177" i="8"/>
  <c r="AL176" i="8"/>
  <c r="AK176" i="8"/>
  <c r="AJ176" i="8"/>
  <c r="AI176" i="8"/>
  <c r="AH176" i="8"/>
  <c r="AL175" i="8"/>
  <c r="AK175" i="8"/>
  <c r="AJ175" i="8"/>
  <c r="AI175" i="8"/>
  <c r="AH175" i="8"/>
  <c r="AL174" i="8"/>
  <c r="AK174" i="8"/>
  <c r="AJ174" i="8"/>
  <c r="AI174" i="8"/>
  <c r="AH174" i="8"/>
  <c r="AL173" i="8"/>
  <c r="AK173" i="8"/>
  <c r="AJ173" i="8"/>
  <c r="AI173" i="8"/>
  <c r="AH173" i="8"/>
  <c r="AL172" i="8"/>
  <c r="AK172" i="8"/>
  <c r="AJ172" i="8"/>
  <c r="AI172" i="8"/>
  <c r="AH172" i="8"/>
  <c r="AL171" i="8"/>
  <c r="AK171" i="8"/>
  <c r="AJ171" i="8"/>
  <c r="AI171" i="8"/>
  <c r="AH171" i="8"/>
  <c r="AL170" i="8"/>
  <c r="AK170" i="8"/>
  <c r="AJ170" i="8"/>
  <c r="AI170" i="8"/>
  <c r="AH170" i="8"/>
  <c r="AL169" i="8"/>
  <c r="AK169" i="8"/>
  <c r="AJ169" i="8"/>
  <c r="AI169" i="8"/>
  <c r="AH169" i="8"/>
  <c r="AL168" i="8"/>
  <c r="AK168" i="8"/>
  <c r="AJ168" i="8"/>
  <c r="AI168" i="8"/>
  <c r="AH168" i="8"/>
  <c r="AL167" i="8"/>
  <c r="AK167" i="8"/>
  <c r="AJ167" i="8"/>
  <c r="AI167" i="8"/>
  <c r="AH167" i="8"/>
  <c r="AL166" i="8"/>
  <c r="AK166" i="8"/>
  <c r="AJ166" i="8"/>
  <c r="AI166" i="8"/>
  <c r="AH166" i="8"/>
  <c r="AL165" i="8"/>
  <c r="AK165" i="8"/>
  <c r="AJ165" i="8"/>
  <c r="AI165" i="8"/>
  <c r="AH165" i="8"/>
  <c r="AL164" i="8"/>
  <c r="AK164" i="8"/>
  <c r="AJ164" i="8"/>
  <c r="AI164" i="8"/>
  <c r="AH164" i="8"/>
  <c r="AL163" i="8"/>
  <c r="AK163" i="8"/>
  <c r="AJ163" i="8"/>
  <c r="AI163" i="8"/>
  <c r="AH163" i="8"/>
  <c r="AL162" i="8"/>
  <c r="AK162" i="8"/>
  <c r="AJ162" i="8"/>
  <c r="AI162" i="8"/>
  <c r="AH162" i="8"/>
  <c r="AL161" i="8"/>
  <c r="AK161" i="8"/>
  <c r="AJ161" i="8"/>
  <c r="AI161" i="8"/>
  <c r="AH161" i="8"/>
  <c r="AL160" i="8"/>
  <c r="AK160" i="8"/>
  <c r="AJ160" i="8"/>
  <c r="AI160" i="8"/>
  <c r="AH160" i="8"/>
  <c r="AL159" i="8"/>
  <c r="AK159" i="8"/>
  <c r="AJ159" i="8"/>
  <c r="AI159" i="8"/>
  <c r="AH159" i="8"/>
  <c r="AL158" i="8"/>
  <c r="AK158" i="8"/>
  <c r="AJ158" i="8"/>
  <c r="AI158" i="8"/>
  <c r="AH158" i="8"/>
  <c r="AL157" i="8"/>
  <c r="AK157" i="8"/>
  <c r="AJ157" i="8"/>
  <c r="AI157" i="8"/>
  <c r="AH157" i="8"/>
  <c r="AL156" i="8"/>
  <c r="AK156" i="8"/>
  <c r="AJ156" i="8"/>
  <c r="AI156" i="8"/>
  <c r="AH156" i="8"/>
  <c r="AL155" i="8"/>
  <c r="AK155" i="8"/>
  <c r="AJ155" i="8"/>
  <c r="AI155" i="8"/>
  <c r="AH155" i="8"/>
  <c r="AL154" i="8"/>
  <c r="AK154" i="8"/>
  <c r="AJ154" i="8"/>
  <c r="AI154" i="8"/>
  <c r="AH154" i="8"/>
  <c r="AL153" i="8"/>
  <c r="AK153" i="8"/>
  <c r="AJ153" i="8"/>
  <c r="AI153" i="8"/>
  <c r="AH153" i="8"/>
  <c r="AL152" i="8"/>
  <c r="AK152" i="8"/>
  <c r="AJ152" i="8"/>
  <c r="AI152" i="8"/>
  <c r="AH152" i="8"/>
  <c r="AL151" i="8"/>
  <c r="AK151" i="8"/>
  <c r="AJ151" i="8"/>
  <c r="AI151" i="8"/>
  <c r="AH151" i="8"/>
  <c r="AL150" i="8"/>
  <c r="AK150" i="8"/>
  <c r="AJ150" i="8"/>
  <c r="AI150" i="8"/>
  <c r="AH150" i="8"/>
  <c r="AL149" i="8"/>
  <c r="AK149" i="8"/>
  <c r="AJ149" i="8"/>
  <c r="AI149" i="8"/>
  <c r="AH149" i="8"/>
  <c r="AL148" i="8"/>
  <c r="AK148" i="8"/>
  <c r="AJ148" i="8"/>
  <c r="AI148" i="8"/>
  <c r="AH148" i="8"/>
  <c r="AL147" i="8"/>
  <c r="AK147" i="8"/>
  <c r="AJ147" i="8"/>
  <c r="AI147" i="8"/>
  <c r="AH147" i="8"/>
  <c r="AL146" i="8"/>
  <c r="AK146" i="8"/>
  <c r="AJ146" i="8"/>
  <c r="AI146" i="8"/>
  <c r="AH146" i="8"/>
  <c r="AL145" i="8"/>
  <c r="AK145" i="8"/>
  <c r="AJ145" i="8"/>
  <c r="AI145" i="8"/>
  <c r="AH145" i="8"/>
  <c r="AL144" i="8"/>
  <c r="AK144" i="8"/>
  <c r="AJ144" i="8"/>
  <c r="AI144" i="8"/>
  <c r="AH144" i="8"/>
  <c r="AL143" i="8"/>
  <c r="AK143" i="8"/>
  <c r="AJ143" i="8"/>
  <c r="AI143" i="8"/>
  <c r="AH143" i="8"/>
  <c r="AL142" i="8"/>
  <c r="AK142" i="8"/>
  <c r="AJ142" i="8"/>
  <c r="AI142" i="8"/>
  <c r="AH142" i="8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8" i="8"/>
  <c r="AK138" i="8"/>
  <c r="AJ138" i="8"/>
  <c r="AI138" i="8"/>
  <c r="AH138" i="8"/>
  <c r="AL137" i="8"/>
  <c r="AK137" i="8"/>
  <c r="AJ137" i="8"/>
  <c r="AI137" i="8"/>
  <c r="AH137" i="8"/>
  <c r="AL136" i="8"/>
  <c r="AK136" i="8"/>
  <c r="AJ136" i="8"/>
  <c r="AI136" i="8"/>
  <c r="AH136" i="8"/>
  <c r="AL135" i="8"/>
  <c r="AK135" i="8"/>
  <c r="AJ135" i="8"/>
  <c r="AI135" i="8"/>
  <c r="AH135" i="8"/>
  <c r="AL134" i="8"/>
  <c r="AK134" i="8"/>
  <c r="AJ134" i="8"/>
  <c r="AI134" i="8"/>
  <c r="AH134" i="8"/>
  <c r="AL133" i="8"/>
  <c r="AK133" i="8"/>
  <c r="AJ133" i="8"/>
  <c r="AI133" i="8"/>
  <c r="AH133" i="8"/>
  <c r="AL132" i="8"/>
  <c r="AK132" i="8"/>
  <c r="AJ132" i="8"/>
  <c r="AI132" i="8"/>
  <c r="AH132" i="8"/>
  <c r="AL131" i="8"/>
  <c r="AK131" i="8"/>
  <c r="AJ131" i="8"/>
  <c r="AI131" i="8"/>
  <c r="AH131" i="8"/>
  <c r="AL130" i="8"/>
  <c r="AK130" i="8"/>
  <c r="AJ130" i="8"/>
  <c r="AI130" i="8"/>
  <c r="AH130" i="8"/>
  <c r="AL129" i="8"/>
  <c r="AK129" i="8"/>
  <c r="AJ129" i="8"/>
  <c r="AI129" i="8"/>
  <c r="AH129" i="8"/>
  <c r="AL128" i="8"/>
  <c r="AK128" i="8"/>
  <c r="AJ128" i="8"/>
  <c r="AI128" i="8"/>
  <c r="AH128" i="8"/>
  <c r="AL127" i="8"/>
  <c r="AK127" i="8"/>
  <c r="AJ127" i="8"/>
  <c r="AI127" i="8"/>
  <c r="AH127" i="8"/>
  <c r="AL126" i="8"/>
  <c r="AK126" i="8"/>
  <c r="AJ126" i="8"/>
  <c r="AI126" i="8"/>
  <c r="AH126" i="8"/>
  <c r="AL125" i="8"/>
  <c r="AK125" i="8"/>
  <c r="AJ125" i="8"/>
  <c r="AI125" i="8"/>
  <c r="AH125" i="8"/>
  <c r="AL124" i="8"/>
  <c r="AK124" i="8"/>
  <c r="AJ124" i="8"/>
  <c r="AI124" i="8"/>
  <c r="AH124" i="8"/>
  <c r="AL123" i="8"/>
  <c r="AK123" i="8"/>
  <c r="AJ123" i="8"/>
  <c r="AI123" i="8"/>
  <c r="AH123" i="8"/>
  <c r="AL122" i="8"/>
  <c r="AK122" i="8"/>
  <c r="AJ122" i="8"/>
  <c r="AI122" i="8"/>
  <c r="AH122" i="8"/>
  <c r="AL121" i="8"/>
  <c r="AK121" i="8"/>
  <c r="AJ121" i="8"/>
  <c r="AI121" i="8"/>
  <c r="AH121" i="8"/>
  <c r="AL120" i="8"/>
  <c r="AK120" i="8"/>
  <c r="AJ120" i="8"/>
  <c r="AI120" i="8"/>
  <c r="AH120" i="8"/>
  <c r="AL119" i="8"/>
  <c r="AK119" i="8"/>
  <c r="AJ119" i="8"/>
  <c r="AI119" i="8"/>
  <c r="AH119" i="8"/>
  <c r="AL118" i="8"/>
  <c r="AK118" i="8"/>
  <c r="AJ118" i="8"/>
  <c r="AI118" i="8"/>
  <c r="AH118" i="8"/>
  <c r="AL117" i="8"/>
  <c r="AK117" i="8"/>
  <c r="AJ117" i="8"/>
  <c r="AI117" i="8"/>
  <c r="AH117" i="8"/>
  <c r="AL116" i="8"/>
  <c r="AK116" i="8"/>
  <c r="AJ116" i="8"/>
  <c r="AI116" i="8"/>
  <c r="AH116" i="8"/>
  <c r="AL115" i="8"/>
  <c r="AK115" i="8"/>
  <c r="AJ115" i="8"/>
  <c r="AI115" i="8"/>
  <c r="AH115" i="8"/>
  <c r="AL114" i="8"/>
  <c r="AK114" i="8"/>
  <c r="AJ114" i="8"/>
  <c r="AI114" i="8"/>
  <c r="AH114" i="8"/>
  <c r="AL113" i="8"/>
  <c r="AK113" i="8"/>
  <c r="AJ113" i="8"/>
  <c r="AI113" i="8"/>
  <c r="AH113" i="8"/>
  <c r="AL112" i="8"/>
  <c r="AK112" i="8"/>
  <c r="AJ112" i="8"/>
  <c r="AI112" i="8"/>
  <c r="AH112" i="8"/>
  <c r="AL111" i="8"/>
  <c r="AK111" i="8"/>
  <c r="AJ111" i="8"/>
  <c r="AI111" i="8"/>
  <c r="AH111" i="8"/>
  <c r="AL110" i="8"/>
  <c r="AK110" i="8"/>
  <c r="AJ110" i="8"/>
  <c r="AI110" i="8"/>
  <c r="AH110" i="8"/>
  <c r="AL109" i="8"/>
  <c r="AK109" i="8"/>
  <c r="AJ109" i="8"/>
  <c r="AI109" i="8"/>
  <c r="AH109" i="8"/>
  <c r="AL108" i="8"/>
  <c r="AK108" i="8"/>
  <c r="AJ108" i="8"/>
  <c r="AI108" i="8"/>
  <c r="AH108" i="8"/>
  <c r="AL107" i="8"/>
  <c r="AK107" i="8"/>
  <c r="AJ107" i="8"/>
  <c r="AI107" i="8"/>
  <c r="AH107" i="8"/>
  <c r="AL106" i="8"/>
  <c r="AK106" i="8"/>
  <c r="AJ106" i="8"/>
  <c r="AI106" i="8"/>
  <c r="AH106" i="8"/>
  <c r="AL105" i="8"/>
  <c r="AK105" i="8"/>
  <c r="AJ105" i="8"/>
  <c r="AI105" i="8"/>
  <c r="AH105" i="8"/>
  <c r="AL104" i="8"/>
  <c r="AK104" i="8"/>
  <c r="AJ104" i="8"/>
  <c r="AI104" i="8"/>
  <c r="AH104" i="8"/>
  <c r="AL103" i="8"/>
  <c r="AK103" i="8"/>
  <c r="AJ103" i="8"/>
  <c r="AI103" i="8"/>
  <c r="AH103" i="8"/>
  <c r="AL102" i="8"/>
  <c r="AK102" i="8"/>
  <c r="AJ102" i="8"/>
  <c r="AI102" i="8"/>
  <c r="AH102" i="8"/>
  <c r="AL101" i="8"/>
  <c r="AK101" i="8"/>
  <c r="AJ101" i="8"/>
  <c r="AI101" i="8"/>
  <c r="AH101" i="8"/>
  <c r="AL100" i="8"/>
  <c r="AK100" i="8"/>
  <c r="AJ100" i="8"/>
  <c r="AI100" i="8"/>
  <c r="AH100" i="8"/>
  <c r="AL99" i="8"/>
  <c r="AK99" i="8"/>
  <c r="AJ99" i="8"/>
  <c r="AI99" i="8"/>
  <c r="AH99" i="8"/>
  <c r="AL98" i="8"/>
  <c r="AK98" i="8"/>
  <c r="AJ98" i="8"/>
  <c r="AI98" i="8"/>
  <c r="AH98" i="8"/>
  <c r="AL97" i="8"/>
  <c r="AK97" i="8"/>
  <c r="AJ97" i="8"/>
  <c r="AI97" i="8"/>
  <c r="AH97" i="8"/>
  <c r="AL96" i="8"/>
  <c r="AK96" i="8"/>
  <c r="AJ96" i="8"/>
  <c r="AI96" i="8"/>
  <c r="AH96" i="8"/>
  <c r="AL95" i="8"/>
  <c r="AK95" i="8"/>
  <c r="AJ95" i="8"/>
  <c r="AI95" i="8"/>
  <c r="AH95" i="8"/>
  <c r="AL94" i="8"/>
  <c r="AK94" i="8"/>
  <c r="AJ94" i="8"/>
  <c r="AI94" i="8"/>
  <c r="AH94" i="8"/>
  <c r="AL93" i="8"/>
  <c r="AK93" i="8"/>
  <c r="AJ93" i="8"/>
  <c r="AI93" i="8"/>
  <c r="AH93" i="8"/>
  <c r="AL92" i="8"/>
  <c r="AK92" i="8"/>
  <c r="AJ92" i="8"/>
  <c r="AI92" i="8"/>
  <c r="AH92" i="8"/>
  <c r="AL91" i="8"/>
  <c r="AK91" i="8"/>
  <c r="AJ91" i="8"/>
  <c r="AI91" i="8"/>
  <c r="AH91" i="8"/>
  <c r="AL90" i="8"/>
  <c r="AK90" i="8"/>
  <c r="AJ90" i="8"/>
  <c r="AI90" i="8"/>
  <c r="AH90" i="8"/>
  <c r="AL89" i="8"/>
  <c r="AK89" i="8"/>
  <c r="AJ89" i="8"/>
  <c r="AI89" i="8"/>
  <c r="AH89" i="8"/>
  <c r="AL88" i="8"/>
  <c r="AK88" i="8"/>
  <c r="AJ88" i="8"/>
  <c r="AI88" i="8"/>
  <c r="AH88" i="8"/>
  <c r="AL87" i="8"/>
  <c r="AK87" i="8"/>
  <c r="AJ87" i="8"/>
  <c r="AI87" i="8"/>
  <c r="AH87" i="8"/>
  <c r="AL86" i="8"/>
  <c r="AK86" i="8"/>
  <c r="AJ86" i="8"/>
  <c r="AI86" i="8"/>
  <c r="AH86" i="8"/>
  <c r="AL85" i="8"/>
  <c r="AK85" i="8"/>
  <c r="AJ85" i="8"/>
  <c r="AI85" i="8"/>
  <c r="AH85" i="8"/>
  <c r="AL84" i="8"/>
  <c r="AK84" i="8"/>
  <c r="AJ84" i="8"/>
  <c r="AI84" i="8"/>
  <c r="AH84" i="8"/>
  <c r="AL83" i="8"/>
  <c r="AK83" i="8"/>
  <c r="AJ83" i="8"/>
  <c r="AI83" i="8"/>
  <c r="AH83" i="8"/>
  <c r="AL82" i="8"/>
  <c r="AK82" i="8"/>
  <c r="AJ82" i="8"/>
  <c r="AI82" i="8"/>
  <c r="AH82" i="8"/>
  <c r="AL81" i="8"/>
  <c r="AK81" i="8"/>
  <c r="AJ81" i="8"/>
  <c r="AI81" i="8"/>
  <c r="AH81" i="8"/>
  <c r="AL80" i="8"/>
  <c r="AK80" i="8"/>
  <c r="AJ80" i="8"/>
  <c r="AI80" i="8"/>
  <c r="AH80" i="8"/>
  <c r="AL79" i="8"/>
  <c r="AK79" i="8"/>
  <c r="AJ79" i="8"/>
  <c r="AI79" i="8"/>
  <c r="AH79" i="8"/>
  <c r="AL78" i="8"/>
  <c r="AK78" i="8"/>
  <c r="AJ78" i="8"/>
  <c r="AI78" i="8"/>
  <c r="AH78" i="8"/>
  <c r="AL77" i="8"/>
  <c r="AK77" i="8"/>
  <c r="AJ77" i="8"/>
  <c r="AI77" i="8"/>
  <c r="AH77" i="8"/>
  <c r="AL76" i="8"/>
  <c r="AK76" i="8"/>
  <c r="AJ76" i="8"/>
  <c r="AI76" i="8"/>
  <c r="AH76" i="8"/>
  <c r="AL75" i="8"/>
  <c r="AK75" i="8"/>
  <c r="AJ75" i="8"/>
  <c r="AI75" i="8"/>
  <c r="AH75" i="8"/>
  <c r="AL74" i="8"/>
  <c r="AK74" i="8"/>
  <c r="AJ74" i="8"/>
  <c r="AI74" i="8"/>
  <c r="AH74" i="8"/>
  <c r="AL73" i="8"/>
  <c r="AK73" i="8"/>
  <c r="AJ73" i="8"/>
  <c r="AI73" i="8"/>
  <c r="AH73" i="8"/>
  <c r="AL72" i="8"/>
  <c r="AK72" i="8"/>
  <c r="AJ72" i="8"/>
  <c r="AI72" i="8"/>
  <c r="AH72" i="8"/>
  <c r="AL71" i="8"/>
  <c r="AK71" i="8"/>
  <c r="AJ71" i="8"/>
  <c r="AI71" i="8"/>
  <c r="AH71" i="8"/>
  <c r="AL70" i="8"/>
  <c r="AK70" i="8"/>
  <c r="AJ70" i="8"/>
  <c r="AI70" i="8"/>
  <c r="AH70" i="8"/>
  <c r="AL69" i="8"/>
  <c r="AK69" i="8"/>
  <c r="AJ69" i="8"/>
  <c r="AI69" i="8"/>
  <c r="AH69" i="8"/>
  <c r="AL68" i="8"/>
  <c r="AK68" i="8"/>
  <c r="AJ68" i="8"/>
  <c r="AI68" i="8"/>
  <c r="AH68" i="8"/>
  <c r="AL67" i="8"/>
  <c r="AK67" i="8"/>
  <c r="AJ67" i="8"/>
  <c r="AI67" i="8"/>
  <c r="AH67" i="8"/>
  <c r="AL66" i="8"/>
  <c r="AK66" i="8"/>
  <c r="AJ66" i="8"/>
  <c r="AI66" i="8"/>
  <c r="AH66" i="8"/>
  <c r="AL65" i="8"/>
  <c r="AK65" i="8"/>
  <c r="AJ65" i="8"/>
  <c r="AI65" i="8"/>
  <c r="AH65" i="8"/>
  <c r="AL64" i="8"/>
  <c r="AK64" i="8"/>
  <c r="AJ64" i="8"/>
  <c r="AI64" i="8"/>
  <c r="AH64" i="8"/>
  <c r="AL63" i="8"/>
  <c r="AK63" i="8"/>
  <c r="AJ63" i="8"/>
  <c r="AI63" i="8"/>
  <c r="AH63" i="8"/>
  <c r="AL62" i="8"/>
  <c r="AK62" i="8"/>
  <c r="AJ62" i="8"/>
  <c r="AI62" i="8"/>
  <c r="AH62" i="8"/>
  <c r="AL61" i="8"/>
  <c r="AK61" i="8"/>
  <c r="AJ61" i="8"/>
  <c r="AI61" i="8"/>
  <c r="AH61" i="8"/>
  <c r="AL60" i="8"/>
  <c r="AK60" i="8"/>
  <c r="AJ60" i="8"/>
  <c r="AI60" i="8"/>
  <c r="AH60" i="8"/>
  <c r="AL59" i="8"/>
  <c r="AK59" i="8"/>
  <c r="AJ59" i="8"/>
  <c r="AI59" i="8"/>
  <c r="AH59" i="8"/>
  <c r="AL58" i="8"/>
  <c r="AK58" i="8"/>
  <c r="AJ58" i="8"/>
  <c r="AI58" i="8"/>
  <c r="AH58" i="8"/>
  <c r="AL57" i="8"/>
  <c r="AK57" i="8"/>
  <c r="AJ57" i="8"/>
  <c r="AI57" i="8"/>
  <c r="AH57" i="8"/>
  <c r="AL56" i="8"/>
  <c r="AK56" i="8"/>
  <c r="AJ56" i="8"/>
  <c r="AI56" i="8"/>
  <c r="AH56" i="8"/>
  <c r="AL55" i="8"/>
  <c r="AK55" i="8"/>
  <c r="AJ55" i="8"/>
  <c r="AI55" i="8"/>
  <c r="AH55" i="8"/>
  <c r="AL54" i="8"/>
  <c r="AK54" i="8"/>
  <c r="AJ54" i="8"/>
  <c r="AI54" i="8"/>
  <c r="AH54" i="8"/>
  <c r="AL53" i="8"/>
  <c r="AK53" i="8"/>
  <c r="AJ53" i="8"/>
  <c r="AI53" i="8"/>
  <c r="AH53" i="8"/>
  <c r="AL52" i="8"/>
  <c r="AK52" i="8"/>
  <c r="AJ52" i="8"/>
  <c r="AI52" i="8"/>
  <c r="AH52" i="8"/>
  <c r="AL51" i="8"/>
  <c r="AK51" i="8"/>
  <c r="AJ51" i="8"/>
  <c r="AI51" i="8"/>
  <c r="AH51" i="8"/>
  <c r="AL50" i="8"/>
  <c r="AK50" i="8"/>
  <c r="AJ50" i="8"/>
  <c r="AI50" i="8"/>
  <c r="AH50" i="8"/>
  <c r="AL49" i="8"/>
  <c r="AK49" i="8"/>
  <c r="AJ49" i="8"/>
  <c r="AI49" i="8"/>
  <c r="AH49" i="8"/>
  <c r="AL48" i="8"/>
  <c r="AK48" i="8"/>
  <c r="AJ48" i="8"/>
  <c r="AI48" i="8"/>
  <c r="AH48" i="8"/>
  <c r="AL47" i="8"/>
  <c r="AK47" i="8"/>
  <c r="AJ47" i="8"/>
  <c r="AI47" i="8"/>
  <c r="AH47" i="8"/>
  <c r="AL46" i="8"/>
  <c r="AK46" i="8"/>
  <c r="AJ46" i="8"/>
  <c r="AI46" i="8"/>
  <c r="AH46" i="8"/>
  <c r="AL45" i="8"/>
  <c r="AK45" i="8"/>
  <c r="AJ45" i="8"/>
  <c r="AI45" i="8"/>
  <c r="AH45" i="8"/>
  <c r="AL44" i="8"/>
  <c r="AK44" i="8"/>
  <c r="AJ44" i="8"/>
  <c r="AI44" i="8"/>
  <c r="AH44" i="8"/>
  <c r="AL43" i="8"/>
  <c r="AK43" i="8"/>
  <c r="AJ43" i="8"/>
  <c r="AI43" i="8"/>
  <c r="AH43" i="8"/>
  <c r="AL42" i="8"/>
  <c r="AK42" i="8"/>
  <c r="AJ42" i="8"/>
  <c r="AI42" i="8"/>
  <c r="AH42" i="8"/>
  <c r="AL41" i="8"/>
  <c r="AK41" i="8"/>
  <c r="AJ41" i="8"/>
  <c r="AI41" i="8"/>
  <c r="AH41" i="8"/>
  <c r="AL40" i="8"/>
  <c r="AK40" i="8"/>
  <c r="AJ40" i="8"/>
  <c r="AI40" i="8"/>
  <c r="AH40" i="8"/>
  <c r="AL39" i="8"/>
  <c r="AK39" i="8"/>
  <c r="AJ39" i="8"/>
  <c r="AI39" i="8"/>
  <c r="AH39" i="8"/>
  <c r="AL38" i="8"/>
  <c r="AK38" i="8"/>
  <c r="AJ38" i="8"/>
  <c r="AI38" i="8"/>
  <c r="AH38" i="8"/>
  <c r="AL37" i="8"/>
  <c r="AK37" i="8"/>
  <c r="AJ37" i="8"/>
  <c r="AI37" i="8"/>
  <c r="AH37" i="8"/>
  <c r="AL36" i="8"/>
  <c r="AK36" i="8"/>
  <c r="AJ36" i="8"/>
  <c r="AI36" i="8"/>
  <c r="AH36" i="8"/>
  <c r="AL35" i="8"/>
  <c r="AK35" i="8"/>
  <c r="AJ35" i="8"/>
  <c r="AI35" i="8"/>
  <c r="AH35" i="8"/>
  <c r="AL34" i="8"/>
  <c r="AK34" i="8"/>
  <c r="AJ34" i="8"/>
  <c r="AI34" i="8"/>
  <c r="AH34" i="8"/>
  <c r="AL33" i="8"/>
  <c r="AK33" i="8"/>
  <c r="AJ33" i="8"/>
  <c r="AI33" i="8"/>
  <c r="AH33" i="8"/>
  <c r="AL32" i="8"/>
  <c r="AK32" i="8"/>
  <c r="AJ32" i="8"/>
  <c r="AI32" i="8"/>
  <c r="AH32" i="8"/>
  <c r="AL31" i="8"/>
  <c r="AK31" i="8"/>
  <c r="AJ31" i="8"/>
  <c r="AI31" i="8"/>
  <c r="AH31" i="8"/>
  <c r="AL30" i="8"/>
  <c r="AK30" i="8"/>
  <c r="AJ30" i="8"/>
  <c r="AI30" i="8"/>
  <c r="AH30" i="8"/>
  <c r="AL29" i="8"/>
  <c r="AK29" i="8"/>
  <c r="AJ29" i="8"/>
  <c r="AI29" i="8"/>
  <c r="AH29" i="8"/>
  <c r="AL28" i="8"/>
  <c r="AK28" i="8"/>
  <c r="AJ28" i="8"/>
  <c r="AI28" i="8"/>
  <c r="AH28" i="8"/>
  <c r="AL27" i="8"/>
  <c r="AK27" i="8"/>
  <c r="AJ27" i="8"/>
  <c r="AI27" i="8"/>
  <c r="AH27" i="8"/>
  <c r="AL26" i="8"/>
  <c r="AK26" i="8"/>
  <c r="AJ26" i="8"/>
  <c r="AI26" i="8"/>
  <c r="AH26" i="8"/>
  <c r="AL25" i="8"/>
  <c r="AK25" i="8"/>
  <c r="AJ25" i="8"/>
  <c r="AI25" i="8"/>
  <c r="AH25" i="8"/>
  <c r="AL24" i="8"/>
  <c r="AK24" i="8"/>
  <c r="AJ24" i="8"/>
  <c r="AI24" i="8"/>
  <c r="AH24" i="8"/>
  <c r="AL23" i="8"/>
  <c r="AK23" i="8"/>
  <c r="AJ23" i="8"/>
  <c r="AI23" i="8"/>
  <c r="AH23" i="8"/>
  <c r="AL22" i="8"/>
  <c r="AK22" i="8"/>
  <c r="AJ22" i="8"/>
  <c r="AI22" i="8"/>
  <c r="AH22" i="8"/>
  <c r="AL21" i="8"/>
  <c r="AK21" i="8"/>
  <c r="AJ21" i="8"/>
  <c r="AI21" i="8"/>
  <c r="AH21" i="8"/>
  <c r="AL20" i="8"/>
  <c r="AK20" i="8"/>
  <c r="AJ20" i="8"/>
  <c r="AI20" i="8"/>
  <c r="AH20" i="8"/>
  <c r="AL19" i="8"/>
  <c r="AK19" i="8"/>
  <c r="AJ19" i="8"/>
  <c r="AI19" i="8"/>
  <c r="AH19" i="8"/>
  <c r="AL18" i="8"/>
  <c r="AK18" i="8"/>
  <c r="AJ18" i="8"/>
  <c r="AI18" i="8"/>
  <c r="AH18" i="8"/>
  <c r="AL17" i="8"/>
  <c r="AK17" i="8"/>
  <c r="AJ17" i="8"/>
  <c r="AI17" i="8"/>
  <c r="AH17" i="8"/>
  <c r="AL16" i="8"/>
  <c r="AK16" i="8"/>
  <c r="AJ16" i="8"/>
  <c r="AI16" i="8"/>
  <c r="AH16" i="8"/>
  <c r="AL15" i="8"/>
  <c r="AK15" i="8"/>
  <c r="AJ15" i="8"/>
  <c r="AI15" i="8"/>
  <c r="AH15" i="8"/>
  <c r="AL14" i="8"/>
  <c r="AK14" i="8"/>
  <c r="AJ14" i="8"/>
  <c r="AI14" i="8"/>
  <c r="AH14" i="8"/>
  <c r="AL13" i="8"/>
  <c r="AK13" i="8"/>
  <c r="AJ13" i="8"/>
  <c r="AI13" i="8"/>
  <c r="AH13" i="8"/>
  <c r="AL12" i="8"/>
  <c r="AK12" i="8"/>
  <c r="AJ12" i="8"/>
  <c r="AI12" i="8"/>
  <c r="AH12" i="8"/>
  <c r="AL11" i="8"/>
  <c r="AK11" i="8"/>
  <c r="AJ11" i="8"/>
  <c r="AI11" i="8"/>
  <c r="AH11" i="8"/>
  <c r="AL10" i="8"/>
  <c r="AK10" i="8"/>
  <c r="AJ10" i="8"/>
  <c r="AI10" i="8"/>
  <c r="AH10" i="8"/>
  <c r="AP270" i="8"/>
  <c r="AO270" i="8"/>
  <c r="AQ270" i="8"/>
  <c r="AN270" i="8"/>
  <c r="AM270" i="8"/>
  <c r="AG270" i="8"/>
  <c r="AQ269" i="8"/>
  <c r="AO269" i="8"/>
  <c r="AN269" i="8"/>
  <c r="AP269" i="8"/>
  <c r="AM269" i="8"/>
  <c r="AG269" i="8"/>
  <c r="AN268" i="8"/>
  <c r="AM268" i="8"/>
  <c r="AQ268" i="8"/>
  <c r="AO268" i="8"/>
  <c r="AG268" i="8"/>
  <c r="AO267" i="8"/>
  <c r="AM267" i="8"/>
  <c r="AP267" i="8"/>
  <c r="AN267" i="8"/>
  <c r="AG267" i="8"/>
  <c r="AN266" i="8"/>
  <c r="AQ266" i="8"/>
  <c r="AP266" i="8"/>
  <c r="AO266" i="8"/>
  <c r="AM266" i="8"/>
  <c r="AG266" i="8"/>
  <c r="AQ265" i="8"/>
  <c r="AM265" i="8"/>
  <c r="AP265" i="8"/>
  <c r="AN265" i="8"/>
  <c r="AG265" i="8"/>
  <c r="AQ264" i="8"/>
  <c r="AO264" i="8"/>
  <c r="AN264" i="8"/>
  <c r="AM264" i="8"/>
  <c r="AG264" i="8"/>
  <c r="AQ263" i="8"/>
  <c r="AO263" i="8"/>
  <c r="AP263" i="8"/>
  <c r="AN263" i="8"/>
  <c r="AM263" i="8"/>
  <c r="AG263" i="8"/>
  <c r="AP262" i="8"/>
  <c r="AQ262" i="8"/>
  <c r="AO262" i="8"/>
  <c r="AM262" i="8"/>
  <c r="AG262" i="8"/>
  <c r="AO261" i="8"/>
  <c r="AM261" i="8"/>
  <c r="AQ261" i="8"/>
  <c r="AP261" i="8"/>
  <c r="AN261" i="8"/>
  <c r="AG261" i="8"/>
  <c r="AN260" i="8"/>
  <c r="AQ260" i="8"/>
  <c r="AP260" i="8"/>
  <c r="AO260" i="8"/>
  <c r="AM260" i="8"/>
  <c r="AG260" i="8"/>
  <c r="AQ259" i="8"/>
  <c r="AP259" i="8"/>
  <c r="AO259" i="8"/>
  <c r="AN259" i="8"/>
  <c r="AG259" i="8"/>
  <c r="AP258" i="8"/>
  <c r="AQ258" i="8"/>
  <c r="AO258" i="8"/>
  <c r="AM258" i="8"/>
  <c r="AG258" i="8"/>
  <c r="AO257" i="8"/>
  <c r="AQ257" i="8"/>
  <c r="AP257" i="8"/>
  <c r="AN257" i="8"/>
  <c r="AM257" i="8"/>
  <c r="AG257" i="8"/>
  <c r="AQ256" i="8"/>
  <c r="AN256" i="8"/>
  <c r="AP256" i="8"/>
  <c r="AO256" i="8"/>
  <c r="AM256" i="8"/>
  <c r="AG256" i="8"/>
  <c r="AP255" i="8"/>
  <c r="AO255" i="8"/>
  <c r="AN255" i="8"/>
  <c r="AG255" i="8"/>
  <c r="AP254" i="8"/>
  <c r="AO254" i="8"/>
  <c r="AQ254" i="8"/>
  <c r="AN254" i="8"/>
  <c r="AM254" i="8"/>
  <c r="AG254" i="8"/>
  <c r="AQ253" i="8"/>
  <c r="AO253" i="8"/>
  <c r="AN253" i="8"/>
  <c r="AP253" i="8"/>
  <c r="AM253" i="8"/>
  <c r="AG253" i="8"/>
  <c r="AN252" i="8"/>
  <c r="AM252" i="8"/>
  <c r="AQ252" i="8"/>
  <c r="AO252" i="8"/>
  <c r="AG252" i="8"/>
  <c r="AO251" i="8"/>
  <c r="AM251" i="8"/>
  <c r="AP251" i="8"/>
  <c r="AN251" i="8"/>
  <c r="AG251" i="8"/>
  <c r="AN250" i="8"/>
  <c r="AQ250" i="8"/>
  <c r="AP250" i="8"/>
  <c r="AO250" i="8"/>
  <c r="AM250" i="8"/>
  <c r="AG250" i="8"/>
  <c r="AQ249" i="8"/>
  <c r="AM249" i="8"/>
  <c r="AP249" i="8"/>
  <c r="AN249" i="8"/>
  <c r="AG249" i="8"/>
  <c r="AQ248" i="8"/>
  <c r="AO248" i="8"/>
  <c r="AN248" i="8"/>
  <c r="AM248" i="8"/>
  <c r="AG248" i="8"/>
  <c r="AQ247" i="8"/>
  <c r="AO247" i="8"/>
  <c r="AP247" i="8"/>
  <c r="AN247" i="8"/>
  <c r="AM247" i="8"/>
  <c r="AG247" i="8"/>
  <c r="AQ246" i="8"/>
  <c r="AP246" i="8"/>
  <c r="AN246" i="8"/>
  <c r="AO246" i="8"/>
  <c r="AM246" i="8"/>
  <c r="AG246" i="8"/>
  <c r="AP245" i="8"/>
  <c r="AM245" i="8"/>
  <c r="AQ245" i="8"/>
  <c r="AN245" i="8"/>
  <c r="AG245" i="8"/>
  <c r="AO244" i="8"/>
  <c r="AN244" i="8"/>
  <c r="AQ244" i="8"/>
  <c r="AP244" i="8"/>
  <c r="AM244" i="8"/>
  <c r="AG244" i="8"/>
  <c r="AQ243" i="8"/>
  <c r="AN243" i="8"/>
  <c r="AP243" i="8"/>
  <c r="AO243" i="8"/>
  <c r="AG243" i="8"/>
  <c r="AP242" i="8"/>
  <c r="AM242" i="8"/>
  <c r="AQ242" i="8"/>
  <c r="AO242" i="8"/>
  <c r="AG242" i="8"/>
  <c r="AO241" i="8"/>
  <c r="AQ241" i="8"/>
  <c r="AP241" i="8"/>
  <c r="AN241" i="8"/>
  <c r="AM241" i="8"/>
  <c r="AG241" i="8"/>
  <c r="AQ240" i="8"/>
  <c r="AN240" i="8"/>
  <c r="AP240" i="8"/>
  <c r="AO240" i="8"/>
  <c r="AM240" i="8"/>
  <c r="AG240" i="8"/>
  <c r="AP239" i="8"/>
  <c r="AO239" i="8"/>
  <c r="AN239" i="8"/>
  <c r="AG239" i="8"/>
  <c r="AP238" i="8"/>
  <c r="AO238" i="8"/>
  <c r="AQ238" i="8"/>
  <c r="AN238" i="8"/>
  <c r="AM238" i="8"/>
  <c r="AG238" i="8"/>
  <c r="AQ237" i="8"/>
  <c r="AO237" i="8"/>
  <c r="AN237" i="8"/>
  <c r="AP237" i="8"/>
  <c r="AM237" i="8"/>
  <c r="AG237" i="8"/>
  <c r="AN236" i="8"/>
  <c r="AM236" i="8"/>
  <c r="AQ236" i="8"/>
  <c r="AO236" i="8"/>
  <c r="AG236" i="8"/>
  <c r="AO235" i="8"/>
  <c r="AM235" i="8"/>
  <c r="AP235" i="8"/>
  <c r="AN235" i="8"/>
  <c r="AG235" i="8"/>
  <c r="AN234" i="8"/>
  <c r="AQ234" i="8"/>
  <c r="AP234" i="8"/>
  <c r="AO234" i="8"/>
  <c r="AM234" i="8"/>
  <c r="AG234" i="8"/>
  <c r="AQ233" i="8"/>
  <c r="AM233" i="8"/>
  <c r="AP233" i="8"/>
  <c r="AN233" i="8"/>
  <c r="AG233" i="8"/>
  <c r="AQ232" i="8"/>
  <c r="AO232" i="8"/>
  <c r="AN232" i="8"/>
  <c r="AM232" i="8"/>
  <c r="AG232" i="8"/>
  <c r="AQ231" i="8"/>
  <c r="AO231" i="8"/>
  <c r="AP231" i="8"/>
  <c r="AN231" i="8"/>
  <c r="AM231" i="8"/>
  <c r="AG231" i="8"/>
  <c r="AQ230" i="8"/>
  <c r="AP230" i="8"/>
  <c r="AN230" i="8"/>
  <c r="AO230" i="8"/>
  <c r="AM230" i="8"/>
  <c r="AG230" i="8"/>
  <c r="AP229" i="8"/>
  <c r="AM229" i="8"/>
  <c r="AQ229" i="8"/>
  <c r="AN229" i="8"/>
  <c r="AG229" i="8"/>
  <c r="AO228" i="8"/>
  <c r="AN228" i="8"/>
  <c r="AQ228" i="8"/>
  <c r="AP228" i="8"/>
  <c r="AM228" i="8"/>
  <c r="AG228" i="8"/>
  <c r="AQ227" i="8"/>
  <c r="AN227" i="8"/>
  <c r="AP227" i="8"/>
  <c r="AO227" i="8"/>
  <c r="AG227" i="8"/>
  <c r="AP226" i="8"/>
  <c r="AM226" i="8"/>
  <c r="AQ226" i="8"/>
  <c r="AO226" i="8"/>
  <c r="AG226" i="8"/>
  <c r="AO225" i="8"/>
  <c r="AQ225" i="8"/>
  <c r="AP225" i="8"/>
  <c r="AN225" i="8"/>
  <c r="AM225" i="8"/>
  <c r="AG225" i="8"/>
  <c r="AQ224" i="8"/>
  <c r="AN224" i="8"/>
  <c r="AP224" i="8"/>
  <c r="AO224" i="8"/>
  <c r="AM224" i="8"/>
  <c r="AG224" i="8"/>
  <c r="AP223" i="8"/>
  <c r="AO223" i="8"/>
  <c r="AN223" i="8"/>
  <c r="AG223" i="8"/>
  <c r="AP222" i="8"/>
  <c r="AO222" i="8"/>
  <c r="AQ222" i="8"/>
  <c r="AN222" i="8"/>
  <c r="AM222" i="8"/>
  <c r="AG222" i="8"/>
  <c r="AQ221" i="8"/>
  <c r="AO221" i="8"/>
  <c r="AN221" i="8"/>
  <c r="AP221" i="8"/>
  <c r="AM221" i="8"/>
  <c r="AG221" i="8"/>
  <c r="AN220" i="8"/>
  <c r="AM220" i="8"/>
  <c r="AQ220" i="8"/>
  <c r="AO220" i="8"/>
  <c r="AG220" i="8"/>
  <c r="AM219" i="8"/>
  <c r="AQ219" i="8"/>
  <c r="AP219" i="8"/>
  <c r="AO219" i="8"/>
  <c r="AG219" i="8"/>
  <c r="AN219" i="8"/>
  <c r="AQ218" i="8"/>
  <c r="AP218" i="8"/>
  <c r="AO218" i="8"/>
  <c r="AN218" i="8"/>
  <c r="AG218" i="8"/>
  <c r="AM218" i="8"/>
  <c r="AQ217" i="8"/>
  <c r="AP217" i="8"/>
  <c r="AN217" i="8"/>
  <c r="AM217" i="8"/>
  <c r="AG217" i="8"/>
  <c r="AO216" i="8"/>
  <c r="AM216" i="8"/>
  <c r="AQ216" i="8"/>
  <c r="AN216" i="8"/>
  <c r="AG216" i="8"/>
  <c r="AO215" i="8"/>
  <c r="AN215" i="8"/>
  <c r="AQ215" i="8"/>
  <c r="AP215" i="8"/>
  <c r="AM215" i="8"/>
  <c r="AG215" i="8"/>
  <c r="AQ214" i="8"/>
  <c r="AP214" i="8"/>
  <c r="AO214" i="8"/>
  <c r="AG214" i="8"/>
  <c r="AQ213" i="8"/>
  <c r="AP213" i="8"/>
  <c r="AG213" i="8"/>
  <c r="AN213" i="8"/>
  <c r="AP212" i="8"/>
  <c r="AQ212" i="8"/>
  <c r="AO212" i="8"/>
  <c r="AG212" i="8"/>
  <c r="AN212" i="8"/>
  <c r="AQ211" i="8"/>
  <c r="AP211" i="8"/>
  <c r="AO211" i="8"/>
  <c r="AG211" i="8"/>
  <c r="AN211" i="8"/>
  <c r="AQ210" i="8"/>
  <c r="AP210" i="8"/>
  <c r="AO210" i="8"/>
  <c r="AG210" i="8"/>
  <c r="AQ209" i="8"/>
  <c r="AP209" i="8"/>
  <c r="AO209" i="8"/>
  <c r="AG209" i="8"/>
  <c r="AN209" i="8"/>
  <c r="AP208" i="8"/>
  <c r="AQ208" i="8"/>
  <c r="AO208" i="8"/>
  <c r="AG208" i="8"/>
  <c r="AN208" i="8"/>
  <c r="AP207" i="8"/>
  <c r="AO207" i="8"/>
  <c r="AG207" i="8"/>
  <c r="AN207" i="8"/>
  <c r="AP206" i="8"/>
  <c r="AQ206" i="8"/>
  <c r="AO206" i="8"/>
  <c r="AG206" i="8"/>
  <c r="AN206" i="8"/>
  <c r="AQ205" i="8"/>
  <c r="AO205" i="8"/>
  <c r="AP205" i="8"/>
  <c r="AG205" i="8"/>
  <c r="AN205" i="8"/>
  <c r="AO204" i="8"/>
  <c r="AQ204" i="8"/>
  <c r="AG204" i="8"/>
  <c r="AN204" i="8"/>
  <c r="AO203" i="8"/>
  <c r="AP203" i="8"/>
  <c r="AG203" i="8"/>
  <c r="AN203" i="8"/>
  <c r="AP202" i="8"/>
  <c r="AQ202" i="8"/>
  <c r="AO202" i="8"/>
  <c r="AG202" i="8"/>
  <c r="AN202" i="8"/>
  <c r="AP201" i="8"/>
  <c r="AQ201" i="8"/>
  <c r="AG201" i="8"/>
  <c r="AN201" i="8"/>
  <c r="AP200" i="8"/>
  <c r="AO200" i="8"/>
  <c r="AQ200" i="8"/>
  <c r="AG200" i="8"/>
  <c r="AN200" i="8"/>
  <c r="AQ199" i="8"/>
  <c r="AO199" i="8"/>
  <c r="AP199" i="8"/>
  <c r="AG199" i="8"/>
  <c r="AN199" i="8"/>
  <c r="AQ198" i="8"/>
  <c r="AP198" i="8"/>
  <c r="AO198" i="8"/>
  <c r="AG198" i="8"/>
  <c r="AQ197" i="8"/>
  <c r="AP197" i="8"/>
  <c r="AG197" i="8"/>
  <c r="AN197" i="8"/>
  <c r="AP196" i="8"/>
  <c r="AQ196" i="8"/>
  <c r="AO196" i="8"/>
  <c r="AG196" i="8"/>
  <c r="AN196" i="8"/>
  <c r="AQ195" i="8"/>
  <c r="AP195" i="8"/>
  <c r="AO195" i="8"/>
  <c r="AG195" i="8"/>
  <c r="AN195" i="8"/>
  <c r="AQ194" i="8"/>
  <c r="AP194" i="8"/>
  <c r="AO194" i="8"/>
  <c r="AS194" i="8" s="1"/>
  <c r="AG194" i="8"/>
  <c r="AQ193" i="8"/>
  <c r="AP193" i="8"/>
  <c r="AO193" i="8"/>
  <c r="AG193" i="8"/>
  <c r="AN193" i="8"/>
  <c r="AM270" i="7"/>
  <c r="AL270" i="7"/>
  <c r="AK270" i="7"/>
  <c r="AJ270" i="7"/>
  <c r="AI270" i="7"/>
  <c r="AM269" i="7"/>
  <c r="AL269" i="7"/>
  <c r="AK269" i="7"/>
  <c r="AJ269" i="7"/>
  <c r="AI269" i="7"/>
  <c r="AM268" i="7"/>
  <c r="AL268" i="7"/>
  <c r="AK268" i="7"/>
  <c r="AJ268" i="7"/>
  <c r="AI268" i="7"/>
  <c r="AM267" i="7"/>
  <c r="AL267" i="7"/>
  <c r="AK267" i="7"/>
  <c r="AJ267" i="7"/>
  <c r="AI267" i="7"/>
  <c r="AM266" i="7"/>
  <c r="AL266" i="7"/>
  <c r="AK266" i="7"/>
  <c r="AJ266" i="7"/>
  <c r="AI266" i="7"/>
  <c r="AM265" i="7"/>
  <c r="AL265" i="7"/>
  <c r="AK265" i="7"/>
  <c r="AJ265" i="7"/>
  <c r="AI265" i="7"/>
  <c r="AM264" i="7"/>
  <c r="AL264" i="7"/>
  <c r="AK264" i="7"/>
  <c r="AJ264" i="7"/>
  <c r="AI264" i="7"/>
  <c r="AM263" i="7"/>
  <c r="AL263" i="7"/>
  <c r="AK263" i="7"/>
  <c r="AJ263" i="7"/>
  <c r="AI263" i="7"/>
  <c r="AM262" i="7"/>
  <c r="AL262" i="7"/>
  <c r="AK262" i="7"/>
  <c r="AJ262" i="7"/>
  <c r="AI262" i="7"/>
  <c r="AM261" i="7"/>
  <c r="AL261" i="7"/>
  <c r="AK261" i="7"/>
  <c r="AJ261" i="7"/>
  <c r="AI261" i="7"/>
  <c r="AM260" i="7"/>
  <c r="AL260" i="7"/>
  <c r="AK260" i="7"/>
  <c r="AJ260" i="7"/>
  <c r="AI260" i="7"/>
  <c r="AM259" i="7"/>
  <c r="AL259" i="7"/>
  <c r="AK259" i="7"/>
  <c r="AJ259" i="7"/>
  <c r="AI259" i="7"/>
  <c r="AM258" i="7"/>
  <c r="AL258" i="7"/>
  <c r="AK258" i="7"/>
  <c r="AJ258" i="7"/>
  <c r="AI258" i="7"/>
  <c r="AM257" i="7"/>
  <c r="AL257" i="7"/>
  <c r="AK257" i="7"/>
  <c r="AJ257" i="7"/>
  <c r="AI257" i="7"/>
  <c r="AM256" i="7"/>
  <c r="AL256" i="7"/>
  <c r="AK256" i="7"/>
  <c r="AJ256" i="7"/>
  <c r="AI256" i="7"/>
  <c r="AM255" i="7"/>
  <c r="AL255" i="7"/>
  <c r="AK255" i="7"/>
  <c r="AJ255" i="7"/>
  <c r="AO255" i="7" s="1"/>
  <c r="AS255" i="7" s="1"/>
  <c r="AI255" i="7"/>
  <c r="AM254" i="7"/>
  <c r="AL254" i="7"/>
  <c r="AK254" i="7"/>
  <c r="AJ254" i="7"/>
  <c r="AI254" i="7"/>
  <c r="AM253" i="7"/>
  <c r="AL253" i="7"/>
  <c r="AK253" i="7"/>
  <c r="AJ253" i="7"/>
  <c r="AI253" i="7"/>
  <c r="AM252" i="7"/>
  <c r="AL252" i="7"/>
  <c r="AK252" i="7"/>
  <c r="AJ252" i="7"/>
  <c r="AI252" i="7"/>
  <c r="AM251" i="7"/>
  <c r="AL251" i="7"/>
  <c r="AK251" i="7"/>
  <c r="AJ251" i="7"/>
  <c r="AI251" i="7"/>
  <c r="AM250" i="7"/>
  <c r="AL250" i="7"/>
  <c r="AK250" i="7"/>
  <c r="AJ250" i="7"/>
  <c r="AI250" i="7"/>
  <c r="AM249" i="7"/>
  <c r="AL249" i="7"/>
  <c r="AK249" i="7"/>
  <c r="AJ249" i="7"/>
  <c r="AI249" i="7"/>
  <c r="AM248" i="7"/>
  <c r="AL248" i="7"/>
  <c r="AK248" i="7"/>
  <c r="AJ248" i="7"/>
  <c r="AI248" i="7"/>
  <c r="AM247" i="7"/>
  <c r="AL247" i="7"/>
  <c r="AK247" i="7"/>
  <c r="AJ247" i="7"/>
  <c r="AI247" i="7"/>
  <c r="AM246" i="7"/>
  <c r="AL246" i="7"/>
  <c r="AK246" i="7"/>
  <c r="AJ246" i="7"/>
  <c r="AI246" i="7"/>
  <c r="AM245" i="7"/>
  <c r="AL245" i="7"/>
  <c r="AK245" i="7"/>
  <c r="AJ245" i="7"/>
  <c r="AI245" i="7"/>
  <c r="AM244" i="7"/>
  <c r="AL244" i="7"/>
  <c r="AK244" i="7"/>
  <c r="AJ244" i="7"/>
  <c r="AI244" i="7"/>
  <c r="AM243" i="7"/>
  <c r="AL243" i="7"/>
  <c r="AK243" i="7"/>
  <c r="AJ243" i="7"/>
  <c r="AI243" i="7"/>
  <c r="AM242" i="7"/>
  <c r="AL242" i="7"/>
  <c r="AK242" i="7"/>
  <c r="AJ242" i="7"/>
  <c r="AI242" i="7"/>
  <c r="AM241" i="7"/>
  <c r="AL241" i="7"/>
  <c r="AK241" i="7"/>
  <c r="AJ241" i="7"/>
  <c r="AI241" i="7"/>
  <c r="AM240" i="7"/>
  <c r="AL240" i="7"/>
  <c r="AK240" i="7"/>
  <c r="AJ240" i="7"/>
  <c r="AI240" i="7"/>
  <c r="AM239" i="7"/>
  <c r="AL239" i="7"/>
  <c r="AK239" i="7"/>
  <c r="AJ239" i="7"/>
  <c r="AI239" i="7"/>
  <c r="AM238" i="7"/>
  <c r="AL238" i="7"/>
  <c r="AK238" i="7"/>
  <c r="AJ238" i="7"/>
  <c r="AI238" i="7"/>
  <c r="AM237" i="7"/>
  <c r="AL237" i="7"/>
  <c r="AK237" i="7"/>
  <c r="AJ237" i="7"/>
  <c r="AI237" i="7"/>
  <c r="AM236" i="7"/>
  <c r="AL236" i="7"/>
  <c r="AK236" i="7"/>
  <c r="AJ236" i="7"/>
  <c r="AI236" i="7"/>
  <c r="AM235" i="7"/>
  <c r="AL235" i="7"/>
  <c r="AK235" i="7"/>
  <c r="AJ235" i="7"/>
  <c r="AI235" i="7"/>
  <c r="AM234" i="7"/>
  <c r="AL234" i="7"/>
  <c r="AK234" i="7"/>
  <c r="AJ234" i="7"/>
  <c r="AI234" i="7"/>
  <c r="AM233" i="7"/>
  <c r="AL233" i="7"/>
  <c r="AK233" i="7"/>
  <c r="AJ233" i="7"/>
  <c r="AI233" i="7"/>
  <c r="AM232" i="7"/>
  <c r="AL232" i="7"/>
  <c r="AK232" i="7"/>
  <c r="AJ232" i="7"/>
  <c r="AI232" i="7"/>
  <c r="AM231" i="7"/>
  <c r="AL231" i="7"/>
  <c r="AK231" i="7"/>
  <c r="AJ231" i="7"/>
  <c r="AI231" i="7"/>
  <c r="AM230" i="7"/>
  <c r="AL230" i="7"/>
  <c r="AK230" i="7"/>
  <c r="AJ230" i="7"/>
  <c r="AI230" i="7"/>
  <c r="AM229" i="7"/>
  <c r="AL229" i="7"/>
  <c r="AK229" i="7"/>
  <c r="AJ229" i="7"/>
  <c r="AI229" i="7"/>
  <c r="AM228" i="7"/>
  <c r="AL228" i="7"/>
  <c r="AK228" i="7"/>
  <c r="AJ228" i="7"/>
  <c r="AI228" i="7"/>
  <c r="AM227" i="7"/>
  <c r="AL227" i="7"/>
  <c r="AK227" i="7"/>
  <c r="AJ227" i="7"/>
  <c r="AI227" i="7"/>
  <c r="AM226" i="7"/>
  <c r="AL226" i="7"/>
  <c r="AK226" i="7"/>
  <c r="AJ226" i="7"/>
  <c r="AI226" i="7"/>
  <c r="AM225" i="7"/>
  <c r="AL225" i="7"/>
  <c r="AK225" i="7"/>
  <c r="AJ225" i="7"/>
  <c r="AI225" i="7"/>
  <c r="AM224" i="7"/>
  <c r="AL224" i="7"/>
  <c r="AK224" i="7"/>
  <c r="AJ224" i="7"/>
  <c r="AI224" i="7"/>
  <c r="AM223" i="7"/>
  <c r="AL223" i="7"/>
  <c r="AK223" i="7"/>
  <c r="AJ223" i="7"/>
  <c r="AI223" i="7"/>
  <c r="AM222" i="7"/>
  <c r="AL222" i="7"/>
  <c r="AK222" i="7"/>
  <c r="AJ222" i="7"/>
  <c r="AI222" i="7"/>
  <c r="AM221" i="7"/>
  <c r="AL221" i="7"/>
  <c r="AK221" i="7"/>
  <c r="AJ221" i="7"/>
  <c r="AI221" i="7"/>
  <c r="AM220" i="7"/>
  <c r="AL220" i="7"/>
  <c r="AK220" i="7"/>
  <c r="AJ220" i="7"/>
  <c r="AI220" i="7"/>
  <c r="AN220" i="7" s="1"/>
  <c r="AM219" i="7"/>
  <c r="AL219" i="7"/>
  <c r="AK219" i="7"/>
  <c r="AJ219" i="7"/>
  <c r="AI219" i="7"/>
  <c r="AM218" i="7"/>
  <c r="AL218" i="7"/>
  <c r="AK218" i="7"/>
  <c r="AJ218" i="7"/>
  <c r="AI218" i="7"/>
  <c r="AM217" i="7"/>
  <c r="AL217" i="7"/>
  <c r="AK217" i="7"/>
  <c r="AJ217" i="7"/>
  <c r="AI217" i="7"/>
  <c r="AM216" i="7"/>
  <c r="AL216" i="7"/>
  <c r="AK216" i="7"/>
  <c r="AJ216" i="7"/>
  <c r="AI216" i="7"/>
  <c r="AM215" i="7"/>
  <c r="AL215" i="7"/>
  <c r="AK215" i="7"/>
  <c r="AJ215" i="7"/>
  <c r="AI215" i="7"/>
  <c r="AM214" i="7"/>
  <c r="AL214" i="7"/>
  <c r="AK214" i="7"/>
  <c r="AJ214" i="7"/>
  <c r="AI214" i="7"/>
  <c r="AM213" i="7"/>
  <c r="AL213" i="7"/>
  <c r="AK213" i="7"/>
  <c r="AJ213" i="7"/>
  <c r="AI213" i="7"/>
  <c r="AM212" i="7"/>
  <c r="AL212" i="7"/>
  <c r="AK212" i="7"/>
  <c r="AJ212" i="7"/>
  <c r="AI212" i="7"/>
  <c r="AM211" i="7"/>
  <c r="AL211" i="7"/>
  <c r="AK211" i="7"/>
  <c r="AJ211" i="7"/>
  <c r="AI211" i="7"/>
  <c r="AM210" i="7"/>
  <c r="AL210" i="7"/>
  <c r="AK210" i="7"/>
  <c r="AJ210" i="7"/>
  <c r="AI210" i="7"/>
  <c r="AM209" i="7"/>
  <c r="AL209" i="7"/>
  <c r="AK209" i="7"/>
  <c r="AJ209" i="7"/>
  <c r="AI209" i="7"/>
  <c r="AM208" i="7"/>
  <c r="AL208" i="7"/>
  <c r="AK208" i="7"/>
  <c r="AJ208" i="7"/>
  <c r="AI208" i="7"/>
  <c r="AM207" i="7"/>
  <c r="AL207" i="7"/>
  <c r="AK207" i="7"/>
  <c r="AJ207" i="7"/>
  <c r="AO207" i="7" s="1"/>
  <c r="AS207" i="7" s="1"/>
  <c r="AI207" i="7"/>
  <c r="AN207" i="7" s="1"/>
  <c r="AM206" i="7"/>
  <c r="AL206" i="7"/>
  <c r="AK206" i="7"/>
  <c r="AJ206" i="7"/>
  <c r="AI206" i="7"/>
  <c r="AM205" i="7"/>
  <c r="AL205" i="7"/>
  <c r="AK205" i="7"/>
  <c r="AJ205" i="7"/>
  <c r="AI205" i="7"/>
  <c r="AM204" i="7"/>
  <c r="AL204" i="7"/>
  <c r="AK204" i="7"/>
  <c r="AJ204" i="7"/>
  <c r="AI204" i="7"/>
  <c r="AM203" i="7"/>
  <c r="AL203" i="7"/>
  <c r="AK203" i="7"/>
  <c r="AJ203" i="7"/>
  <c r="AI203" i="7"/>
  <c r="AM202" i="7"/>
  <c r="AL202" i="7"/>
  <c r="AK202" i="7"/>
  <c r="AJ202" i="7"/>
  <c r="AI202" i="7"/>
  <c r="AM201" i="7"/>
  <c r="AL201" i="7"/>
  <c r="AK201" i="7"/>
  <c r="AJ201" i="7"/>
  <c r="AI201" i="7"/>
  <c r="AM200" i="7"/>
  <c r="AL200" i="7"/>
  <c r="AK200" i="7"/>
  <c r="AJ200" i="7"/>
  <c r="AI200" i="7"/>
  <c r="AM199" i="7"/>
  <c r="AL199" i="7"/>
  <c r="AK199" i="7"/>
  <c r="AJ199" i="7"/>
  <c r="AI199" i="7"/>
  <c r="AM198" i="7"/>
  <c r="AL198" i="7"/>
  <c r="AK198" i="7"/>
  <c r="AJ198" i="7"/>
  <c r="AI198" i="7"/>
  <c r="AM197" i="7"/>
  <c r="AL197" i="7"/>
  <c r="AK197" i="7"/>
  <c r="AJ197" i="7"/>
  <c r="AI197" i="7"/>
  <c r="AM196" i="7"/>
  <c r="AL196" i="7"/>
  <c r="AK196" i="7"/>
  <c r="AJ196" i="7"/>
  <c r="AI196" i="7"/>
  <c r="AM195" i="7"/>
  <c r="AL195" i="7"/>
  <c r="AK195" i="7"/>
  <c r="AJ195" i="7"/>
  <c r="AI195" i="7"/>
  <c r="AM194" i="7"/>
  <c r="AL194" i="7"/>
  <c r="AK194" i="7"/>
  <c r="AJ194" i="7"/>
  <c r="AI194" i="7"/>
  <c r="AM193" i="7"/>
  <c r="AL193" i="7"/>
  <c r="AK193" i="7"/>
  <c r="AJ193" i="7"/>
  <c r="AI193" i="7"/>
  <c r="AM192" i="7"/>
  <c r="AL192" i="7"/>
  <c r="AK192" i="7"/>
  <c r="AJ192" i="7"/>
  <c r="AI192" i="7"/>
  <c r="AM191" i="7"/>
  <c r="AL191" i="7"/>
  <c r="AK191" i="7"/>
  <c r="AJ191" i="7"/>
  <c r="AI191" i="7"/>
  <c r="AM190" i="7"/>
  <c r="AL190" i="7"/>
  <c r="AK190" i="7"/>
  <c r="AJ190" i="7"/>
  <c r="AI190" i="7"/>
  <c r="AM189" i="7"/>
  <c r="AL189" i="7"/>
  <c r="AK189" i="7"/>
  <c r="AJ189" i="7"/>
  <c r="AI189" i="7"/>
  <c r="AM188" i="7"/>
  <c r="AL188" i="7"/>
  <c r="AK188" i="7"/>
  <c r="AJ188" i="7"/>
  <c r="AI188" i="7"/>
  <c r="AM187" i="7"/>
  <c r="AL187" i="7"/>
  <c r="AK187" i="7"/>
  <c r="AJ187" i="7"/>
  <c r="AI187" i="7"/>
  <c r="AM186" i="7"/>
  <c r="AL186" i="7"/>
  <c r="AK186" i="7"/>
  <c r="AJ186" i="7"/>
  <c r="AI186" i="7"/>
  <c r="AM185" i="7"/>
  <c r="AL185" i="7"/>
  <c r="AK185" i="7"/>
  <c r="AJ185" i="7"/>
  <c r="AI185" i="7"/>
  <c r="AM184" i="7"/>
  <c r="AL184" i="7"/>
  <c r="AK184" i="7"/>
  <c r="AJ184" i="7"/>
  <c r="AI184" i="7"/>
  <c r="AM183" i="7"/>
  <c r="AL183" i="7"/>
  <c r="AK183" i="7"/>
  <c r="AJ183" i="7"/>
  <c r="AI183" i="7"/>
  <c r="AM182" i="7"/>
  <c r="AL182" i="7"/>
  <c r="AK182" i="7"/>
  <c r="AJ182" i="7"/>
  <c r="AI182" i="7"/>
  <c r="AM181" i="7"/>
  <c r="AL181" i="7"/>
  <c r="AK181" i="7"/>
  <c r="AJ181" i="7"/>
  <c r="AI181" i="7"/>
  <c r="AM180" i="7"/>
  <c r="AL180" i="7"/>
  <c r="AK180" i="7"/>
  <c r="AJ180" i="7"/>
  <c r="AI180" i="7"/>
  <c r="AM179" i="7"/>
  <c r="AL179" i="7"/>
  <c r="AK179" i="7"/>
  <c r="AJ179" i="7"/>
  <c r="AI179" i="7"/>
  <c r="AM178" i="7"/>
  <c r="AL178" i="7"/>
  <c r="AK178" i="7"/>
  <c r="AJ178" i="7"/>
  <c r="AI178" i="7"/>
  <c r="AM177" i="7"/>
  <c r="AL177" i="7"/>
  <c r="AK177" i="7"/>
  <c r="AJ177" i="7"/>
  <c r="AI177" i="7"/>
  <c r="AM176" i="7"/>
  <c r="AL176" i="7"/>
  <c r="AK176" i="7"/>
  <c r="AJ176" i="7"/>
  <c r="AI176" i="7"/>
  <c r="AM175" i="7"/>
  <c r="AL175" i="7"/>
  <c r="AK175" i="7"/>
  <c r="AJ175" i="7"/>
  <c r="AI175" i="7"/>
  <c r="AM174" i="7"/>
  <c r="AL174" i="7"/>
  <c r="AK174" i="7"/>
  <c r="AJ174" i="7"/>
  <c r="AI174" i="7"/>
  <c r="AM173" i="7"/>
  <c r="AL173" i="7"/>
  <c r="AK173" i="7"/>
  <c r="AJ173" i="7"/>
  <c r="AI173" i="7"/>
  <c r="AM172" i="7"/>
  <c r="AL172" i="7"/>
  <c r="AK172" i="7"/>
  <c r="AJ172" i="7"/>
  <c r="AI172" i="7"/>
  <c r="AM171" i="7"/>
  <c r="AL171" i="7"/>
  <c r="AK171" i="7"/>
  <c r="AJ171" i="7"/>
  <c r="AI171" i="7"/>
  <c r="AM170" i="7"/>
  <c r="AL170" i="7"/>
  <c r="AK170" i="7"/>
  <c r="AJ170" i="7"/>
  <c r="AI170" i="7"/>
  <c r="AM169" i="7"/>
  <c r="AL169" i="7"/>
  <c r="AK169" i="7"/>
  <c r="AJ169" i="7"/>
  <c r="AI169" i="7"/>
  <c r="AM168" i="7"/>
  <c r="AL168" i="7"/>
  <c r="AK168" i="7"/>
  <c r="AJ168" i="7"/>
  <c r="AI168" i="7"/>
  <c r="AM167" i="7"/>
  <c r="AL167" i="7"/>
  <c r="AK167" i="7"/>
  <c r="AJ167" i="7"/>
  <c r="AI167" i="7"/>
  <c r="AM166" i="7"/>
  <c r="AL166" i="7"/>
  <c r="AK166" i="7"/>
  <c r="AJ166" i="7"/>
  <c r="AI166" i="7"/>
  <c r="AM165" i="7"/>
  <c r="AL165" i="7"/>
  <c r="AK165" i="7"/>
  <c r="AJ165" i="7"/>
  <c r="AI165" i="7"/>
  <c r="AM164" i="7"/>
  <c r="AL164" i="7"/>
  <c r="AK164" i="7"/>
  <c r="AJ164" i="7"/>
  <c r="AI164" i="7"/>
  <c r="AM163" i="7"/>
  <c r="AL163" i="7"/>
  <c r="AK163" i="7"/>
  <c r="AJ163" i="7"/>
  <c r="AI163" i="7"/>
  <c r="AM162" i="7"/>
  <c r="AL162" i="7"/>
  <c r="AK162" i="7"/>
  <c r="AJ162" i="7"/>
  <c r="AI162" i="7"/>
  <c r="AM161" i="7"/>
  <c r="AL161" i="7"/>
  <c r="AK161" i="7"/>
  <c r="AJ161" i="7"/>
  <c r="AI161" i="7"/>
  <c r="AM160" i="7"/>
  <c r="AL160" i="7"/>
  <c r="AK160" i="7"/>
  <c r="AJ160" i="7"/>
  <c r="AI160" i="7"/>
  <c r="AM159" i="7"/>
  <c r="AL159" i="7"/>
  <c r="AK159" i="7"/>
  <c r="AJ159" i="7"/>
  <c r="AI159" i="7"/>
  <c r="AM158" i="7"/>
  <c r="AL158" i="7"/>
  <c r="AK158" i="7"/>
  <c r="AJ158" i="7"/>
  <c r="AI158" i="7"/>
  <c r="AM157" i="7"/>
  <c r="AL157" i="7"/>
  <c r="AK157" i="7"/>
  <c r="AJ157" i="7"/>
  <c r="AI157" i="7"/>
  <c r="AM156" i="7"/>
  <c r="AL156" i="7"/>
  <c r="AK156" i="7"/>
  <c r="AJ156" i="7"/>
  <c r="AI156" i="7"/>
  <c r="AM155" i="7"/>
  <c r="AL155" i="7"/>
  <c r="AK155" i="7"/>
  <c r="AJ155" i="7"/>
  <c r="AI155" i="7"/>
  <c r="AM154" i="7"/>
  <c r="AL154" i="7"/>
  <c r="AK154" i="7"/>
  <c r="AJ154" i="7"/>
  <c r="AI154" i="7"/>
  <c r="AM153" i="7"/>
  <c r="AL153" i="7"/>
  <c r="AK153" i="7"/>
  <c r="AJ153" i="7"/>
  <c r="AI153" i="7"/>
  <c r="AM152" i="7"/>
  <c r="AL152" i="7"/>
  <c r="AK152" i="7"/>
  <c r="AJ152" i="7"/>
  <c r="AI152" i="7"/>
  <c r="AM151" i="7"/>
  <c r="AL151" i="7"/>
  <c r="AK151" i="7"/>
  <c r="AJ151" i="7"/>
  <c r="AI151" i="7"/>
  <c r="AM150" i="7"/>
  <c r="AL150" i="7"/>
  <c r="AK150" i="7"/>
  <c r="AJ150" i="7"/>
  <c r="AI150" i="7"/>
  <c r="AM149" i="7"/>
  <c r="AL149" i="7"/>
  <c r="AK149" i="7"/>
  <c r="AJ149" i="7"/>
  <c r="AI149" i="7"/>
  <c r="AM148" i="7"/>
  <c r="AL148" i="7"/>
  <c r="AK148" i="7"/>
  <c r="AJ148" i="7"/>
  <c r="AI148" i="7"/>
  <c r="AM147" i="7"/>
  <c r="AL147" i="7"/>
  <c r="AK147" i="7"/>
  <c r="AJ147" i="7"/>
  <c r="AI147" i="7"/>
  <c r="AM146" i="7"/>
  <c r="AL146" i="7"/>
  <c r="AK146" i="7"/>
  <c r="AJ146" i="7"/>
  <c r="AI146" i="7"/>
  <c r="AM145" i="7"/>
  <c r="AL145" i="7"/>
  <c r="AK145" i="7"/>
  <c r="AJ145" i="7"/>
  <c r="AI145" i="7"/>
  <c r="AM144" i="7"/>
  <c r="AL144" i="7"/>
  <c r="AK144" i="7"/>
  <c r="AJ144" i="7"/>
  <c r="AI144" i="7"/>
  <c r="AM143" i="7"/>
  <c r="AL143" i="7"/>
  <c r="AK143" i="7"/>
  <c r="AJ143" i="7"/>
  <c r="AI143" i="7"/>
  <c r="AM142" i="7"/>
  <c r="AL142" i="7"/>
  <c r="AK142" i="7"/>
  <c r="AJ142" i="7"/>
  <c r="AI142" i="7"/>
  <c r="AM141" i="7"/>
  <c r="AL141" i="7"/>
  <c r="AK141" i="7"/>
  <c r="AJ141" i="7"/>
  <c r="AI141" i="7"/>
  <c r="AM140" i="7"/>
  <c r="AL140" i="7"/>
  <c r="AK140" i="7"/>
  <c r="AJ140" i="7"/>
  <c r="AI140" i="7"/>
  <c r="AM139" i="7"/>
  <c r="AL139" i="7"/>
  <c r="AK139" i="7"/>
  <c r="AJ139" i="7"/>
  <c r="AI139" i="7"/>
  <c r="AM138" i="7"/>
  <c r="AL138" i="7"/>
  <c r="AK138" i="7"/>
  <c r="AJ138" i="7"/>
  <c r="AI138" i="7"/>
  <c r="AM137" i="7"/>
  <c r="AL137" i="7"/>
  <c r="AK137" i="7"/>
  <c r="AJ137" i="7"/>
  <c r="AI137" i="7"/>
  <c r="AM136" i="7"/>
  <c r="AL136" i="7"/>
  <c r="AK136" i="7"/>
  <c r="AJ136" i="7"/>
  <c r="AI136" i="7"/>
  <c r="AM135" i="7"/>
  <c r="AL135" i="7"/>
  <c r="AK135" i="7"/>
  <c r="AJ135" i="7"/>
  <c r="AI135" i="7"/>
  <c r="AM134" i="7"/>
  <c r="AL134" i="7"/>
  <c r="AK134" i="7"/>
  <c r="AJ134" i="7"/>
  <c r="AI134" i="7"/>
  <c r="AM133" i="7"/>
  <c r="AL133" i="7"/>
  <c r="AK133" i="7"/>
  <c r="AJ133" i="7"/>
  <c r="AI133" i="7"/>
  <c r="AM132" i="7"/>
  <c r="AL132" i="7"/>
  <c r="AK132" i="7"/>
  <c r="AJ132" i="7"/>
  <c r="AI132" i="7"/>
  <c r="AM131" i="7"/>
  <c r="AL131" i="7"/>
  <c r="AK131" i="7"/>
  <c r="AJ131" i="7"/>
  <c r="AI131" i="7"/>
  <c r="AM130" i="7"/>
  <c r="AL130" i="7"/>
  <c r="AK130" i="7"/>
  <c r="AJ130" i="7"/>
  <c r="AI130" i="7"/>
  <c r="AM129" i="7"/>
  <c r="AL129" i="7"/>
  <c r="AK129" i="7"/>
  <c r="AJ129" i="7"/>
  <c r="AI129" i="7"/>
  <c r="AM128" i="7"/>
  <c r="AL128" i="7"/>
  <c r="AK128" i="7"/>
  <c r="AJ128" i="7"/>
  <c r="AI128" i="7"/>
  <c r="AM127" i="7"/>
  <c r="AL127" i="7"/>
  <c r="AK127" i="7"/>
  <c r="AJ127" i="7"/>
  <c r="AI127" i="7"/>
  <c r="AM126" i="7"/>
  <c r="AL126" i="7"/>
  <c r="AK126" i="7"/>
  <c r="AJ126" i="7"/>
  <c r="AI126" i="7"/>
  <c r="AM125" i="7"/>
  <c r="AL125" i="7"/>
  <c r="AK125" i="7"/>
  <c r="AJ125" i="7"/>
  <c r="AI125" i="7"/>
  <c r="AM124" i="7"/>
  <c r="AL124" i="7"/>
  <c r="AK124" i="7"/>
  <c r="AJ124" i="7"/>
  <c r="AI124" i="7"/>
  <c r="AM123" i="7"/>
  <c r="AL123" i="7"/>
  <c r="AK123" i="7"/>
  <c r="AJ123" i="7"/>
  <c r="AI123" i="7"/>
  <c r="AM122" i="7"/>
  <c r="AL122" i="7"/>
  <c r="AK122" i="7"/>
  <c r="AJ122" i="7"/>
  <c r="AI122" i="7"/>
  <c r="AM121" i="7"/>
  <c r="AL121" i="7"/>
  <c r="AK121" i="7"/>
  <c r="AJ121" i="7"/>
  <c r="AI121" i="7"/>
  <c r="AM120" i="7"/>
  <c r="AL120" i="7"/>
  <c r="AK120" i="7"/>
  <c r="AJ120" i="7"/>
  <c r="AI120" i="7"/>
  <c r="AM119" i="7"/>
  <c r="AL119" i="7"/>
  <c r="AK119" i="7"/>
  <c r="AJ119" i="7"/>
  <c r="AI119" i="7"/>
  <c r="AM118" i="7"/>
  <c r="AL118" i="7"/>
  <c r="AK118" i="7"/>
  <c r="AJ118" i="7"/>
  <c r="AI118" i="7"/>
  <c r="AM117" i="7"/>
  <c r="AL117" i="7"/>
  <c r="AK117" i="7"/>
  <c r="AJ117" i="7"/>
  <c r="AI117" i="7"/>
  <c r="AM116" i="7"/>
  <c r="AL116" i="7"/>
  <c r="AK116" i="7"/>
  <c r="AJ116" i="7"/>
  <c r="AI116" i="7"/>
  <c r="AM115" i="7"/>
  <c r="AL115" i="7"/>
  <c r="AK115" i="7"/>
  <c r="AJ115" i="7"/>
  <c r="AI115" i="7"/>
  <c r="AM114" i="7"/>
  <c r="AL114" i="7"/>
  <c r="AK114" i="7"/>
  <c r="AJ114" i="7"/>
  <c r="AI114" i="7"/>
  <c r="AM113" i="7"/>
  <c r="AL113" i="7"/>
  <c r="AK113" i="7"/>
  <c r="AJ113" i="7"/>
  <c r="AI113" i="7"/>
  <c r="AM112" i="7"/>
  <c r="AL112" i="7"/>
  <c r="AK112" i="7"/>
  <c r="AJ112" i="7"/>
  <c r="AI112" i="7"/>
  <c r="AM111" i="7"/>
  <c r="AL111" i="7"/>
  <c r="AK111" i="7"/>
  <c r="AJ111" i="7"/>
  <c r="AI111" i="7"/>
  <c r="AM110" i="7"/>
  <c r="AL110" i="7"/>
  <c r="AK110" i="7"/>
  <c r="AJ110" i="7"/>
  <c r="AI110" i="7"/>
  <c r="AM109" i="7"/>
  <c r="AL109" i="7"/>
  <c r="AK109" i="7"/>
  <c r="AJ109" i="7"/>
  <c r="AI109" i="7"/>
  <c r="AM108" i="7"/>
  <c r="AL108" i="7"/>
  <c r="AK108" i="7"/>
  <c r="AJ108" i="7"/>
  <c r="AI108" i="7"/>
  <c r="AM107" i="7"/>
  <c r="AL107" i="7"/>
  <c r="AK107" i="7"/>
  <c r="AJ107" i="7"/>
  <c r="AI107" i="7"/>
  <c r="AM106" i="7"/>
  <c r="AL106" i="7"/>
  <c r="AK106" i="7"/>
  <c r="AJ106" i="7"/>
  <c r="AI106" i="7"/>
  <c r="AM105" i="7"/>
  <c r="AL105" i="7"/>
  <c r="AK105" i="7"/>
  <c r="AJ105" i="7"/>
  <c r="AI105" i="7"/>
  <c r="AM104" i="7"/>
  <c r="AL104" i="7"/>
  <c r="AK104" i="7"/>
  <c r="AJ104" i="7"/>
  <c r="AI104" i="7"/>
  <c r="AM103" i="7"/>
  <c r="AL103" i="7"/>
  <c r="AK103" i="7"/>
  <c r="AJ103" i="7"/>
  <c r="AI103" i="7"/>
  <c r="AM102" i="7"/>
  <c r="AL102" i="7"/>
  <c r="AK102" i="7"/>
  <c r="AJ102" i="7"/>
  <c r="AI102" i="7"/>
  <c r="AM101" i="7"/>
  <c r="AL101" i="7"/>
  <c r="AK101" i="7"/>
  <c r="AJ101" i="7"/>
  <c r="AI101" i="7"/>
  <c r="AM100" i="7"/>
  <c r="AL100" i="7"/>
  <c r="AK100" i="7"/>
  <c r="AJ100" i="7"/>
  <c r="AI100" i="7"/>
  <c r="AM99" i="7"/>
  <c r="AL99" i="7"/>
  <c r="AK99" i="7"/>
  <c r="AJ99" i="7"/>
  <c r="AI99" i="7"/>
  <c r="AM98" i="7"/>
  <c r="AL98" i="7"/>
  <c r="AK98" i="7"/>
  <c r="AJ98" i="7"/>
  <c r="AI98" i="7"/>
  <c r="AM97" i="7"/>
  <c r="AL97" i="7"/>
  <c r="AK97" i="7"/>
  <c r="AJ97" i="7"/>
  <c r="AI97" i="7"/>
  <c r="AM96" i="7"/>
  <c r="AL96" i="7"/>
  <c r="AK96" i="7"/>
  <c r="AJ96" i="7"/>
  <c r="AI96" i="7"/>
  <c r="AM95" i="7"/>
  <c r="AL95" i="7"/>
  <c r="AK95" i="7"/>
  <c r="AJ95" i="7"/>
  <c r="AI95" i="7"/>
  <c r="AM94" i="7"/>
  <c r="AL94" i="7"/>
  <c r="AK94" i="7"/>
  <c r="AJ94" i="7"/>
  <c r="AI94" i="7"/>
  <c r="AM93" i="7"/>
  <c r="AL93" i="7"/>
  <c r="AK93" i="7"/>
  <c r="AJ93" i="7"/>
  <c r="AI93" i="7"/>
  <c r="AM92" i="7"/>
  <c r="AL92" i="7"/>
  <c r="AK92" i="7"/>
  <c r="AJ92" i="7"/>
  <c r="AI92" i="7"/>
  <c r="AM91" i="7"/>
  <c r="AL91" i="7"/>
  <c r="AK91" i="7"/>
  <c r="AJ91" i="7"/>
  <c r="AI91" i="7"/>
  <c r="AM90" i="7"/>
  <c r="AL90" i="7"/>
  <c r="AK90" i="7"/>
  <c r="AJ90" i="7"/>
  <c r="AI90" i="7"/>
  <c r="AM89" i="7"/>
  <c r="AL89" i="7"/>
  <c r="AK89" i="7"/>
  <c r="AJ89" i="7"/>
  <c r="AI89" i="7"/>
  <c r="AM88" i="7"/>
  <c r="AL88" i="7"/>
  <c r="AK88" i="7"/>
  <c r="AJ88" i="7"/>
  <c r="AI88" i="7"/>
  <c r="AM87" i="7"/>
  <c r="AL87" i="7"/>
  <c r="AK87" i="7"/>
  <c r="AJ87" i="7"/>
  <c r="AI87" i="7"/>
  <c r="AM86" i="7"/>
  <c r="AL86" i="7"/>
  <c r="AK86" i="7"/>
  <c r="AJ86" i="7"/>
  <c r="AI86" i="7"/>
  <c r="AM85" i="7"/>
  <c r="AL85" i="7"/>
  <c r="AK85" i="7"/>
  <c r="AJ85" i="7"/>
  <c r="AI85" i="7"/>
  <c r="AM84" i="7"/>
  <c r="AL84" i="7"/>
  <c r="AK84" i="7"/>
  <c r="AJ84" i="7"/>
  <c r="AI84" i="7"/>
  <c r="AM83" i="7"/>
  <c r="AL83" i="7"/>
  <c r="AK83" i="7"/>
  <c r="AJ83" i="7"/>
  <c r="AI83" i="7"/>
  <c r="AM82" i="7"/>
  <c r="AL82" i="7"/>
  <c r="AK82" i="7"/>
  <c r="AJ82" i="7"/>
  <c r="AI82" i="7"/>
  <c r="AM81" i="7"/>
  <c r="AL81" i="7"/>
  <c r="AK81" i="7"/>
  <c r="AJ81" i="7"/>
  <c r="AI81" i="7"/>
  <c r="AM80" i="7"/>
  <c r="AL80" i="7"/>
  <c r="AK80" i="7"/>
  <c r="AJ80" i="7"/>
  <c r="AI80" i="7"/>
  <c r="AM79" i="7"/>
  <c r="AL79" i="7"/>
  <c r="AK79" i="7"/>
  <c r="AJ79" i="7"/>
  <c r="AI79" i="7"/>
  <c r="AM78" i="7"/>
  <c r="AL78" i="7"/>
  <c r="AK78" i="7"/>
  <c r="AJ78" i="7"/>
  <c r="AI78" i="7"/>
  <c r="AM77" i="7"/>
  <c r="AL77" i="7"/>
  <c r="AK77" i="7"/>
  <c r="AJ77" i="7"/>
  <c r="AI77" i="7"/>
  <c r="AM76" i="7"/>
  <c r="AL76" i="7"/>
  <c r="AK76" i="7"/>
  <c r="AJ76" i="7"/>
  <c r="AI76" i="7"/>
  <c r="AM75" i="7"/>
  <c r="AL75" i="7"/>
  <c r="AK75" i="7"/>
  <c r="AJ75" i="7"/>
  <c r="AI75" i="7"/>
  <c r="AM74" i="7"/>
  <c r="AL74" i="7"/>
  <c r="AK74" i="7"/>
  <c r="AJ74" i="7"/>
  <c r="AI74" i="7"/>
  <c r="AM73" i="7"/>
  <c r="AL73" i="7"/>
  <c r="AK73" i="7"/>
  <c r="AJ73" i="7"/>
  <c r="AI73" i="7"/>
  <c r="AM72" i="7"/>
  <c r="AL72" i="7"/>
  <c r="AK72" i="7"/>
  <c r="AJ72" i="7"/>
  <c r="AI72" i="7"/>
  <c r="AM71" i="7"/>
  <c r="AL71" i="7"/>
  <c r="AK71" i="7"/>
  <c r="AJ71" i="7"/>
  <c r="AI71" i="7"/>
  <c r="AM70" i="7"/>
  <c r="AL70" i="7"/>
  <c r="AK70" i="7"/>
  <c r="AJ70" i="7"/>
  <c r="AI70" i="7"/>
  <c r="AM69" i="7"/>
  <c r="AL69" i="7"/>
  <c r="AK69" i="7"/>
  <c r="AJ69" i="7"/>
  <c r="AI69" i="7"/>
  <c r="AM68" i="7"/>
  <c r="AL68" i="7"/>
  <c r="AK68" i="7"/>
  <c r="AJ68" i="7"/>
  <c r="AI68" i="7"/>
  <c r="AM67" i="7"/>
  <c r="AL67" i="7"/>
  <c r="AK67" i="7"/>
  <c r="AJ67" i="7"/>
  <c r="AI67" i="7"/>
  <c r="AM66" i="7"/>
  <c r="AL66" i="7"/>
  <c r="AK66" i="7"/>
  <c r="AJ66" i="7"/>
  <c r="AI66" i="7"/>
  <c r="AM65" i="7"/>
  <c r="AL65" i="7"/>
  <c r="AK65" i="7"/>
  <c r="AJ65" i="7"/>
  <c r="AI65" i="7"/>
  <c r="AM64" i="7"/>
  <c r="AL64" i="7"/>
  <c r="AK64" i="7"/>
  <c r="AJ64" i="7"/>
  <c r="AI64" i="7"/>
  <c r="AM63" i="7"/>
  <c r="AL63" i="7"/>
  <c r="AK63" i="7"/>
  <c r="AJ63" i="7"/>
  <c r="AI63" i="7"/>
  <c r="AM62" i="7"/>
  <c r="AL62" i="7"/>
  <c r="AK62" i="7"/>
  <c r="AJ62" i="7"/>
  <c r="AI62" i="7"/>
  <c r="AM61" i="7"/>
  <c r="AL61" i="7"/>
  <c r="AK61" i="7"/>
  <c r="AJ61" i="7"/>
  <c r="AI61" i="7"/>
  <c r="AM60" i="7"/>
  <c r="AL60" i="7"/>
  <c r="AK60" i="7"/>
  <c r="AJ60" i="7"/>
  <c r="AI60" i="7"/>
  <c r="AM59" i="7"/>
  <c r="AL59" i="7"/>
  <c r="AK59" i="7"/>
  <c r="AJ59" i="7"/>
  <c r="AI59" i="7"/>
  <c r="AM58" i="7"/>
  <c r="AL58" i="7"/>
  <c r="AK58" i="7"/>
  <c r="AJ58" i="7"/>
  <c r="AI58" i="7"/>
  <c r="AM57" i="7"/>
  <c r="AL57" i="7"/>
  <c r="AK57" i="7"/>
  <c r="AJ57" i="7"/>
  <c r="AI57" i="7"/>
  <c r="AM56" i="7"/>
  <c r="AL56" i="7"/>
  <c r="AK56" i="7"/>
  <c r="AJ56" i="7"/>
  <c r="AI56" i="7"/>
  <c r="AM55" i="7"/>
  <c r="AL55" i="7"/>
  <c r="AK55" i="7"/>
  <c r="AJ55" i="7"/>
  <c r="AI55" i="7"/>
  <c r="AM54" i="7"/>
  <c r="AL54" i="7"/>
  <c r="AK54" i="7"/>
  <c r="AJ54" i="7"/>
  <c r="AI54" i="7"/>
  <c r="AM53" i="7"/>
  <c r="AL53" i="7"/>
  <c r="AK53" i="7"/>
  <c r="AJ53" i="7"/>
  <c r="AI53" i="7"/>
  <c r="AM52" i="7"/>
  <c r="AL52" i="7"/>
  <c r="AK52" i="7"/>
  <c r="AJ52" i="7"/>
  <c r="AI52" i="7"/>
  <c r="AM51" i="7"/>
  <c r="AL51" i="7"/>
  <c r="AK51" i="7"/>
  <c r="AJ51" i="7"/>
  <c r="AI51" i="7"/>
  <c r="AM50" i="7"/>
  <c r="AL50" i="7"/>
  <c r="AK50" i="7"/>
  <c r="AJ50" i="7"/>
  <c r="AI50" i="7"/>
  <c r="AM49" i="7"/>
  <c r="AL49" i="7"/>
  <c r="AK49" i="7"/>
  <c r="AJ49" i="7"/>
  <c r="AI49" i="7"/>
  <c r="AM48" i="7"/>
  <c r="AL48" i="7"/>
  <c r="AK48" i="7"/>
  <c r="AJ48" i="7"/>
  <c r="AI48" i="7"/>
  <c r="AM47" i="7"/>
  <c r="AL47" i="7"/>
  <c r="AK47" i="7"/>
  <c r="AJ47" i="7"/>
  <c r="AI47" i="7"/>
  <c r="AM46" i="7"/>
  <c r="AL46" i="7"/>
  <c r="AK46" i="7"/>
  <c r="AJ46" i="7"/>
  <c r="AI46" i="7"/>
  <c r="AM45" i="7"/>
  <c r="AL45" i="7"/>
  <c r="AK45" i="7"/>
  <c r="AJ45" i="7"/>
  <c r="AI45" i="7"/>
  <c r="AM44" i="7"/>
  <c r="AL44" i="7"/>
  <c r="AK44" i="7"/>
  <c r="AJ44" i="7"/>
  <c r="AI44" i="7"/>
  <c r="AM43" i="7"/>
  <c r="AL43" i="7"/>
  <c r="AK43" i="7"/>
  <c r="AJ43" i="7"/>
  <c r="AI43" i="7"/>
  <c r="AM42" i="7"/>
  <c r="AL42" i="7"/>
  <c r="AK42" i="7"/>
  <c r="AJ42" i="7"/>
  <c r="AI42" i="7"/>
  <c r="AM41" i="7"/>
  <c r="AL41" i="7"/>
  <c r="AK41" i="7"/>
  <c r="AJ41" i="7"/>
  <c r="AI41" i="7"/>
  <c r="AM40" i="7"/>
  <c r="AL40" i="7"/>
  <c r="AK40" i="7"/>
  <c r="AJ40" i="7"/>
  <c r="AI40" i="7"/>
  <c r="AM39" i="7"/>
  <c r="AL39" i="7"/>
  <c r="AK39" i="7"/>
  <c r="AJ39" i="7"/>
  <c r="AI39" i="7"/>
  <c r="AM38" i="7"/>
  <c r="AL38" i="7"/>
  <c r="AK38" i="7"/>
  <c r="AJ38" i="7"/>
  <c r="AI38" i="7"/>
  <c r="AM37" i="7"/>
  <c r="AL37" i="7"/>
  <c r="AK37" i="7"/>
  <c r="AJ37" i="7"/>
  <c r="AI37" i="7"/>
  <c r="AM36" i="7"/>
  <c r="AL36" i="7"/>
  <c r="AK36" i="7"/>
  <c r="AJ36" i="7"/>
  <c r="AI36" i="7"/>
  <c r="AM35" i="7"/>
  <c r="AL35" i="7"/>
  <c r="AK35" i="7"/>
  <c r="AJ35" i="7"/>
  <c r="AI35" i="7"/>
  <c r="AM34" i="7"/>
  <c r="AL34" i="7"/>
  <c r="AK34" i="7"/>
  <c r="AJ34" i="7"/>
  <c r="AI34" i="7"/>
  <c r="AM33" i="7"/>
  <c r="AL33" i="7"/>
  <c r="AK33" i="7"/>
  <c r="AJ33" i="7"/>
  <c r="AI33" i="7"/>
  <c r="AM32" i="7"/>
  <c r="AL32" i="7"/>
  <c r="AK32" i="7"/>
  <c r="AJ32" i="7"/>
  <c r="AI32" i="7"/>
  <c r="AM31" i="7"/>
  <c r="AL31" i="7"/>
  <c r="AK31" i="7"/>
  <c r="AJ31" i="7"/>
  <c r="AI31" i="7"/>
  <c r="AM30" i="7"/>
  <c r="AL30" i="7"/>
  <c r="AK30" i="7"/>
  <c r="AJ30" i="7"/>
  <c r="AI30" i="7"/>
  <c r="AM29" i="7"/>
  <c r="AL29" i="7"/>
  <c r="AK29" i="7"/>
  <c r="AJ29" i="7"/>
  <c r="AI29" i="7"/>
  <c r="AM28" i="7"/>
  <c r="AL28" i="7"/>
  <c r="AK28" i="7"/>
  <c r="AJ28" i="7"/>
  <c r="AI28" i="7"/>
  <c r="AM27" i="7"/>
  <c r="AL27" i="7"/>
  <c r="AK27" i="7"/>
  <c r="AJ27" i="7"/>
  <c r="AI27" i="7"/>
  <c r="AM26" i="7"/>
  <c r="AL26" i="7"/>
  <c r="AK26" i="7"/>
  <c r="AJ26" i="7"/>
  <c r="AI26" i="7"/>
  <c r="AM25" i="7"/>
  <c r="AL25" i="7"/>
  <c r="AK25" i="7"/>
  <c r="AJ25" i="7"/>
  <c r="AI25" i="7"/>
  <c r="AM24" i="7"/>
  <c r="AL24" i="7"/>
  <c r="AK24" i="7"/>
  <c r="AJ24" i="7"/>
  <c r="AI24" i="7"/>
  <c r="AM23" i="7"/>
  <c r="AL23" i="7"/>
  <c r="AK23" i="7"/>
  <c r="AJ23" i="7"/>
  <c r="AI23" i="7"/>
  <c r="AM22" i="7"/>
  <c r="AL22" i="7"/>
  <c r="AK22" i="7"/>
  <c r="AJ22" i="7"/>
  <c r="AI22" i="7"/>
  <c r="AM21" i="7"/>
  <c r="AL21" i="7"/>
  <c r="AK21" i="7"/>
  <c r="AJ21" i="7"/>
  <c r="AI21" i="7"/>
  <c r="AM20" i="7"/>
  <c r="AL20" i="7"/>
  <c r="AK20" i="7"/>
  <c r="AJ20" i="7"/>
  <c r="AI20" i="7"/>
  <c r="AM19" i="7"/>
  <c r="AL19" i="7"/>
  <c r="AK19" i="7"/>
  <c r="AJ19" i="7"/>
  <c r="AI19" i="7"/>
  <c r="AM18" i="7"/>
  <c r="AL18" i="7"/>
  <c r="AK18" i="7"/>
  <c r="AJ18" i="7"/>
  <c r="AI18" i="7"/>
  <c r="AM17" i="7"/>
  <c r="AL17" i="7"/>
  <c r="AK17" i="7"/>
  <c r="AJ17" i="7"/>
  <c r="AI17" i="7"/>
  <c r="AM16" i="7"/>
  <c r="AL16" i="7"/>
  <c r="AK16" i="7"/>
  <c r="AJ16" i="7"/>
  <c r="AI16" i="7"/>
  <c r="AM15" i="7"/>
  <c r="AL15" i="7"/>
  <c r="AK15" i="7"/>
  <c r="AJ15" i="7"/>
  <c r="AI15" i="7"/>
  <c r="AM14" i="7"/>
  <c r="AL14" i="7"/>
  <c r="AK14" i="7"/>
  <c r="AJ14" i="7"/>
  <c r="AI14" i="7"/>
  <c r="AM13" i="7"/>
  <c r="AL13" i="7"/>
  <c r="AK13" i="7"/>
  <c r="AJ13" i="7"/>
  <c r="AI13" i="7"/>
  <c r="AM12" i="7"/>
  <c r="AL12" i="7"/>
  <c r="AK12" i="7"/>
  <c r="AJ12" i="7"/>
  <c r="AI12" i="7"/>
  <c r="AM11" i="7"/>
  <c r="AL11" i="7"/>
  <c r="AK11" i="7"/>
  <c r="AJ11" i="7"/>
  <c r="AI11" i="7"/>
  <c r="AM10" i="7"/>
  <c r="AL10" i="7"/>
  <c r="AK10" i="7"/>
  <c r="AJ10" i="7"/>
  <c r="AI10" i="7"/>
  <c r="AR201" i="7"/>
  <c r="AV201" i="7" s="1"/>
  <c r="AR217" i="7"/>
  <c r="AV217" i="7" s="1"/>
  <c r="AQ233" i="7"/>
  <c r="AR249" i="7"/>
  <c r="AV249" i="7" s="1"/>
  <c r="AR265" i="7"/>
  <c r="AV265" i="7" s="1"/>
  <c r="AH270" i="7"/>
  <c r="AC270" i="7"/>
  <c r="AE270" i="7" s="1"/>
  <c r="AB270" i="7"/>
  <c r="AD270" i="7" s="1"/>
  <c r="AA270" i="7"/>
  <c r="AH269" i="7"/>
  <c r="AD269" i="7"/>
  <c r="AC269" i="7"/>
  <c r="AE269" i="7" s="1"/>
  <c r="AB269" i="7"/>
  <c r="AA269" i="7"/>
  <c r="AH268" i="7"/>
  <c r="AC268" i="7"/>
  <c r="AB268" i="7"/>
  <c r="AD268" i="7" s="1"/>
  <c r="AA268" i="7"/>
  <c r="AH267" i="7"/>
  <c r="AB267" i="7"/>
  <c r="AD267" i="7" s="1"/>
  <c r="AA267" i="7"/>
  <c r="AH266" i="7"/>
  <c r="AB266" i="7"/>
  <c r="AD266" i="7" s="1"/>
  <c r="AA266" i="7"/>
  <c r="AH265" i="7"/>
  <c r="AB265" i="7"/>
  <c r="AD265" i="7" s="1"/>
  <c r="AA265" i="7"/>
  <c r="AH264" i="7"/>
  <c r="AB264" i="7"/>
  <c r="AA264" i="7"/>
  <c r="AH263" i="7"/>
  <c r="AD263" i="7"/>
  <c r="AC263" i="7"/>
  <c r="AE263" i="7" s="1"/>
  <c r="AB263" i="7"/>
  <c r="AA263" i="7"/>
  <c r="AH262" i="7"/>
  <c r="AR262" i="7"/>
  <c r="AV262" i="7" s="1"/>
  <c r="AD262" i="7"/>
  <c r="AB262" i="7"/>
  <c r="AC262" i="7" s="1"/>
  <c r="AE262" i="7" s="1"/>
  <c r="AA262" i="7"/>
  <c r="AH261" i="7"/>
  <c r="AD261" i="7"/>
  <c r="AB261" i="7"/>
  <c r="AC261" i="7" s="1"/>
  <c r="AA261" i="7"/>
  <c r="AH260" i="7"/>
  <c r="AB260" i="7"/>
  <c r="AD260" i="7" s="1"/>
  <c r="AA260" i="7"/>
  <c r="AP259" i="7"/>
  <c r="AT259" i="7" s="1"/>
  <c r="AO259" i="7"/>
  <c r="AH259" i="7"/>
  <c r="AR259" i="7"/>
  <c r="AV259" i="7" s="1"/>
  <c r="AE259" i="7"/>
  <c r="AD259" i="7"/>
  <c r="AC259" i="7"/>
  <c r="AB259" i="7"/>
  <c r="AA259" i="7"/>
  <c r="AQ258" i="7"/>
  <c r="AU258" i="7" s="1"/>
  <c r="AH258" i="7"/>
  <c r="AD258" i="7"/>
  <c r="AC258" i="7"/>
  <c r="AE258" i="7" s="1"/>
  <c r="AB258" i="7"/>
  <c r="AA258" i="7"/>
  <c r="AH257" i="7"/>
  <c r="AD257" i="7"/>
  <c r="AB257" i="7"/>
  <c r="AC257" i="7" s="1"/>
  <c r="AE257" i="7" s="1"/>
  <c r="AA257" i="7"/>
  <c r="AP256" i="7"/>
  <c r="AT256" i="7" s="1"/>
  <c r="AO256" i="7"/>
  <c r="AS256" i="7" s="1"/>
  <c r="AN256" i="7"/>
  <c r="AH256" i="7"/>
  <c r="AE256" i="7"/>
  <c r="AD256" i="7"/>
  <c r="AB256" i="7"/>
  <c r="AC256" i="7" s="1"/>
  <c r="AA256" i="7"/>
  <c r="AP255" i="7"/>
  <c r="AT255" i="7" s="1"/>
  <c r="AH255" i="7"/>
  <c r="AH317" i="7" s="1"/>
  <c r="AB255" i="7"/>
  <c r="AA255" i="7"/>
  <c r="AH254" i="7"/>
  <c r="AB254" i="7"/>
  <c r="AB318" i="7" s="1"/>
  <c r="AA254" i="7"/>
  <c r="AH253" i="7"/>
  <c r="AE253" i="7"/>
  <c r="AD253" i="7"/>
  <c r="AC253" i="7"/>
  <c r="AB253" i="7"/>
  <c r="AA253" i="7"/>
  <c r="AH252" i="7"/>
  <c r="AC252" i="7"/>
  <c r="AB252" i="7"/>
  <c r="AD252" i="7" s="1"/>
  <c r="AA252" i="7"/>
  <c r="AQ251" i="7"/>
  <c r="AH251" i="7"/>
  <c r="AC251" i="7"/>
  <c r="AB251" i="7"/>
  <c r="AD251" i="7" s="1"/>
  <c r="AA251" i="7"/>
  <c r="AH250" i="7"/>
  <c r="AD250" i="7"/>
  <c r="AB250" i="7"/>
  <c r="AC250" i="7" s="1"/>
  <c r="AE250" i="7" s="1"/>
  <c r="AA250" i="7"/>
  <c r="AH249" i="7"/>
  <c r="AB249" i="7"/>
  <c r="AD249" i="7" s="1"/>
  <c r="AA249" i="7"/>
  <c r="AH248" i="7"/>
  <c r="AB248" i="7"/>
  <c r="AA248" i="7"/>
  <c r="AH247" i="7"/>
  <c r="AE247" i="7"/>
  <c r="AD247" i="7"/>
  <c r="AC247" i="7"/>
  <c r="AB247" i="7"/>
  <c r="AA247" i="7"/>
  <c r="AR246" i="7"/>
  <c r="AV246" i="7" s="1"/>
  <c r="AQ246" i="7"/>
  <c r="AU246" i="7" s="1"/>
  <c r="AP246" i="7"/>
  <c r="AN246" i="7"/>
  <c r="AH246" i="7"/>
  <c r="AO246" i="7"/>
  <c r="AD246" i="7"/>
  <c r="AB246" i="7"/>
  <c r="AC246" i="7" s="1"/>
  <c r="AE246" i="7" s="1"/>
  <c r="AA246" i="7"/>
  <c r="AH245" i="7"/>
  <c r="AD245" i="7"/>
  <c r="AB245" i="7"/>
  <c r="AC245" i="7" s="1"/>
  <c r="AE245" i="7" s="1"/>
  <c r="AA245" i="7"/>
  <c r="AH244" i="7"/>
  <c r="AD244" i="7"/>
  <c r="AB244" i="7"/>
  <c r="AC244" i="7" s="1"/>
  <c r="AE244" i="7" s="1"/>
  <c r="AA244" i="7"/>
  <c r="AH243" i="7"/>
  <c r="AR243" i="7"/>
  <c r="AV243" i="7" s="1"/>
  <c r="AE243" i="7"/>
  <c r="AD243" i="7"/>
  <c r="AC243" i="7"/>
  <c r="AB243" i="7"/>
  <c r="AA243" i="7"/>
  <c r="AQ242" i="7"/>
  <c r="AU242" i="7" s="1"/>
  <c r="AH242" i="7"/>
  <c r="AD242" i="7"/>
  <c r="AC242" i="7"/>
  <c r="AE242" i="7" s="1"/>
  <c r="AB242" i="7"/>
  <c r="AA242" i="7"/>
  <c r="AH241" i="7"/>
  <c r="AB241" i="7"/>
  <c r="AD241" i="7" s="1"/>
  <c r="AA241" i="7"/>
  <c r="AN240" i="7"/>
  <c r="AH240" i="7"/>
  <c r="AE240" i="7"/>
  <c r="AD240" i="7"/>
  <c r="AB240" i="7"/>
  <c r="AC240" i="7" s="1"/>
  <c r="AA240" i="7"/>
  <c r="AR239" i="7"/>
  <c r="AV239" i="7" s="1"/>
  <c r="AP239" i="7"/>
  <c r="AT239" i="7" s="1"/>
  <c r="AH239" i="7"/>
  <c r="AB239" i="7"/>
  <c r="AA239" i="7"/>
  <c r="AH238" i="7"/>
  <c r="AD238" i="7"/>
  <c r="AB238" i="7"/>
  <c r="AC238" i="7" s="1"/>
  <c r="AE238" i="7" s="1"/>
  <c r="AA238" i="7"/>
  <c r="AH237" i="7"/>
  <c r="AE237" i="7"/>
  <c r="AD237" i="7"/>
  <c r="AC237" i="7"/>
  <c r="AB237" i="7"/>
  <c r="AA237" i="7"/>
  <c r="AH236" i="7"/>
  <c r="AC236" i="7"/>
  <c r="AB236" i="7"/>
  <c r="AD236" i="7" s="1"/>
  <c r="AA236" i="7"/>
  <c r="AH235" i="7"/>
  <c r="AC235" i="7"/>
  <c r="AE235" i="7" s="1"/>
  <c r="AB235" i="7"/>
  <c r="AD235" i="7" s="1"/>
  <c r="AA235" i="7"/>
  <c r="AQ234" i="7"/>
  <c r="AU234" i="7" s="1"/>
  <c r="AH234" i="7"/>
  <c r="AD234" i="7"/>
  <c r="AC234" i="7"/>
  <c r="AE234" i="7" s="1"/>
  <c r="AB234" i="7"/>
  <c r="AA234" i="7"/>
  <c r="AH233" i="7"/>
  <c r="AB233" i="7"/>
  <c r="AD233" i="7" s="1"/>
  <c r="AA233" i="7"/>
  <c r="AH232" i="7"/>
  <c r="AB232" i="7"/>
  <c r="AA232" i="7"/>
  <c r="AP231" i="7"/>
  <c r="AT231" i="7" s="1"/>
  <c r="AH231" i="7"/>
  <c r="AE231" i="7"/>
  <c r="AC231" i="7"/>
  <c r="AB231" i="7"/>
  <c r="AD231" i="7" s="1"/>
  <c r="AA231" i="7"/>
  <c r="AH230" i="7"/>
  <c r="AH311" i="7" s="1"/>
  <c r="AR230" i="7"/>
  <c r="AV230" i="7" s="1"/>
  <c r="AE230" i="7"/>
  <c r="AD230" i="7"/>
  <c r="AB230" i="7"/>
  <c r="AC230" i="7" s="1"/>
  <c r="AA230" i="7"/>
  <c r="AH229" i="7"/>
  <c r="AD229" i="7"/>
  <c r="AB229" i="7"/>
  <c r="AC229" i="7" s="1"/>
  <c r="AA229" i="7"/>
  <c r="AH228" i="7"/>
  <c r="AD228" i="7"/>
  <c r="AC228" i="7"/>
  <c r="AE228" i="7" s="1"/>
  <c r="AB228" i="7"/>
  <c r="AA228" i="7"/>
  <c r="AQ227" i="7"/>
  <c r="AU227" i="7" s="1"/>
  <c r="AP227" i="7"/>
  <c r="AT227" i="7" s="1"/>
  <c r="AO227" i="7"/>
  <c r="AN227" i="7"/>
  <c r="AH227" i="7"/>
  <c r="AR227" i="7"/>
  <c r="AV227" i="7" s="1"/>
  <c r="AD227" i="7"/>
  <c r="AC227" i="7"/>
  <c r="AE227" i="7" s="1"/>
  <c r="AB227" i="7"/>
  <c r="AA227" i="7"/>
  <c r="AH226" i="7"/>
  <c r="AD226" i="7"/>
  <c r="AC226" i="7"/>
  <c r="AE226" i="7" s="1"/>
  <c r="AB226" i="7"/>
  <c r="AA226" i="7"/>
  <c r="AR226" i="7" s="1"/>
  <c r="AV226" i="7" s="1"/>
  <c r="AH225" i="7"/>
  <c r="AB225" i="7"/>
  <c r="AD225" i="7" s="1"/>
  <c r="AA225" i="7"/>
  <c r="AH224" i="7"/>
  <c r="AB224" i="7"/>
  <c r="AB313" i="7" s="1"/>
  <c r="AA224" i="7"/>
  <c r="AR223" i="7"/>
  <c r="AO223" i="7"/>
  <c r="AS223" i="7" s="1"/>
  <c r="AH223" i="7"/>
  <c r="AB223" i="7"/>
  <c r="AA223" i="7"/>
  <c r="AQ223" i="7" s="1"/>
  <c r="AU223" i="7" s="1"/>
  <c r="AH222" i="7"/>
  <c r="AC222" i="7"/>
  <c r="AE222" i="7" s="1"/>
  <c r="AB222" i="7"/>
  <c r="AD222" i="7" s="1"/>
  <c r="AA222" i="7"/>
  <c r="AH221" i="7"/>
  <c r="AB221" i="7"/>
  <c r="AD221" i="7" s="1"/>
  <c r="AA221" i="7"/>
  <c r="AP220" i="7"/>
  <c r="AO220" i="7"/>
  <c r="AH220" i="7"/>
  <c r="AR220" i="7"/>
  <c r="AC220" i="7"/>
  <c r="AB220" i="7"/>
  <c r="AD220" i="7" s="1"/>
  <c r="AA220" i="7"/>
  <c r="AH219" i="7"/>
  <c r="AB219" i="7"/>
  <c r="AD219" i="7" s="1"/>
  <c r="AA219" i="7"/>
  <c r="AH218" i="7"/>
  <c r="AD218" i="7"/>
  <c r="AC218" i="7"/>
  <c r="AE218" i="7" s="1"/>
  <c r="AB218" i="7"/>
  <c r="AA218" i="7"/>
  <c r="AH217" i="7"/>
  <c r="AB217" i="7"/>
  <c r="AD217" i="7" s="1"/>
  <c r="AA217" i="7"/>
  <c r="AH216" i="7"/>
  <c r="AB216" i="7"/>
  <c r="AA216" i="7"/>
  <c r="AH215" i="7"/>
  <c r="AE215" i="7"/>
  <c r="AD215" i="7"/>
  <c r="AC215" i="7"/>
  <c r="AB215" i="7"/>
  <c r="AA215" i="7"/>
  <c r="AR214" i="7"/>
  <c r="AV214" i="7" s="1"/>
  <c r="AP214" i="7"/>
  <c r="AH214" i="7"/>
  <c r="AQ214" i="7"/>
  <c r="AU214" i="7" s="1"/>
  <c r="AE214" i="7"/>
  <c r="AD214" i="7"/>
  <c r="AB214" i="7"/>
  <c r="AC214" i="7" s="1"/>
  <c r="AA214" i="7"/>
  <c r="AH213" i="7"/>
  <c r="AD213" i="7"/>
  <c r="AB213" i="7"/>
  <c r="AC213" i="7" s="1"/>
  <c r="AE213" i="7" s="1"/>
  <c r="AA213" i="7"/>
  <c r="AH212" i="7"/>
  <c r="AD212" i="7"/>
  <c r="AC212" i="7"/>
  <c r="AE212" i="7" s="1"/>
  <c r="AB212" i="7"/>
  <c r="AA212" i="7"/>
  <c r="AQ211" i="7"/>
  <c r="AU211" i="7" s="1"/>
  <c r="AH211" i="7"/>
  <c r="AR211" i="7"/>
  <c r="AV211" i="7" s="1"/>
  <c r="AD211" i="7"/>
  <c r="AC211" i="7"/>
  <c r="AE211" i="7" s="1"/>
  <c r="AB211" i="7"/>
  <c r="AA211" i="7"/>
  <c r="AQ210" i="7"/>
  <c r="AN210" i="7"/>
  <c r="AH210" i="7"/>
  <c r="AE210" i="7"/>
  <c r="AD210" i="7"/>
  <c r="AC210" i="7"/>
  <c r="AB210" i="7"/>
  <c r="AA210" i="7"/>
  <c r="AR210" i="7" s="1"/>
  <c r="AV210" i="7" s="1"/>
  <c r="AH209" i="7"/>
  <c r="AD209" i="7"/>
  <c r="AB209" i="7"/>
  <c r="AC209" i="7" s="1"/>
  <c r="AE209" i="7" s="1"/>
  <c r="AA209" i="7"/>
  <c r="AN208" i="7"/>
  <c r="AH208" i="7"/>
  <c r="AD208" i="7"/>
  <c r="AB208" i="7"/>
  <c r="AC208" i="7" s="1"/>
  <c r="AE208" i="7" s="1"/>
  <c r="AA208" i="7"/>
  <c r="AR207" i="7"/>
  <c r="AQ207" i="7"/>
  <c r="AU207" i="7" s="1"/>
  <c r="AH207" i="7"/>
  <c r="AD207" i="7"/>
  <c r="AB207" i="7"/>
  <c r="AC207" i="7" s="1"/>
  <c r="AE207" i="7" s="1"/>
  <c r="AA207" i="7"/>
  <c r="AP207" i="7" s="1"/>
  <c r="AT207" i="7" s="1"/>
  <c r="AH206" i="7"/>
  <c r="AD206" i="7"/>
  <c r="AC206" i="7"/>
  <c r="AE206" i="7" s="1"/>
  <c r="AB206" i="7"/>
  <c r="AA206" i="7"/>
  <c r="AH205" i="7"/>
  <c r="AD205" i="7"/>
  <c r="AB205" i="7"/>
  <c r="AC205" i="7" s="1"/>
  <c r="AE205" i="7" s="1"/>
  <c r="AA205" i="7"/>
  <c r="AH204" i="7"/>
  <c r="AB204" i="7"/>
  <c r="AD204" i="7" s="1"/>
  <c r="AA204" i="7"/>
  <c r="AH203" i="7"/>
  <c r="AB203" i="7"/>
  <c r="AD203" i="7" s="1"/>
  <c r="AA203" i="7"/>
  <c r="AH202" i="7"/>
  <c r="AB202" i="7"/>
  <c r="AD202" i="7" s="1"/>
  <c r="AA202" i="7"/>
  <c r="AH201" i="7"/>
  <c r="AB201" i="7"/>
  <c r="AA201" i="7"/>
  <c r="AH200" i="7"/>
  <c r="AC200" i="7"/>
  <c r="AE200" i="7" s="1"/>
  <c r="AB200" i="7"/>
  <c r="AD200" i="7" s="1"/>
  <c r="AA200" i="7"/>
  <c r="AH199" i="7"/>
  <c r="AO199" i="7"/>
  <c r="AE199" i="7"/>
  <c r="AD199" i="7"/>
  <c r="AC199" i="7"/>
  <c r="AB199" i="7"/>
  <c r="AA199" i="7"/>
  <c r="AO198" i="7"/>
  <c r="AN198" i="7"/>
  <c r="AH198" i="7"/>
  <c r="AR198" i="7"/>
  <c r="AE198" i="7"/>
  <c r="AD198" i="7"/>
  <c r="AB198" i="7"/>
  <c r="AC198" i="7" s="1"/>
  <c r="AA198" i="7"/>
  <c r="AH197" i="7"/>
  <c r="AE197" i="7"/>
  <c r="AD197" i="7"/>
  <c r="AB197" i="7"/>
  <c r="AC197" i="7" s="1"/>
  <c r="AA197" i="7"/>
  <c r="AQ196" i="7"/>
  <c r="AU196" i="7" s="1"/>
  <c r="AO196" i="7"/>
  <c r="AS196" i="7" s="1"/>
  <c r="AH196" i="7"/>
  <c r="AR196" i="7"/>
  <c r="AV196" i="7" s="1"/>
  <c r="AD196" i="7"/>
  <c r="AC196" i="7"/>
  <c r="AE196" i="7" s="1"/>
  <c r="AB196" i="7"/>
  <c r="AA196" i="7"/>
  <c r="AH195" i="7"/>
  <c r="AB195" i="7"/>
  <c r="AD195" i="7" s="1"/>
  <c r="AA195" i="7"/>
  <c r="AO194" i="7"/>
  <c r="AS194" i="7" s="1"/>
  <c r="AN194" i="7"/>
  <c r="AH194" i="7"/>
  <c r="AR194" i="7"/>
  <c r="AV194" i="7" s="1"/>
  <c r="AE194" i="7"/>
  <c r="AC194" i="7"/>
  <c r="AB194" i="7"/>
  <c r="AD194" i="7" s="1"/>
  <c r="AA194" i="7"/>
  <c r="AH193" i="7"/>
  <c r="AB193" i="7"/>
  <c r="AD193" i="7" s="1"/>
  <c r="AA193" i="7"/>
  <c r="X254" i="8"/>
  <c r="X255" i="8"/>
  <c r="X247" i="8"/>
  <c r="X222" i="8"/>
  <c r="X193" i="8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318" i="9" s="1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306" i="9" s="1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AI192" i="1"/>
  <c r="Y192" i="1"/>
  <c r="Z192" i="1" s="1"/>
  <c r="X192" i="1"/>
  <c r="V192" i="1"/>
  <c r="U192" i="1"/>
  <c r="S192" i="1"/>
  <c r="R192" i="1"/>
  <c r="Q192" i="1"/>
  <c r="P192" i="1"/>
  <c r="O192" i="1"/>
  <c r="AN192" i="1" s="1"/>
  <c r="N192" i="1"/>
  <c r="AI191" i="1"/>
  <c r="Y191" i="1"/>
  <c r="AA191" i="1" s="1"/>
  <c r="X191" i="1"/>
  <c r="V191" i="1"/>
  <c r="U191" i="1"/>
  <c r="S191" i="1"/>
  <c r="R191" i="1"/>
  <c r="Q191" i="1"/>
  <c r="P191" i="1"/>
  <c r="O191" i="1"/>
  <c r="AN191" i="1" s="1"/>
  <c r="N191" i="1"/>
  <c r="AH192" i="9"/>
  <c r="X192" i="9"/>
  <c r="Z192" i="9" s="1"/>
  <c r="W192" i="9"/>
  <c r="V192" i="9"/>
  <c r="U192" i="9"/>
  <c r="S192" i="9"/>
  <c r="R192" i="9"/>
  <c r="Q192" i="9"/>
  <c r="P192" i="9"/>
  <c r="O192" i="9"/>
  <c r="N192" i="9"/>
  <c r="AH191" i="9"/>
  <c r="X191" i="9"/>
  <c r="AB192" i="9" s="1"/>
  <c r="W191" i="9"/>
  <c r="V191" i="9"/>
  <c r="U191" i="9"/>
  <c r="S191" i="9"/>
  <c r="R191" i="9"/>
  <c r="Q191" i="9"/>
  <c r="P191" i="9"/>
  <c r="O191" i="9"/>
  <c r="N191" i="9"/>
  <c r="AG192" i="8"/>
  <c r="X192" i="8"/>
  <c r="W192" i="8"/>
  <c r="V192" i="8"/>
  <c r="U192" i="8"/>
  <c r="S192" i="8"/>
  <c r="R192" i="8"/>
  <c r="Q192" i="8"/>
  <c r="P192" i="8"/>
  <c r="O192" i="8"/>
  <c r="N192" i="8"/>
  <c r="AG191" i="8"/>
  <c r="X191" i="8"/>
  <c r="Z191" i="8" s="1"/>
  <c r="W191" i="8"/>
  <c r="V191" i="8"/>
  <c r="U191" i="8"/>
  <c r="S191" i="8"/>
  <c r="R191" i="8"/>
  <c r="Q191" i="8"/>
  <c r="P191" i="8"/>
  <c r="O191" i="8"/>
  <c r="N191" i="8"/>
  <c r="AH192" i="7"/>
  <c r="X192" i="7"/>
  <c r="Z192" i="7" s="1"/>
  <c r="W192" i="7"/>
  <c r="V192" i="7"/>
  <c r="V308" i="7" s="1"/>
  <c r="U192" i="7"/>
  <c r="S192" i="7"/>
  <c r="R192" i="7"/>
  <c r="Q192" i="7"/>
  <c r="P192" i="7"/>
  <c r="O192" i="7"/>
  <c r="N192" i="7"/>
  <c r="AH191" i="7"/>
  <c r="X191" i="7"/>
  <c r="AB192" i="7" s="1"/>
  <c r="W191" i="7"/>
  <c r="V191" i="7"/>
  <c r="U191" i="7"/>
  <c r="S191" i="7"/>
  <c r="R191" i="7"/>
  <c r="Q191" i="7"/>
  <c r="P191" i="7"/>
  <c r="P306" i="7" s="1"/>
  <c r="O191" i="7"/>
  <c r="N191" i="7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X214" i="7"/>
  <c r="X212" i="7"/>
  <c r="X237" i="9"/>
  <c r="X236" i="9"/>
  <c r="X235" i="9"/>
  <c r="X269" i="9"/>
  <c r="X268" i="9"/>
  <c r="X267" i="9"/>
  <c r="X266" i="9"/>
  <c r="X265" i="9"/>
  <c r="X264" i="9"/>
  <c r="X263" i="9"/>
  <c r="X262" i="9"/>
  <c r="X261" i="9"/>
  <c r="X260" i="9"/>
  <c r="X259" i="9"/>
  <c r="X258" i="9"/>
  <c r="X257" i="9"/>
  <c r="X256" i="9"/>
  <c r="X255" i="9"/>
  <c r="X254" i="9"/>
  <c r="X253" i="9"/>
  <c r="X252" i="9"/>
  <c r="X251" i="9"/>
  <c r="X250" i="9"/>
  <c r="X249" i="9"/>
  <c r="X248" i="9"/>
  <c r="X247" i="9"/>
  <c r="X246" i="9"/>
  <c r="X245" i="9"/>
  <c r="X244" i="9"/>
  <c r="X243" i="9"/>
  <c r="X242" i="9"/>
  <c r="X270" i="9"/>
  <c r="X241" i="9"/>
  <c r="X240" i="9"/>
  <c r="X239" i="9"/>
  <c r="X238" i="9"/>
  <c r="X234" i="9"/>
  <c r="X233" i="9"/>
  <c r="X232" i="9"/>
  <c r="X231" i="9"/>
  <c r="X230" i="9"/>
  <c r="X229" i="9"/>
  <c r="X228" i="9"/>
  <c r="X227" i="9"/>
  <c r="X226" i="9"/>
  <c r="X225" i="9"/>
  <c r="X224" i="9"/>
  <c r="X223" i="9"/>
  <c r="X222" i="9"/>
  <c r="X221" i="9"/>
  <c r="X220" i="9"/>
  <c r="X219" i="9"/>
  <c r="X218" i="9"/>
  <c r="X217" i="9"/>
  <c r="X216" i="9"/>
  <c r="X215" i="9"/>
  <c r="X214" i="9"/>
  <c r="X213" i="9"/>
  <c r="X212" i="9"/>
  <c r="X211" i="9"/>
  <c r="X210" i="9"/>
  <c r="X209" i="9"/>
  <c r="X208" i="9"/>
  <c r="X207" i="9"/>
  <c r="X206" i="9"/>
  <c r="Z206" i="9" s="1"/>
  <c r="X205" i="9"/>
  <c r="X204" i="9"/>
  <c r="X203" i="9"/>
  <c r="X202" i="9"/>
  <c r="X201" i="9"/>
  <c r="X200" i="9"/>
  <c r="X199" i="9"/>
  <c r="X198" i="9"/>
  <c r="X197" i="9"/>
  <c r="X196" i="9"/>
  <c r="X195" i="9"/>
  <c r="X194" i="9"/>
  <c r="X193" i="9"/>
  <c r="W228" i="9"/>
  <c r="W268" i="9"/>
  <c r="W266" i="9"/>
  <c r="W265" i="9"/>
  <c r="W263" i="9"/>
  <c r="W264" i="9"/>
  <c r="W231" i="8"/>
  <c r="Z270" i="8"/>
  <c r="X270" i="8"/>
  <c r="W270" i="8"/>
  <c r="AA270" i="8" s="1"/>
  <c r="V270" i="8"/>
  <c r="U270" i="8"/>
  <c r="X269" i="8"/>
  <c r="AA269" i="8" s="1"/>
  <c r="W269" i="8"/>
  <c r="V269" i="8"/>
  <c r="U269" i="8"/>
  <c r="X268" i="8"/>
  <c r="W268" i="8"/>
  <c r="V268" i="8"/>
  <c r="U268" i="8"/>
  <c r="X267" i="8"/>
  <c r="W267" i="8"/>
  <c r="V267" i="8"/>
  <c r="U267" i="8"/>
  <c r="X266" i="8"/>
  <c r="W266" i="8"/>
  <c r="V266" i="8"/>
  <c r="U266" i="8"/>
  <c r="X265" i="8"/>
  <c r="AB266" i="8" s="1"/>
  <c r="W265" i="8"/>
  <c r="V265" i="8"/>
  <c r="U265" i="8"/>
  <c r="X264" i="8"/>
  <c r="W264" i="8"/>
  <c r="V264" i="8"/>
  <c r="U264" i="8"/>
  <c r="X263" i="8"/>
  <c r="W263" i="8"/>
  <c r="V263" i="8"/>
  <c r="U263" i="8"/>
  <c r="X262" i="8"/>
  <c r="AB263" i="8" s="1"/>
  <c r="AC263" i="8" s="1"/>
  <c r="W262" i="8"/>
  <c r="V262" i="8"/>
  <c r="U262" i="8"/>
  <c r="X261" i="8"/>
  <c r="AB262" i="8" s="1"/>
  <c r="AD262" i="8" s="1"/>
  <c r="W261" i="8"/>
  <c r="V261" i="8"/>
  <c r="U261" i="8"/>
  <c r="X260" i="8"/>
  <c r="W260" i="8"/>
  <c r="V260" i="8"/>
  <c r="U260" i="8"/>
  <c r="X259" i="8"/>
  <c r="AB260" i="8" s="1"/>
  <c r="AC260" i="8" s="1"/>
  <c r="W259" i="8"/>
  <c r="Y259" i="8" s="1"/>
  <c r="V259" i="8"/>
  <c r="U259" i="8"/>
  <c r="X258" i="8"/>
  <c r="W258" i="8"/>
  <c r="V258" i="8"/>
  <c r="U258" i="8"/>
  <c r="X257" i="8"/>
  <c r="W257" i="8"/>
  <c r="V257" i="8"/>
  <c r="U257" i="8"/>
  <c r="X256" i="8"/>
  <c r="Y256" i="8" s="1"/>
  <c r="W256" i="8"/>
  <c r="V256" i="8"/>
  <c r="U256" i="8"/>
  <c r="W255" i="8"/>
  <c r="V255" i="8"/>
  <c r="U255" i="8"/>
  <c r="AB254" i="8"/>
  <c r="W254" i="8"/>
  <c r="V254" i="8"/>
  <c r="U254" i="8"/>
  <c r="X253" i="8"/>
  <c r="AA253" i="8" s="1"/>
  <c r="W253" i="8"/>
  <c r="Z253" i="8" s="1"/>
  <c r="V253" i="8"/>
  <c r="U253" i="8"/>
  <c r="X252" i="8"/>
  <c r="Z252" i="8" s="1"/>
  <c r="W252" i="8"/>
  <c r="V252" i="8"/>
  <c r="U252" i="8"/>
  <c r="X251" i="8"/>
  <c r="W251" i="8"/>
  <c r="V251" i="8"/>
  <c r="U251" i="8"/>
  <c r="X250" i="8"/>
  <c r="W250" i="8"/>
  <c r="V250" i="8"/>
  <c r="U250" i="8"/>
  <c r="X249" i="8"/>
  <c r="W249" i="8"/>
  <c r="V249" i="8"/>
  <c r="U249" i="8"/>
  <c r="X248" i="8"/>
  <c r="Z248" i="8" s="1"/>
  <c r="W248" i="8"/>
  <c r="V248" i="8"/>
  <c r="U248" i="8"/>
  <c r="AA248" i="8" s="1"/>
  <c r="AU248" i="8" s="1"/>
  <c r="W247" i="8"/>
  <c r="V247" i="8"/>
  <c r="U247" i="8"/>
  <c r="AB246" i="8"/>
  <c r="X246" i="8"/>
  <c r="W246" i="8"/>
  <c r="V246" i="8"/>
  <c r="U246" i="8"/>
  <c r="X245" i="8"/>
  <c r="W245" i="8"/>
  <c r="V245" i="8"/>
  <c r="U245" i="8"/>
  <c r="X244" i="8"/>
  <c r="W244" i="8"/>
  <c r="V244" i="8"/>
  <c r="U244" i="8"/>
  <c r="X243" i="8"/>
  <c r="W243" i="8"/>
  <c r="V243" i="8"/>
  <c r="U243" i="8"/>
  <c r="X242" i="8"/>
  <c r="W242" i="8"/>
  <c r="V242" i="8"/>
  <c r="U242" i="8"/>
  <c r="X241" i="8"/>
  <c r="W241" i="8"/>
  <c r="V241" i="8"/>
  <c r="U241" i="8"/>
  <c r="X240" i="8"/>
  <c r="Z240" i="8" s="1"/>
  <c r="W240" i="8"/>
  <c r="V240" i="8"/>
  <c r="U240" i="8"/>
  <c r="X239" i="8"/>
  <c r="W239" i="8"/>
  <c r="V239" i="8"/>
  <c r="U239" i="8"/>
  <c r="X238" i="8"/>
  <c r="W238" i="8"/>
  <c r="AB238" i="8" s="1"/>
  <c r="AD238" i="8" s="1"/>
  <c r="V238" i="8"/>
  <c r="U238" i="8"/>
  <c r="X237" i="8"/>
  <c r="W237" i="8"/>
  <c r="V237" i="8"/>
  <c r="U237" i="8"/>
  <c r="X236" i="8"/>
  <c r="W236" i="8"/>
  <c r="V236" i="8"/>
  <c r="U236" i="8"/>
  <c r="X235" i="8"/>
  <c r="W235" i="8"/>
  <c r="V235" i="8"/>
  <c r="U235" i="8"/>
  <c r="X234" i="8"/>
  <c r="W234" i="8"/>
  <c r="V234" i="8"/>
  <c r="U234" i="8"/>
  <c r="X233" i="8"/>
  <c r="W233" i="8"/>
  <c r="V233" i="8"/>
  <c r="U233" i="8"/>
  <c r="Z232" i="8"/>
  <c r="X232" i="8"/>
  <c r="AB233" i="8" s="1"/>
  <c r="AD233" i="8" s="1"/>
  <c r="W232" i="8"/>
  <c r="V232" i="8"/>
  <c r="U232" i="8"/>
  <c r="X231" i="8"/>
  <c r="Z231" i="8" s="1"/>
  <c r="V231" i="8"/>
  <c r="U231" i="8"/>
  <c r="X230" i="8"/>
  <c r="Z230" i="8" s="1"/>
  <c r="W230" i="8"/>
  <c r="V230" i="8"/>
  <c r="U230" i="8"/>
  <c r="X229" i="8"/>
  <c r="W229" i="8"/>
  <c r="V229" i="8"/>
  <c r="U229" i="8"/>
  <c r="X228" i="8"/>
  <c r="W228" i="8"/>
  <c r="V228" i="8"/>
  <c r="U228" i="8"/>
  <c r="X227" i="8"/>
  <c r="W227" i="8"/>
  <c r="Z227" i="8" s="1"/>
  <c r="V227" i="8"/>
  <c r="U227" i="8"/>
  <c r="X226" i="8"/>
  <c r="W226" i="8"/>
  <c r="V226" i="8"/>
  <c r="U226" i="8"/>
  <c r="X225" i="8"/>
  <c r="W225" i="8"/>
  <c r="V225" i="8"/>
  <c r="U225" i="8"/>
  <c r="X224" i="8"/>
  <c r="W224" i="8"/>
  <c r="V224" i="8"/>
  <c r="U224" i="8"/>
  <c r="X223" i="8"/>
  <c r="AB224" i="8" s="1"/>
  <c r="AD224" i="8" s="1"/>
  <c r="W223" i="8"/>
  <c r="V223" i="8"/>
  <c r="U223" i="8"/>
  <c r="W222" i="8"/>
  <c r="V222" i="8"/>
  <c r="U222" i="8"/>
  <c r="X221" i="8"/>
  <c r="W221" i="8"/>
  <c r="V221" i="8"/>
  <c r="U221" i="8"/>
  <c r="X220" i="8"/>
  <c r="AB221" i="8" s="1"/>
  <c r="W220" i="8"/>
  <c r="V220" i="8"/>
  <c r="U220" i="8"/>
  <c r="AA220" i="8" s="1"/>
  <c r="AS220" i="8" s="1"/>
  <c r="X219" i="8"/>
  <c r="W219" i="8"/>
  <c r="V219" i="8"/>
  <c r="U219" i="8"/>
  <c r="X218" i="8"/>
  <c r="W218" i="8"/>
  <c r="V218" i="8"/>
  <c r="U218" i="8"/>
  <c r="X217" i="8"/>
  <c r="W217" i="8"/>
  <c r="V217" i="8"/>
  <c r="U217" i="8"/>
  <c r="AA217" i="8" s="1"/>
  <c r="AU217" i="8" s="1"/>
  <c r="X216" i="8"/>
  <c r="W216" i="8"/>
  <c r="Z216" i="8" s="1"/>
  <c r="V216" i="8"/>
  <c r="U216" i="8"/>
  <c r="X215" i="8"/>
  <c r="Y215" i="8" s="1"/>
  <c r="W215" i="8"/>
  <c r="Z215" i="8" s="1"/>
  <c r="V215" i="8"/>
  <c r="U215" i="8"/>
  <c r="X214" i="8"/>
  <c r="W214" i="8"/>
  <c r="V214" i="8"/>
  <c r="U214" i="8"/>
  <c r="X213" i="8"/>
  <c r="Z213" i="8" s="1"/>
  <c r="W213" i="8"/>
  <c r="V213" i="8"/>
  <c r="U213" i="8"/>
  <c r="X212" i="8"/>
  <c r="Y212" i="8" s="1"/>
  <c r="W212" i="8"/>
  <c r="V212" i="8"/>
  <c r="U212" i="8"/>
  <c r="X211" i="8"/>
  <c r="W211" i="8"/>
  <c r="Y211" i="8" s="1"/>
  <c r="V211" i="8"/>
  <c r="U211" i="8"/>
  <c r="X210" i="8"/>
  <c r="W210" i="8"/>
  <c r="V210" i="8"/>
  <c r="U210" i="8"/>
  <c r="X209" i="8"/>
  <c r="AA209" i="8" s="1"/>
  <c r="AU209" i="8" s="1"/>
  <c r="W209" i="8"/>
  <c r="V209" i="8"/>
  <c r="U209" i="8"/>
  <c r="X208" i="8"/>
  <c r="W208" i="8"/>
  <c r="V208" i="8"/>
  <c r="U208" i="8"/>
  <c r="X207" i="8"/>
  <c r="W207" i="8"/>
  <c r="Y207" i="8" s="1"/>
  <c r="V207" i="8"/>
  <c r="U207" i="8"/>
  <c r="X206" i="8"/>
  <c r="W206" i="8"/>
  <c r="V206" i="8"/>
  <c r="U206" i="8"/>
  <c r="X205" i="8"/>
  <c r="W205" i="8"/>
  <c r="V205" i="8"/>
  <c r="U205" i="8"/>
  <c r="X204" i="8"/>
  <c r="W204" i="8"/>
  <c r="V204" i="8"/>
  <c r="U204" i="8"/>
  <c r="X203" i="8"/>
  <c r="W203" i="8"/>
  <c r="Z203" i="8" s="1"/>
  <c r="V203" i="8"/>
  <c r="U203" i="8"/>
  <c r="X202" i="8"/>
  <c r="W202" i="8"/>
  <c r="V202" i="8"/>
  <c r="U202" i="8"/>
  <c r="X201" i="8"/>
  <c r="W201" i="8"/>
  <c r="V201" i="8"/>
  <c r="U201" i="8"/>
  <c r="X200" i="8"/>
  <c r="W200" i="8"/>
  <c r="V200" i="8"/>
  <c r="U200" i="8"/>
  <c r="X199" i="8"/>
  <c r="W199" i="8"/>
  <c r="V199" i="8"/>
  <c r="U199" i="8"/>
  <c r="X198" i="8"/>
  <c r="W198" i="8"/>
  <c r="V198" i="8"/>
  <c r="U198" i="8"/>
  <c r="X197" i="8"/>
  <c r="W197" i="8"/>
  <c r="V197" i="8"/>
  <c r="U197" i="8"/>
  <c r="X196" i="8"/>
  <c r="W196" i="8"/>
  <c r="V196" i="8"/>
  <c r="U196" i="8"/>
  <c r="X195" i="8"/>
  <c r="W195" i="8"/>
  <c r="V195" i="8"/>
  <c r="U195" i="8"/>
  <c r="X194" i="8"/>
  <c r="W194" i="8"/>
  <c r="V194" i="8"/>
  <c r="U194" i="8"/>
  <c r="AA194" i="8" s="1"/>
  <c r="AU194" i="8" s="1"/>
  <c r="AB194" i="8"/>
  <c r="W193" i="8"/>
  <c r="V193" i="8"/>
  <c r="U193" i="8"/>
  <c r="W251" i="7"/>
  <c r="W209" i="7"/>
  <c r="W203" i="7"/>
  <c r="W194" i="7"/>
  <c r="X270" i="7"/>
  <c r="W270" i="7"/>
  <c r="V270" i="7"/>
  <c r="U270" i="7"/>
  <c r="X269" i="7"/>
  <c r="W269" i="7"/>
  <c r="V269" i="7"/>
  <c r="U269" i="7"/>
  <c r="X268" i="7"/>
  <c r="W268" i="7"/>
  <c r="Y268" i="7" s="1"/>
  <c r="V268" i="7"/>
  <c r="U268" i="7"/>
  <c r="X267" i="7"/>
  <c r="Z267" i="7" s="1"/>
  <c r="W267" i="7"/>
  <c r="V267" i="7"/>
  <c r="U267" i="7"/>
  <c r="X266" i="7"/>
  <c r="W266" i="7"/>
  <c r="Y266" i="7" s="1"/>
  <c r="V266" i="7"/>
  <c r="U266" i="7"/>
  <c r="X265" i="7"/>
  <c r="W265" i="7"/>
  <c r="V265" i="7"/>
  <c r="U265" i="7"/>
  <c r="X264" i="7"/>
  <c r="W264" i="7"/>
  <c r="Z264" i="7" s="1"/>
  <c r="V264" i="7"/>
  <c r="U264" i="7"/>
  <c r="X263" i="7"/>
  <c r="W263" i="7"/>
  <c r="V263" i="7"/>
  <c r="U263" i="7"/>
  <c r="X262" i="7"/>
  <c r="W262" i="7"/>
  <c r="Y262" i="7" s="1"/>
  <c r="V262" i="7"/>
  <c r="U262" i="7"/>
  <c r="X261" i="7"/>
  <c r="Z261" i="7" s="1"/>
  <c r="W261" i="7"/>
  <c r="V261" i="7"/>
  <c r="U261" i="7"/>
  <c r="X260" i="7"/>
  <c r="W260" i="7"/>
  <c r="Y260" i="7" s="1"/>
  <c r="V260" i="7"/>
  <c r="U260" i="7"/>
  <c r="X259" i="7"/>
  <c r="Z259" i="7" s="1"/>
  <c r="W259" i="7"/>
  <c r="V259" i="7"/>
  <c r="U259" i="7"/>
  <c r="X258" i="7"/>
  <c r="W258" i="7"/>
  <c r="V258" i="7"/>
  <c r="U258" i="7"/>
  <c r="X257" i="7"/>
  <c r="W257" i="7"/>
  <c r="V257" i="7"/>
  <c r="U257" i="7"/>
  <c r="X256" i="7"/>
  <c r="Z256" i="7" s="1"/>
  <c r="W256" i="7"/>
  <c r="V256" i="7"/>
  <c r="U256" i="7"/>
  <c r="X255" i="7"/>
  <c r="Y255" i="7" s="1"/>
  <c r="W255" i="7"/>
  <c r="Z255" i="7" s="1"/>
  <c r="V255" i="7"/>
  <c r="U255" i="7"/>
  <c r="X254" i="7"/>
  <c r="W254" i="7"/>
  <c r="V254" i="7"/>
  <c r="U254" i="7"/>
  <c r="X253" i="7"/>
  <c r="W253" i="7"/>
  <c r="V253" i="7"/>
  <c r="U253" i="7"/>
  <c r="X252" i="7"/>
  <c r="W252" i="7"/>
  <c r="V252" i="7"/>
  <c r="U252" i="7"/>
  <c r="X251" i="7"/>
  <c r="V251" i="7"/>
  <c r="U251" i="7"/>
  <c r="X250" i="7"/>
  <c r="W250" i="7"/>
  <c r="V250" i="7"/>
  <c r="U250" i="7"/>
  <c r="X249" i="7"/>
  <c r="Z249" i="7" s="1"/>
  <c r="W249" i="7"/>
  <c r="V249" i="7"/>
  <c r="U249" i="7"/>
  <c r="Z248" i="7"/>
  <c r="X248" i="7"/>
  <c r="Y248" i="7" s="1"/>
  <c r="W248" i="7"/>
  <c r="V248" i="7"/>
  <c r="U248" i="7"/>
  <c r="X247" i="7"/>
  <c r="Y247" i="7" s="1"/>
  <c r="W247" i="7"/>
  <c r="Z247" i="7" s="1"/>
  <c r="V247" i="7"/>
  <c r="U247" i="7"/>
  <c r="U312" i="7" s="1"/>
  <c r="X246" i="7"/>
  <c r="Z246" i="7" s="1"/>
  <c r="W246" i="7"/>
  <c r="V246" i="7"/>
  <c r="U246" i="7"/>
  <c r="X245" i="7"/>
  <c r="Z245" i="7" s="1"/>
  <c r="W245" i="7"/>
  <c r="V245" i="7"/>
  <c r="U245" i="7"/>
  <c r="X244" i="7"/>
  <c r="Z244" i="7" s="1"/>
  <c r="W244" i="7"/>
  <c r="V244" i="7"/>
  <c r="U244" i="7"/>
  <c r="X243" i="7"/>
  <c r="Z243" i="7" s="1"/>
  <c r="W243" i="7"/>
  <c r="V243" i="7"/>
  <c r="U243" i="7"/>
  <c r="X242" i="7"/>
  <c r="Z242" i="7" s="1"/>
  <c r="W242" i="7"/>
  <c r="V242" i="7"/>
  <c r="U242" i="7"/>
  <c r="X241" i="7"/>
  <c r="W241" i="7"/>
  <c r="V241" i="7"/>
  <c r="U241" i="7"/>
  <c r="X240" i="7"/>
  <c r="Z240" i="7" s="1"/>
  <c r="W240" i="7"/>
  <c r="V240" i="7"/>
  <c r="U240" i="7"/>
  <c r="X239" i="7"/>
  <c r="Y239" i="7" s="1"/>
  <c r="W239" i="7"/>
  <c r="V239" i="7"/>
  <c r="U239" i="7"/>
  <c r="X238" i="7"/>
  <c r="W238" i="7"/>
  <c r="V238" i="7"/>
  <c r="U238" i="7"/>
  <c r="X237" i="7"/>
  <c r="W237" i="7"/>
  <c r="V237" i="7"/>
  <c r="U237" i="7"/>
  <c r="X236" i="7"/>
  <c r="Z236" i="7" s="1"/>
  <c r="W236" i="7"/>
  <c r="V236" i="7"/>
  <c r="U236" i="7"/>
  <c r="X235" i="7"/>
  <c r="W235" i="7"/>
  <c r="V235" i="7"/>
  <c r="U235" i="7"/>
  <c r="X234" i="7"/>
  <c r="W234" i="7"/>
  <c r="V234" i="7"/>
  <c r="U234" i="7"/>
  <c r="X233" i="7"/>
  <c r="Z233" i="7" s="1"/>
  <c r="W233" i="7"/>
  <c r="V233" i="7"/>
  <c r="U233" i="7"/>
  <c r="Z232" i="7"/>
  <c r="Y232" i="7"/>
  <c r="X232" i="7"/>
  <c r="W232" i="7"/>
  <c r="V232" i="7"/>
  <c r="U232" i="7"/>
  <c r="X231" i="7"/>
  <c r="Y231" i="7" s="1"/>
  <c r="W231" i="7"/>
  <c r="Z231" i="7" s="1"/>
  <c r="V231" i="7"/>
  <c r="U231" i="7"/>
  <c r="X230" i="7"/>
  <c r="Z230" i="7" s="1"/>
  <c r="W230" i="7"/>
  <c r="V230" i="7"/>
  <c r="V311" i="7" s="1"/>
  <c r="U230" i="7"/>
  <c r="X229" i="7"/>
  <c r="W229" i="7"/>
  <c r="V229" i="7"/>
  <c r="U229" i="7"/>
  <c r="X228" i="7"/>
  <c r="Z228" i="7" s="1"/>
  <c r="W228" i="7"/>
  <c r="V228" i="7"/>
  <c r="U228" i="7"/>
  <c r="X227" i="7"/>
  <c r="Z227" i="7" s="1"/>
  <c r="W227" i="7"/>
  <c r="V227" i="7"/>
  <c r="U227" i="7"/>
  <c r="X226" i="7"/>
  <c r="W226" i="7"/>
  <c r="Y226" i="7" s="1"/>
  <c r="V226" i="7"/>
  <c r="U226" i="7"/>
  <c r="Y225" i="7"/>
  <c r="X225" i="7"/>
  <c r="W225" i="7"/>
  <c r="V225" i="7"/>
  <c r="U225" i="7"/>
  <c r="X224" i="7"/>
  <c r="Z224" i="7" s="1"/>
  <c r="W224" i="7"/>
  <c r="V224" i="7"/>
  <c r="U224" i="7"/>
  <c r="X223" i="7"/>
  <c r="W223" i="7"/>
  <c r="Z223" i="7" s="1"/>
  <c r="V223" i="7"/>
  <c r="U223" i="7"/>
  <c r="Y222" i="7"/>
  <c r="X222" i="7"/>
  <c r="W222" i="7"/>
  <c r="V222" i="7"/>
  <c r="U222" i="7"/>
  <c r="X221" i="7"/>
  <c r="W221" i="7"/>
  <c r="V221" i="7"/>
  <c r="U221" i="7"/>
  <c r="X220" i="7"/>
  <c r="W220" i="7"/>
  <c r="Y220" i="7" s="1"/>
  <c r="V220" i="7"/>
  <c r="U220" i="7"/>
  <c r="X219" i="7"/>
  <c r="Z219" i="7" s="1"/>
  <c r="W219" i="7"/>
  <c r="V219" i="7"/>
  <c r="U219" i="7"/>
  <c r="X218" i="7"/>
  <c r="W218" i="7"/>
  <c r="V218" i="7"/>
  <c r="U218" i="7"/>
  <c r="X217" i="7"/>
  <c r="Z217" i="7" s="1"/>
  <c r="W217" i="7"/>
  <c r="V217" i="7"/>
  <c r="U217" i="7"/>
  <c r="X216" i="7"/>
  <c r="X308" i="7" s="1"/>
  <c r="W216" i="7"/>
  <c r="V216" i="7"/>
  <c r="U216" i="7"/>
  <c r="X215" i="7"/>
  <c r="Y215" i="7" s="1"/>
  <c r="W215" i="7"/>
  <c r="Z215" i="7" s="1"/>
  <c r="V215" i="7"/>
  <c r="U215" i="7"/>
  <c r="Z214" i="7"/>
  <c r="W214" i="7"/>
  <c r="Y214" i="7" s="1"/>
  <c r="V214" i="7"/>
  <c r="U214" i="7"/>
  <c r="X213" i="7"/>
  <c r="Z213" i="7" s="1"/>
  <c r="W213" i="7"/>
  <c r="V213" i="7"/>
  <c r="U213" i="7"/>
  <c r="W212" i="7"/>
  <c r="V212" i="7"/>
  <c r="U212" i="7"/>
  <c r="X211" i="7"/>
  <c r="W211" i="7"/>
  <c r="V211" i="7"/>
  <c r="U211" i="7"/>
  <c r="X210" i="7"/>
  <c r="Z210" i="7" s="1"/>
  <c r="W210" i="7"/>
  <c r="V210" i="7"/>
  <c r="U210" i="7"/>
  <c r="Y209" i="7"/>
  <c r="X209" i="7"/>
  <c r="V209" i="7"/>
  <c r="U209" i="7"/>
  <c r="Z208" i="7"/>
  <c r="X208" i="7"/>
  <c r="W208" i="7"/>
  <c r="Y208" i="7" s="1"/>
  <c r="V208" i="7"/>
  <c r="U208" i="7"/>
  <c r="X207" i="7"/>
  <c r="Y207" i="7" s="1"/>
  <c r="W207" i="7"/>
  <c r="Z207" i="7" s="1"/>
  <c r="V207" i="7"/>
  <c r="U207" i="7"/>
  <c r="X206" i="7"/>
  <c r="Z206" i="7" s="1"/>
  <c r="W206" i="7"/>
  <c r="V206" i="7"/>
  <c r="U206" i="7"/>
  <c r="X205" i="7"/>
  <c r="Z205" i="7" s="1"/>
  <c r="W205" i="7"/>
  <c r="V205" i="7"/>
  <c r="U205" i="7"/>
  <c r="X204" i="7"/>
  <c r="Z204" i="7" s="1"/>
  <c r="W204" i="7"/>
  <c r="V204" i="7"/>
  <c r="U204" i="7"/>
  <c r="X203" i="7"/>
  <c r="V203" i="7"/>
  <c r="U203" i="7"/>
  <c r="X202" i="7"/>
  <c r="Z202" i="7" s="1"/>
  <c r="W202" i="7"/>
  <c r="V202" i="7"/>
  <c r="U202" i="7"/>
  <c r="Y201" i="7"/>
  <c r="X201" i="7"/>
  <c r="Z201" i="7" s="1"/>
  <c r="W201" i="7"/>
  <c r="V201" i="7"/>
  <c r="U201" i="7"/>
  <c r="X200" i="7"/>
  <c r="Z200" i="7" s="1"/>
  <c r="W200" i="7"/>
  <c r="V200" i="7"/>
  <c r="U200" i="7"/>
  <c r="X199" i="7"/>
  <c r="Y199" i="7" s="1"/>
  <c r="W199" i="7"/>
  <c r="V199" i="7"/>
  <c r="U199" i="7"/>
  <c r="X198" i="7"/>
  <c r="Z198" i="7" s="1"/>
  <c r="W198" i="7"/>
  <c r="V198" i="7"/>
  <c r="U198" i="7"/>
  <c r="X197" i="7"/>
  <c r="W197" i="7"/>
  <c r="V197" i="7"/>
  <c r="U197" i="7"/>
  <c r="X196" i="7"/>
  <c r="Z196" i="7" s="1"/>
  <c r="W196" i="7"/>
  <c r="V196" i="7"/>
  <c r="U196" i="7"/>
  <c r="X195" i="7"/>
  <c r="W195" i="7"/>
  <c r="V195" i="7"/>
  <c r="U195" i="7"/>
  <c r="X194" i="7"/>
  <c r="V194" i="7"/>
  <c r="U194" i="7"/>
  <c r="Y193" i="7"/>
  <c r="X193" i="7"/>
  <c r="W193" i="7"/>
  <c r="V193" i="7"/>
  <c r="U193" i="7"/>
  <c r="U308" i="7" s="1"/>
  <c r="S270" i="7"/>
  <c r="R270" i="7"/>
  <c r="Q270" i="7"/>
  <c r="P270" i="7"/>
  <c r="S269" i="7"/>
  <c r="R269" i="7"/>
  <c r="Q269" i="7"/>
  <c r="P269" i="7"/>
  <c r="S268" i="7"/>
  <c r="R268" i="7"/>
  <c r="Q268" i="7"/>
  <c r="P268" i="7"/>
  <c r="S267" i="7"/>
  <c r="R267" i="7"/>
  <c r="Q267" i="7"/>
  <c r="P267" i="7"/>
  <c r="S266" i="7"/>
  <c r="R266" i="7"/>
  <c r="Q266" i="7"/>
  <c r="P266" i="7"/>
  <c r="S265" i="7"/>
  <c r="R265" i="7"/>
  <c r="Q265" i="7"/>
  <c r="P265" i="7"/>
  <c r="S264" i="7"/>
  <c r="R264" i="7"/>
  <c r="Q264" i="7"/>
  <c r="P264" i="7"/>
  <c r="S263" i="7"/>
  <c r="R263" i="7"/>
  <c r="Q263" i="7"/>
  <c r="P263" i="7"/>
  <c r="S262" i="7"/>
  <c r="R262" i="7"/>
  <c r="Q262" i="7"/>
  <c r="P262" i="7"/>
  <c r="S261" i="7"/>
  <c r="R261" i="7"/>
  <c r="Q261" i="7"/>
  <c r="P261" i="7"/>
  <c r="S260" i="7"/>
  <c r="R260" i="7"/>
  <c r="Q260" i="7"/>
  <c r="P260" i="7"/>
  <c r="S259" i="7"/>
  <c r="R259" i="7"/>
  <c r="Q259" i="7"/>
  <c r="P259" i="7"/>
  <c r="S258" i="7"/>
  <c r="R258" i="7"/>
  <c r="Q258" i="7"/>
  <c r="P258" i="7"/>
  <c r="S257" i="7"/>
  <c r="R257" i="7"/>
  <c r="Q257" i="7"/>
  <c r="P257" i="7"/>
  <c r="S256" i="7"/>
  <c r="R256" i="7"/>
  <c r="Q256" i="7"/>
  <c r="P256" i="7"/>
  <c r="S255" i="7"/>
  <c r="R255" i="7"/>
  <c r="Q255" i="7"/>
  <c r="P255" i="7"/>
  <c r="S254" i="7"/>
  <c r="R254" i="7"/>
  <c r="Q254" i="7"/>
  <c r="P254" i="7"/>
  <c r="S253" i="7"/>
  <c r="S316" i="7" s="1"/>
  <c r="R253" i="7"/>
  <c r="Q253" i="7"/>
  <c r="P253" i="7"/>
  <c r="S252" i="7"/>
  <c r="R252" i="7"/>
  <c r="Q252" i="7"/>
  <c r="P252" i="7"/>
  <c r="S251" i="7"/>
  <c r="R251" i="7"/>
  <c r="Q251" i="7"/>
  <c r="P251" i="7"/>
  <c r="S250" i="7"/>
  <c r="R250" i="7"/>
  <c r="Q250" i="7"/>
  <c r="P250" i="7"/>
  <c r="S249" i="7"/>
  <c r="R249" i="7"/>
  <c r="Q249" i="7"/>
  <c r="P249" i="7"/>
  <c r="S248" i="7"/>
  <c r="R248" i="7"/>
  <c r="Q248" i="7"/>
  <c r="P248" i="7"/>
  <c r="S247" i="7"/>
  <c r="R247" i="7"/>
  <c r="Q247" i="7"/>
  <c r="P247" i="7"/>
  <c r="S246" i="7"/>
  <c r="R246" i="7"/>
  <c r="Q246" i="7"/>
  <c r="P246" i="7"/>
  <c r="S245" i="7"/>
  <c r="R245" i="7"/>
  <c r="Q245" i="7"/>
  <c r="P245" i="7"/>
  <c r="S244" i="7"/>
  <c r="R244" i="7"/>
  <c r="Q244" i="7"/>
  <c r="P244" i="7"/>
  <c r="S243" i="7"/>
  <c r="R243" i="7"/>
  <c r="Q243" i="7"/>
  <c r="P243" i="7"/>
  <c r="S242" i="7"/>
  <c r="R242" i="7"/>
  <c r="Q242" i="7"/>
  <c r="P242" i="7"/>
  <c r="S241" i="7"/>
  <c r="R241" i="7"/>
  <c r="Q241" i="7"/>
  <c r="P241" i="7"/>
  <c r="S240" i="7"/>
  <c r="R240" i="7"/>
  <c r="Q240" i="7"/>
  <c r="P240" i="7"/>
  <c r="S239" i="7"/>
  <c r="R239" i="7"/>
  <c r="Q239" i="7"/>
  <c r="P239" i="7"/>
  <c r="S238" i="7"/>
  <c r="R238" i="7"/>
  <c r="Q238" i="7"/>
  <c r="P238" i="7"/>
  <c r="S237" i="7"/>
  <c r="R237" i="7"/>
  <c r="Q237" i="7"/>
  <c r="P237" i="7"/>
  <c r="S236" i="7"/>
  <c r="R236" i="7"/>
  <c r="Q236" i="7"/>
  <c r="P236" i="7"/>
  <c r="S235" i="7"/>
  <c r="R235" i="7"/>
  <c r="Q235" i="7"/>
  <c r="P235" i="7"/>
  <c r="S234" i="7"/>
  <c r="R234" i="7"/>
  <c r="Q234" i="7"/>
  <c r="P234" i="7"/>
  <c r="S233" i="7"/>
  <c r="R233" i="7"/>
  <c r="Q233" i="7"/>
  <c r="P233" i="7"/>
  <c r="S232" i="7"/>
  <c r="R232" i="7"/>
  <c r="Q232" i="7"/>
  <c r="P232" i="7"/>
  <c r="S231" i="7"/>
  <c r="R231" i="7"/>
  <c r="Q231" i="7"/>
  <c r="P231" i="7"/>
  <c r="S230" i="7"/>
  <c r="R230" i="7"/>
  <c r="Q230" i="7"/>
  <c r="P230" i="7"/>
  <c r="S229" i="7"/>
  <c r="R229" i="7"/>
  <c r="Q229" i="7"/>
  <c r="P229" i="7"/>
  <c r="S228" i="7"/>
  <c r="R228" i="7"/>
  <c r="Q228" i="7"/>
  <c r="P228" i="7"/>
  <c r="S227" i="7"/>
  <c r="R227" i="7"/>
  <c r="Q227" i="7"/>
  <c r="P227" i="7"/>
  <c r="S226" i="7"/>
  <c r="R226" i="7"/>
  <c r="Q226" i="7"/>
  <c r="P226" i="7"/>
  <c r="S225" i="7"/>
  <c r="R225" i="7"/>
  <c r="Q225" i="7"/>
  <c r="P225" i="7"/>
  <c r="S224" i="7"/>
  <c r="R224" i="7"/>
  <c r="Q224" i="7"/>
  <c r="P224" i="7"/>
  <c r="S223" i="7"/>
  <c r="R223" i="7"/>
  <c r="Q223" i="7"/>
  <c r="P223" i="7"/>
  <c r="S222" i="7"/>
  <c r="R222" i="7"/>
  <c r="Q222" i="7"/>
  <c r="P222" i="7"/>
  <c r="S221" i="7"/>
  <c r="S311" i="7" s="1"/>
  <c r="R221" i="7"/>
  <c r="Q221" i="7"/>
  <c r="P221" i="7"/>
  <c r="S220" i="7"/>
  <c r="R220" i="7"/>
  <c r="Q220" i="7"/>
  <c r="P220" i="7"/>
  <c r="S219" i="7"/>
  <c r="R219" i="7"/>
  <c r="Q219" i="7"/>
  <c r="P219" i="7"/>
  <c r="S218" i="7"/>
  <c r="R218" i="7"/>
  <c r="Q218" i="7"/>
  <c r="P218" i="7"/>
  <c r="S217" i="7"/>
  <c r="R217" i="7"/>
  <c r="Q217" i="7"/>
  <c r="P217" i="7"/>
  <c r="S216" i="7"/>
  <c r="R216" i="7"/>
  <c r="Q216" i="7"/>
  <c r="P216" i="7"/>
  <c r="S215" i="7"/>
  <c r="R215" i="7"/>
  <c r="Q215" i="7"/>
  <c r="P215" i="7"/>
  <c r="S214" i="7"/>
  <c r="R214" i="7"/>
  <c r="Q214" i="7"/>
  <c r="P214" i="7"/>
  <c r="S213" i="7"/>
  <c r="R213" i="7"/>
  <c r="Q213" i="7"/>
  <c r="P213" i="7"/>
  <c r="S212" i="7"/>
  <c r="R212" i="7"/>
  <c r="Q212" i="7"/>
  <c r="P212" i="7"/>
  <c r="S211" i="7"/>
  <c r="R211" i="7"/>
  <c r="Q211" i="7"/>
  <c r="P211" i="7"/>
  <c r="S210" i="7"/>
  <c r="R210" i="7"/>
  <c r="Q210" i="7"/>
  <c r="P210" i="7"/>
  <c r="S209" i="7"/>
  <c r="R209" i="7"/>
  <c r="Q209" i="7"/>
  <c r="P209" i="7"/>
  <c r="S208" i="7"/>
  <c r="R208" i="7"/>
  <c r="Q208" i="7"/>
  <c r="P208" i="7"/>
  <c r="S207" i="7"/>
  <c r="R207" i="7"/>
  <c r="Q207" i="7"/>
  <c r="P207" i="7"/>
  <c r="S206" i="7"/>
  <c r="R206" i="7"/>
  <c r="Q206" i="7"/>
  <c r="P206" i="7"/>
  <c r="S205" i="7"/>
  <c r="R205" i="7"/>
  <c r="Q205" i="7"/>
  <c r="P205" i="7"/>
  <c r="S204" i="7"/>
  <c r="R204" i="7"/>
  <c r="Q204" i="7"/>
  <c r="P204" i="7"/>
  <c r="S203" i="7"/>
  <c r="R203" i="7"/>
  <c r="Q203" i="7"/>
  <c r="P203" i="7"/>
  <c r="S202" i="7"/>
  <c r="R202" i="7"/>
  <c r="Q202" i="7"/>
  <c r="P202" i="7"/>
  <c r="S201" i="7"/>
  <c r="R201" i="7"/>
  <c r="Q201" i="7"/>
  <c r="P201" i="7"/>
  <c r="S200" i="7"/>
  <c r="R200" i="7"/>
  <c r="Q200" i="7"/>
  <c r="P200" i="7"/>
  <c r="S199" i="7"/>
  <c r="R199" i="7"/>
  <c r="Q199" i="7"/>
  <c r="P199" i="7"/>
  <c r="S198" i="7"/>
  <c r="R198" i="7"/>
  <c r="Q198" i="7"/>
  <c r="P198" i="7"/>
  <c r="S197" i="7"/>
  <c r="R197" i="7"/>
  <c r="Q197" i="7"/>
  <c r="P197" i="7"/>
  <c r="S196" i="7"/>
  <c r="R196" i="7"/>
  <c r="Q196" i="7"/>
  <c r="P196" i="7"/>
  <c r="S195" i="7"/>
  <c r="R195" i="7"/>
  <c r="Q195" i="7"/>
  <c r="P195" i="7"/>
  <c r="S194" i="7"/>
  <c r="R194" i="7"/>
  <c r="Q194" i="7"/>
  <c r="P194" i="7"/>
  <c r="S193" i="7"/>
  <c r="S308" i="7" s="1"/>
  <c r="R193" i="7"/>
  <c r="Q193" i="7"/>
  <c r="P193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307" i="7" s="1"/>
  <c r="N193" i="7"/>
  <c r="N190" i="7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270" i="7"/>
  <c r="O269" i="7"/>
  <c r="O268" i="7"/>
  <c r="O267" i="7"/>
  <c r="O266" i="7"/>
  <c r="O265" i="7"/>
  <c r="O264" i="7"/>
  <c r="O263" i="7"/>
  <c r="O316" i="7" s="1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288" i="7" s="1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311" i="8" s="1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S270" i="8"/>
  <c r="R270" i="8"/>
  <c r="Q270" i="8"/>
  <c r="P270" i="8"/>
  <c r="S269" i="8"/>
  <c r="R269" i="8"/>
  <c r="Q269" i="8"/>
  <c r="P269" i="8"/>
  <c r="S268" i="8"/>
  <c r="R268" i="8"/>
  <c r="Q268" i="8"/>
  <c r="P268" i="8"/>
  <c r="S267" i="8"/>
  <c r="R267" i="8"/>
  <c r="Q267" i="8"/>
  <c r="P267" i="8"/>
  <c r="S266" i="8"/>
  <c r="R266" i="8"/>
  <c r="Q266" i="8"/>
  <c r="P266" i="8"/>
  <c r="S265" i="8"/>
  <c r="R265" i="8"/>
  <c r="Q265" i="8"/>
  <c r="P265" i="8"/>
  <c r="S264" i="8"/>
  <c r="R264" i="8"/>
  <c r="Q264" i="8"/>
  <c r="P264" i="8"/>
  <c r="S263" i="8"/>
  <c r="R263" i="8"/>
  <c r="Q263" i="8"/>
  <c r="P263" i="8"/>
  <c r="S262" i="8"/>
  <c r="R262" i="8"/>
  <c r="Q262" i="8"/>
  <c r="P262" i="8"/>
  <c r="S261" i="8"/>
  <c r="R261" i="8"/>
  <c r="Q261" i="8"/>
  <c r="P261" i="8"/>
  <c r="S260" i="8"/>
  <c r="R260" i="8"/>
  <c r="Q260" i="8"/>
  <c r="P260" i="8"/>
  <c r="S259" i="8"/>
  <c r="R259" i="8"/>
  <c r="Q259" i="8"/>
  <c r="P259" i="8"/>
  <c r="S258" i="8"/>
  <c r="R258" i="8"/>
  <c r="Q258" i="8"/>
  <c r="P258" i="8"/>
  <c r="S257" i="8"/>
  <c r="R257" i="8"/>
  <c r="Q257" i="8"/>
  <c r="P257" i="8"/>
  <c r="S256" i="8"/>
  <c r="R256" i="8"/>
  <c r="Q256" i="8"/>
  <c r="P256" i="8"/>
  <c r="S255" i="8"/>
  <c r="R255" i="8"/>
  <c r="Q255" i="8"/>
  <c r="P255" i="8"/>
  <c r="S254" i="8"/>
  <c r="R254" i="8"/>
  <c r="Q254" i="8"/>
  <c r="P254" i="8"/>
  <c r="S253" i="8"/>
  <c r="R253" i="8"/>
  <c r="Q253" i="8"/>
  <c r="P253" i="8"/>
  <c r="S252" i="8"/>
  <c r="R252" i="8"/>
  <c r="Q252" i="8"/>
  <c r="P252" i="8"/>
  <c r="S251" i="8"/>
  <c r="R251" i="8"/>
  <c r="Q251" i="8"/>
  <c r="P251" i="8"/>
  <c r="S250" i="8"/>
  <c r="R250" i="8"/>
  <c r="Q250" i="8"/>
  <c r="P250" i="8"/>
  <c r="S249" i="8"/>
  <c r="R249" i="8"/>
  <c r="Q249" i="8"/>
  <c r="P249" i="8"/>
  <c r="S248" i="8"/>
  <c r="R248" i="8"/>
  <c r="Q248" i="8"/>
  <c r="P248" i="8"/>
  <c r="S247" i="8"/>
  <c r="R247" i="8"/>
  <c r="Q247" i="8"/>
  <c r="P247" i="8"/>
  <c r="S246" i="8"/>
  <c r="R246" i="8"/>
  <c r="Q246" i="8"/>
  <c r="P246" i="8"/>
  <c r="S245" i="8"/>
  <c r="R245" i="8"/>
  <c r="Q245" i="8"/>
  <c r="P245" i="8"/>
  <c r="S244" i="8"/>
  <c r="R244" i="8"/>
  <c r="Q244" i="8"/>
  <c r="P244" i="8"/>
  <c r="S243" i="8"/>
  <c r="R243" i="8"/>
  <c r="Q243" i="8"/>
  <c r="P243" i="8"/>
  <c r="S242" i="8"/>
  <c r="R242" i="8"/>
  <c r="Q242" i="8"/>
  <c r="P242" i="8"/>
  <c r="S241" i="8"/>
  <c r="R241" i="8"/>
  <c r="Q241" i="8"/>
  <c r="P241" i="8"/>
  <c r="S240" i="8"/>
  <c r="R240" i="8"/>
  <c r="Q240" i="8"/>
  <c r="P240" i="8"/>
  <c r="S239" i="8"/>
  <c r="R239" i="8"/>
  <c r="Q239" i="8"/>
  <c r="P239" i="8"/>
  <c r="S238" i="8"/>
  <c r="R238" i="8"/>
  <c r="Q238" i="8"/>
  <c r="P238" i="8"/>
  <c r="S237" i="8"/>
  <c r="R237" i="8"/>
  <c r="Q237" i="8"/>
  <c r="P237" i="8"/>
  <c r="S236" i="8"/>
  <c r="R236" i="8"/>
  <c r="Q236" i="8"/>
  <c r="P236" i="8"/>
  <c r="S235" i="8"/>
  <c r="R235" i="8"/>
  <c r="Q235" i="8"/>
  <c r="P235" i="8"/>
  <c r="S234" i="8"/>
  <c r="R234" i="8"/>
  <c r="Q234" i="8"/>
  <c r="P234" i="8"/>
  <c r="S233" i="8"/>
  <c r="R233" i="8"/>
  <c r="Q233" i="8"/>
  <c r="P233" i="8"/>
  <c r="S232" i="8"/>
  <c r="R232" i="8"/>
  <c r="Q232" i="8"/>
  <c r="P232" i="8"/>
  <c r="S231" i="8"/>
  <c r="R231" i="8"/>
  <c r="Q231" i="8"/>
  <c r="P231" i="8"/>
  <c r="S230" i="8"/>
  <c r="R230" i="8"/>
  <c r="Q230" i="8"/>
  <c r="P230" i="8"/>
  <c r="S229" i="8"/>
  <c r="R229" i="8"/>
  <c r="Q229" i="8"/>
  <c r="P229" i="8"/>
  <c r="S228" i="8"/>
  <c r="R228" i="8"/>
  <c r="Q228" i="8"/>
  <c r="P228" i="8"/>
  <c r="S227" i="8"/>
  <c r="R227" i="8"/>
  <c r="Q227" i="8"/>
  <c r="P227" i="8"/>
  <c r="S226" i="8"/>
  <c r="R226" i="8"/>
  <c r="Q226" i="8"/>
  <c r="P226" i="8"/>
  <c r="S225" i="8"/>
  <c r="R225" i="8"/>
  <c r="Q225" i="8"/>
  <c r="P225" i="8"/>
  <c r="S224" i="8"/>
  <c r="R224" i="8"/>
  <c r="Q224" i="8"/>
  <c r="P224" i="8"/>
  <c r="S223" i="8"/>
  <c r="R223" i="8"/>
  <c r="Q223" i="8"/>
  <c r="P223" i="8"/>
  <c r="S222" i="8"/>
  <c r="R222" i="8"/>
  <c r="Q222" i="8"/>
  <c r="P222" i="8"/>
  <c r="S221" i="8"/>
  <c r="R221" i="8"/>
  <c r="Q221" i="8"/>
  <c r="P221" i="8"/>
  <c r="S220" i="8"/>
  <c r="R220" i="8"/>
  <c r="Q220" i="8"/>
  <c r="P220" i="8"/>
  <c r="S219" i="8"/>
  <c r="R219" i="8"/>
  <c r="Q219" i="8"/>
  <c r="P219" i="8"/>
  <c r="S218" i="8"/>
  <c r="R218" i="8"/>
  <c r="Q218" i="8"/>
  <c r="P218" i="8"/>
  <c r="S217" i="8"/>
  <c r="R217" i="8"/>
  <c r="Q217" i="8"/>
  <c r="P217" i="8"/>
  <c r="S216" i="8"/>
  <c r="R216" i="8"/>
  <c r="Q216" i="8"/>
  <c r="P216" i="8"/>
  <c r="S215" i="8"/>
  <c r="R215" i="8"/>
  <c r="Q215" i="8"/>
  <c r="P215" i="8"/>
  <c r="S214" i="8"/>
  <c r="R214" i="8"/>
  <c r="Q214" i="8"/>
  <c r="P214" i="8"/>
  <c r="S213" i="8"/>
  <c r="R213" i="8"/>
  <c r="Q213" i="8"/>
  <c r="P213" i="8"/>
  <c r="S212" i="8"/>
  <c r="R212" i="8"/>
  <c r="Q212" i="8"/>
  <c r="P212" i="8"/>
  <c r="S211" i="8"/>
  <c r="R211" i="8"/>
  <c r="Q211" i="8"/>
  <c r="P211" i="8"/>
  <c r="S210" i="8"/>
  <c r="R210" i="8"/>
  <c r="Q210" i="8"/>
  <c r="P210" i="8"/>
  <c r="S209" i="8"/>
  <c r="R209" i="8"/>
  <c r="Q209" i="8"/>
  <c r="P209" i="8"/>
  <c r="S208" i="8"/>
  <c r="R208" i="8"/>
  <c r="Q208" i="8"/>
  <c r="P208" i="8"/>
  <c r="S207" i="8"/>
  <c r="R207" i="8"/>
  <c r="Q207" i="8"/>
  <c r="P207" i="8"/>
  <c r="S206" i="8"/>
  <c r="R206" i="8"/>
  <c r="Q206" i="8"/>
  <c r="P206" i="8"/>
  <c r="S205" i="8"/>
  <c r="R205" i="8"/>
  <c r="Q205" i="8"/>
  <c r="P205" i="8"/>
  <c r="S204" i="8"/>
  <c r="R204" i="8"/>
  <c r="Q204" i="8"/>
  <c r="P204" i="8"/>
  <c r="S203" i="8"/>
  <c r="R203" i="8"/>
  <c r="Q203" i="8"/>
  <c r="P203" i="8"/>
  <c r="S202" i="8"/>
  <c r="R202" i="8"/>
  <c r="Q202" i="8"/>
  <c r="P202" i="8"/>
  <c r="S201" i="8"/>
  <c r="R201" i="8"/>
  <c r="Q201" i="8"/>
  <c r="P201" i="8"/>
  <c r="S200" i="8"/>
  <c r="R200" i="8"/>
  <c r="Q200" i="8"/>
  <c r="P200" i="8"/>
  <c r="S199" i="8"/>
  <c r="R199" i="8"/>
  <c r="Q199" i="8"/>
  <c r="P199" i="8"/>
  <c r="S198" i="8"/>
  <c r="R198" i="8"/>
  <c r="Q198" i="8"/>
  <c r="P198" i="8"/>
  <c r="S197" i="8"/>
  <c r="R197" i="8"/>
  <c r="Q197" i="8"/>
  <c r="P197" i="8"/>
  <c r="S196" i="8"/>
  <c r="R196" i="8"/>
  <c r="Q196" i="8"/>
  <c r="P196" i="8"/>
  <c r="S195" i="8"/>
  <c r="R195" i="8"/>
  <c r="Q195" i="8"/>
  <c r="P195" i="8"/>
  <c r="S194" i="8"/>
  <c r="R194" i="8"/>
  <c r="Q194" i="8"/>
  <c r="P194" i="8"/>
  <c r="S193" i="8"/>
  <c r="R193" i="8"/>
  <c r="Q193" i="8"/>
  <c r="P193" i="8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297" i="9" s="1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291" i="9" s="1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287" i="9" s="1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281" i="9" s="1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278" i="9" s="1"/>
  <c r="O14" i="9"/>
  <c r="O13" i="9"/>
  <c r="O12" i="9"/>
  <c r="O11" i="9"/>
  <c r="O10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G318" i="8"/>
  <c r="R318" i="8"/>
  <c r="M318" i="8"/>
  <c r="L318" i="8"/>
  <c r="K318" i="8"/>
  <c r="J318" i="8"/>
  <c r="I318" i="8"/>
  <c r="H318" i="8"/>
  <c r="G318" i="8"/>
  <c r="F318" i="8"/>
  <c r="E318" i="8"/>
  <c r="D318" i="8"/>
  <c r="C318" i="8"/>
  <c r="B318" i="8"/>
  <c r="AG317" i="8"/>
  <c r="M317" i="8"/>
  <c r="L317" i="8"/>
  <c r="K317" i="8"/>
  <c r="J317" i="8"/>
  <c r="I317" i="8"/>
  <c r="H317" i="8"/>
  <c r="G317" i="8"/>
  <c r="F317" i="8"/>
  <c r="E317" i="8"/>
  <c r="D317" i="8"/>
  <c r="C317" i="8"/>
  <c r="B317" i="8"/>
  <c r="AI316" i="8"/>
  <c r="AG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AG313" i="8"/>
  <c r="M313" i="8"/>
  <c r="L313" i="8"/>
  <c r="K313" i="8"/>
  <c r="J313" i="8"/>
  <c r="I313" i="8"/>
  <c r="H313" i="8"/>
  <c r="G313" i="8"/>
  <c r="F313" i="8"/>
  <c r="E313" i="8"/>
  <c r="D313" i="8"/>
  <c r="C313" i="8"/>
  <c r="B313" i="8"/>
  <c r="AG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AH311" i="8"/>
  <c r="AG311" i="8"/>
  <c r="S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B311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AG307" i="8"/>
  <c r="M307" i="8"/>
  <c r="L307" i="8"/>
  <c r="K307" i="8"/>
  <c r="J307" i="8"/>
  <c r="I307" i="8"/>
  <c r="H307" i="8"/>
  <c r="G307" i="8"/>
  <c r="F307" i="8"/>
  <c r="E307" i="8"/>
  <c r="D307" i="8"/>
  <c r="C307" i="8"/>
  <c r="B307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B303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B301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B298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V318" i="7"/>
  <c r="R318" i="7"/>
  <c r="Q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V317" i="7"/>
  <c r="R317" i="7"/>
  <c r="Q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X316" i="7"/>
  <c r="V316" i="7"/>
  <c r="R316" i="7"/>
  <c r="Q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R313" i="7"/>
  <c r="Q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H312" i="7"/>
  <c r="S312" i="7"/>
  <c r="R312" i="7"/>
  <c r="Q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R311" i="7"/>
  <c r="Q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R308" i="7"/>
  <c r="Q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R307" i="7"/>
  <c r="Q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R306" i="7"/>
  <c r="Q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W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X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W194" i="9"/>
  <c r="AH270" i="9"/>
  <c r="W270" i="9"/>
  <c r="AB270" i="9" s="1"/>
  <c r="AD270" i="9" s="1"/>
  <c r="V270" i="9"/>
  <c r="U270" i="9"/>
  <c r="S270" i="9"/>
  <c r="R270" i="9"/>
  <c r="Q270" i="9"/>
  <c r="P270" i="9"/>
  <c r="AH269" i="9"/>
  <c r="W269" i="9"/>
  <c r="AB269" i="9" s="1"/>
  <c r="AD269" i="9" s="1"/>
  <c r="V269" i="9"/>
  <c r="U269" i="9"/>
  <c r="S269" i="9"/>
  <c r="R269" i="9"/>
  <c r="Q269" i="9"/>
  <c r="P269" i="9"/>
  <c r="AH268" i="9"/>
  <c r="AB268" i="9"/>
  <c r="AD268" i="9" s="1"/>
  <c r="V268" i="9"/>
  <c r="U268" i="9"/>
  <c r="S268" i="9"/>
  <c r="R268" i="9"/>
  <c r="Q268" i="9"/>
  <c r="P268" i="9"/>
  <c r="AH267" i="9"/>
  <c r="W267" i="9"/>
  <c r="V267" i="9"/>
  <c r="U267" i="9"/>
  <c r="S267" i="9"/>
  <c r="R267" i="9"/>
  <c r="Q267" i="9"/>
  <c r="P267" i="9"/>
  <c r="AH266" i="9"/>
  <c r="V266" i="9"/>
  <c r="U266" i="9"/>
  <c r="S266" i="9"/>
  <c r="R266" i="9"/>
  <c r="Q266" i="9"/>
  <c r="P266" i="9"/>
  <c r="AH265" i="9"/>
  <c r="AB266" i="9"/>
  <c r="AD266" i="9" s="1"/>
  <c r="V265" i="9"/>
  <c r="U265" i="9"/>
  <c r="S265" i="9"/>
  <c r="R265" i="9"/>
  <c r="Q265" i="9"/>
  <c r="P265" i="9"/>
  <c r="AH264" i="9"/>
  <c r="AB265" i="9"/>
  <c r="AD265" i="9" s="1"/>
  <c r="V264" i="9"/>
  <c r="U264" i="9"/>
  <c r="S264" i="9"/>
  <c r="R264" i="9"/>
  <c r="Q264" i="9"/>
  <c r="P264" i="9"/>
  <c r="AH263" i="9"/>
  <c r="AB264" i="9"/>
  <c r="V263" i="9"/>
  <c r="U263" i="9"/>
  <c r="S263" i="9"/>
  <c r="R263" i="9"/>
  <c r="Q263" i="9"/>
  <c r="P263" i="9"/>
  <c r="AH262" i="9"/>
  <c r="AB263" i="9"/>
  <c r="W262" i="9"/>
  <c r="AB262" i="9" s="1"/>
  <c r="V262" i="9"/>
  <c r="U262" i="9"/>
  <c r="S262" i="9"/>
  <c r="R262" i="9"/>
  <c r="Q262" i="9"/>
  <c r="P262" i="9"/>
  <c r="AH261" i="9"/>
  <c r="W261" i="9"/>
  <c r="V261" i="9"/>
  <c r="U261" i="9"/>
  <c r="S261" i="9"/>
  <c r="R261" i="9"/>
  <c r="Q261" i="9"/>
  <c r="P261" i="9"/>
  <c r="AH260" i="9"/>
  <c r="W260" i="9"/>
  <c r="V260" i="9"/>
  <c r="U260" i="9"/>
  <c r="S260" i="9"/>
  <c r="R260" i="9"/>
  <c r="Q260" i="9"/>
  <c r="P260" i="9"/>
  <c r="AH259" i="9"/>
  <c r="W259" i="9"/>
  <c r="V259" i="9"/>
  <c r="U259" i="9"/>
  <c r="S259" i="9"/>
  <c r="R259" i="9"/>
  <c r="Q259" i="9"/>
  <c r="P259" i="9"/>
  <c r="AH258" i="9"/>
  <c r="W258" i="9"/>
  <c r="V258" i="9"/>
  <c r="U258" i="9"/>
  <c r="S258" i="9"/>
  <c r="R258" i="9"/>
  <c r="Q258" i="9"/>
  <c r="P258" i="9"/>
  <c r="AH257" i="9"/>
  <c r="W257" i="9"/>
  <c r="V257" i="9"/>
  <c r="U257" i="9"/>
  <c r="S257" i="9"/>
  <c r="R257" i="9"/>
  <c r="Q257" i="9"/>
  <c r="P257" i="9"/>
  <c r="AH256" i="9"/>
  <c r="W256" i="9"/>
  <c r="V256" i="9"/>
  <c r="U256" i="9"/>
  <c r="S256" i="9"/>
  <c r="R256" i="9"/>
  <c r="Q256" i="9"/>
  <c r="P256" i="9"/>
  <c r="AH255" i="9"/>
  <c r="W255" i="9"/>
  <c r="V255" i="9"/>
  <c r="U255" i="9"/>
  <c r="S255" i="9"/>
  <c r="R255" i="9"/>
  <c r="Q255" i="9"/>
  <c r="P255" i="9"/>
  <c r="AH254" i="9"/>
  <c r="W254" i="9"/>
  <c r="V254" i="9"/>
  <c r="U254" i="9"/>
  <c r="S254" i="9"/>
  <c r="R254" i="9"/>
  <c r="Q254" i="9"/>
  <c r="P254" i="9"/>
  <c r="AH253" i="9"/>
  <c r="W253" i="9"/>
  <c r="V253" i="9"/>
  <c r="U253" i="9"/>
  <c r="S253" i="9"/>
  <c r="R253" i="9"/>
  <c r="Q253" i="9"/>
  <c r="P253" i="9"/>
  <c r="AH252" i="9"/>
  <c r="W252" i="9"/>
  <c r="V252" i="9"/>
  <c r="U252" i="9"/>
  <c r="S252" i="9"/>
  <c r="R252" i="9"/>
  <c r="Q252" i="9"/>
  <c r="P252" i="9"/>
  <c r="AH251" i="9"/>
  <c r="W251" i="9"/>
  <c r="V251" i="9"/>
  <c r="U251" i="9"/>
  <c r="S251" i="9"/>
  <c r="R251" i="9"/>
  <c r="Q251" i="9"/>
  <c r="P251" i="9"/>
  <c r="AH250" i="9"/>
  <c r="W250" i="9"/>
  <c r="V250" i="9"/>
  <c r="U250" i="9"/>
  <c r="S250" i="9"/>
  <c r="R250" i="9"/>
  <c r="Q250" i="9"/>
  <c r="P250" i="9"/>
  <c r="AH249" i="9"/>
  <c r="W249" i="9"/>
  <c r="V249" i="9"/>
  <c r="U249" i="9"/>
  <c r="S249" i="9"/>
  <c r="R249" i="9"/>
  <c r="Q249" i="9"/>
  <c r="P249" i="9"/>
  <c r="AH248" i="9"/>
  <c r="AB248" i="9"/>
  <c r="AD248" i="9" s="1"/>
  <c r="W248" i="9"/>
  <c r="V248" i="9"/>
  <c r="U248" i="9"/>
  <c r="S248" i="9"/>
  <c r="R248" i="9"/>
  <c r="Q248" i="9"/>
  <c r="P248" i="9"/>
  <c r="AH247" i="9"/>
  <c r="W247" i="9"/>
  <c r="AB247" i="9" s="1"/>
  <c r="V247" i="9"/>
  <c r="U247" i="9"/>
  <c r="S247" i="9"/>
  <c r="R247" i="9"/>
  <c r="Q247" i="9"/>
  <c r="P247" i="9"/>
  <c r="AH246" i="9"/>
  <c r="W246" i="9"/>
  <c r="V246" i="9"/>
  <c r="U246" i="9"/>
  <c r="S246" i="9"/>
  <c r="R246" i="9"/>
  <c r="Q246" i="9"/>
  <c r="P246" i="9"/>
  <c r="AH245" i="9"/>
  <c r="W245" i="9"/>
  <c r="AB245" i="9" s="1"/>
  <c r="AD245" i="9" s="1"/>
  <c r="V245" i="9"/>
  <c r="U245" i="9"/>
  <c r="S245" i="9"/>
  <c r="R245" i="9"/>
  <c r="Q245" i="9"/>
  <c r="P245" i="9"/>
  <c r="AH244" i="9"/>
  <c r="W244" i="9"/>
  <c r="V244" i="9"/>
  <c r="U244" i="9"/>
  <c r="S244" i="9"/>
  <c r="R244" i="9"/>
  <c r="Q244" i="9"/>
  <c r="P244" i="9"/>
  <c r="AH243" i="9"/>
  <c r="W243" i="9"/>
  <c r="V243" i="9"/>
  <c r="U243" i="9"/>
  <c r="S243" i="9"/>
  <c r="R243" i="9"/>
  <c r="Q243" i="9"/>
  <c r="P243" i="9"/>
  <c r="AH242" i="9"/>
  <c r="W242" i="9"/>
  <c r="V242" i="9"/>
  <c r="U242" i="9"/>
  <c r="S242" i="9"/>
  <c r="R242" i="9"/>
  <c r="Q242" i="9"/>
  <c r="P242" i="9"/>
  <c r="AH241" i="9"/>
  <c r="W241" i="9"/>
  <c r="V241" i="9"/>
  <c r="U241" i="9"/>
  <c r="S241" i="9"/>
  <c r="R241" i="9"/>
  <c r="Q241" i="9"/>
  <c r="P241" i="9"/>
  <c r="AH240" i="9"/>
  <c r="W240" i="9"/>
  <c r="V240" i="9"/>
  <c r="U240" i="9"/>
  <c r="S240" i="9"/>
  <c r="R240" i="9"/>
  <c r="Q240" i="9"/>
  <c r="P240" i="9"/>
  <c r="AH239" i="9"/>
  <c r="AB240" i="9"/>
  <c r="W239" i="9"/>
  <c r="V239" i="9"/>
  <c r="U239" i="9"/>
  <c r="S239" i="9"/>
  <c r="R239" i="9"/>
  <c r="Q239" i="9"/>
  <c r="P239" i="9"/>
  <c r="AH238" i="9"/>
  <c r="W238" i="9"/>
  <c r="V238" i="9"/>
  <c r="U238" i="9"/>
  <c r="S238" i="9"/>
  <c r="R238" i="9"/>
  <c r="Q238" i="9"/>
  <c r="P238" i="9"/>
  <c r="AH237" i="9"/>
  <c r="W237" i="9"/>
  <c r="V237" i="9"/>
  <c r="U237" i="9"/>
  <c r="S237" i="9"/>
  <c r="R237" i="9"/>
  <c r="Q237" i="9"/>
  <c r="P237" i="9"/>
  <c r="AH236" i="9"/>
  <c r="W236" i="9"/>
  <c r="V236" i="9"/>
  <c r="U236" i="9"/>
  <c r="S236" i="9"/>
  <c r="R236" i="9"/>
  <c r="Q236" i="9"/>
  <c r="P236" i="9"/>
  <c r="AH235" i="9"/>
  <c r="W235" i="9"/>
  <c r="V235" i="9"/>
  <c r="U235" i="9"/>
  <c r="S235" i="9"/>
  <c r="R235" i="9"/>
  <c r="Q235" i="9"/>
  <c r="P235" i="9"/>
  <c r="AH234" i="9"/>
  <c r="W234" i="9"/>
  <c r="V234" i="9"/>
  <c r="U234" i="9"/>
  <c r="S234" i="9"/>
  <c r="R234" i="9"/>
  <c r="Q234" i="9"/>
  <c r="P234" i="9"/>
  <c r="AH233" i="9"/>
  <c r="W233" i="9"/>
  <c r="V233" i="9"/>
  <c r="U233" i="9"/>
  <c r="S233" i="9"/>
  <c r="R233" i="9"/>
  <c r="Q233" i="9"/>
  <c r="P233" i="9"/>
  <c r="AH232" i="9"/>
  <c r="W232" i="9"/>
  <c r="V232" i="9"/>
  <c r="U232" i="9"/>
  <c r="S232" i="9"/>
  <c r="R232" i="9"/>
  <c r="Q232" i="9"/>
  <c r="P232" i="9"/>
  <c r="AH231" i="9"/>
  <c r="W231" i="9"/>
  <c r="V231" i="9"/>
  <c r="U231" i="9"/>
  <c r="S231" i="9"/>
  <c r="R231" i="9"/>
  <c r="Q231" i="9"/>
  <c r="P231" i="9"/>
  <c r="AH230" i="9"/>
  <c r="W230" i="9"/>
  <c r="V230" i="9"/>
  <c r="U230" i="9"/>
  <c r="S230" i="9"/>
  <c r="R230" i="9"/>
  <c r="Q230" i="9"/>
  <c r="P230" i="9"/>
  <c r="AH229" i="9"/>
  <c r="W229" i="9"/>
  <c r="AB229" i="9" s="1"/>
  <c r="AC229" i="9" s="1"/>
  <c r="V229" i="9"/>
  <c r="U229" i="9"/>
  <c r="S229" i="9"/>
  <c r="R229" i="9"/>
  <c r="Q229" i="9"/>
  <c r="P229" i="9"/>
  <c r="AH228" i="9"/>
  <c r="V228" i="9"/>
  <c r="U228" i="9"/>
  <c r="AA228" i="9" s="1"/>
  <c r="S228" i="9"/>
  <c r="R228" i="9"/>
  <c r="Q228" i="9"/>
  <c r="P228" i="9"/>
  <c r="AH227" i="9"/>
  <c r="Z227" i="9"/>
  <c r="AB228" i="9"/>
  <c r="W227" i="9"/>
  <c r="AB227" i="9" s="1"/>
  <c r="V227" i="9"/>
  <c r="U227" i="9"/>
  <c r="S227" i="9"/>
  <c r="R227" i="9"/>
  <c r="Q227" i="9"/>
  <c r="P227" i="9"/>
  <c r="AH226" i="9"/>
  <c r="W226" i="9"/>
  <c r="AB226" i="9" s="1"/>
  <c r="V226" i="9"/>
  <c r="U226" i="9"/>
  <c r="AA226" i="9" s="1"/>
  <c r="S226" i="9"/>
  <c r="R226" i="9"/>
  <c r="Q226" i="9"/>
  <c r="P226" i="9"/>
  <c r="AH225" i="9"/>
  <c r="W225" i="9"/>
  <c r="Z225" i="9" s="1"/>
  <c r="V225" i="9"/>
  <c r="U225" i="9"/>
  <c r="S225" i="9"/>
  <c r="R225" i="9"/>
  <c r="Q225" i="9"/>
  <c r="P225" i="9"/>
  <c r="AH224" i="9"/>
  <c r="AB225" i="9"/>
  <c r="W224" i="9"/>
  <c r="V224" i="9"/>
  <c r="U224" i="9"/>
  <c r="S224" i="9"/>
  <c r="R224" i="9"/>
  <c r="Q224" i="9"/>
  <c r="P224" i="9"/>
  <c r="AH223" i="9"/>
  <c r="W223" i="9"/>
  <c r="V223" i="9"/>
  <c r="U223" i="9"/>
  <c r="S223" i="9"/>
  <c r="R223" i="9"/>
  <c r="Q223" i="9"/>
  <c r="P223" i="9"/>
  <c r="AH222" i="9"/>
  <c r="W222" i="9"/>
  <c r="V222" i="9"/>
  <c r="U222" i="9"/>
  <c r="S222" i="9"/>
  <c r="R222" i="9"/>
  <c r="Q222" i="9"/>
  <c r="P222" i="9"/>
  <c r="AH221" i="9"/>
  <c r="W221" i="9"/>
  <c r="V221" i="9"/>
  <c r="U221" i="9"/>
  <c r="S221" i="9"/>
  <c r="R221" i="9"/>
  <c r="Q221" i="9"/>
  <c r="P221" i="9"/>
  <c r="AH220" i="9"/>
  <c r="AB221" i="9"/>
  <c r="W220" i="9"/>
  <c r="AB220" i="9" s="1"/>
  <c r="V220" i="9"/>
  <c r="U220" i="9"/>
  <c r="S220" i="9"/>
  <c r="R220" i="9"/>
  <c r="Q220" i="9"/>
  <c r="P220" i="9"/>
  <c r="AH219" i="9"/>
  <c r="W219" i="9"/>
  <c r="AB219" i="9" s="1"/>
  <c r="AC219" i="9" s="1"/>
  <c r="V219" i="9"/>
  <c r="U219" i="9"/>
  <c r="S219" i="9"/>
  <c r="R219" i="9"/>
  <c r="Q219" i="9"/>
  <c r="P219" i="9"/>
  <c r="AH218" i="9"/>
  <c r="W218" i="9"/>
  <c r="Y218" i="9" s="1"/>
  <c r="V218" i="9"/>
  <c r="U218" i="9"/>
  <c r="AA218" i="9" s="1"/>
  <c r="S218" i="9"/>
  <c r="R218" i="9"/>
  <c r="Q218" i="9"/>
  <c r="P218" i="9"/>
  <c r="AH217" i="9"/>
  <c r="AB218" i="9"/>
  <c r="AC218" i="9" s="1"/>
  <c r="W217" i="9"/>
  <c r="AB217" i="9" s="1"/>
  <c r="V217" i="9"/>
  <c r="U217" i="9"/>
  <c r="S217" i="9"/>
  <c r="R217" i="9"/>
  <c r="Q217" i="9"/>
  <c r="P217" i="9"/>
  <c r="AH216" i="9"/>
  <c r="W216" i="9"/>
  <c r="AB216" i="9" s="1"/>
  <c r="AC216" i="9" s="1"/>
  <c r="V216" i="9"/>
  <c r="U216" i="9"/>
  <c r="S216" i="9"/>
  <c r="R216" i="9"/>
  <c r="Q216" i="9"/>
  <c r="P216" i="9"/>
  <c r="AH215" i="9"/>
  <c r="Y215" i="9"/>
  <c r="W215" i="9"/>
  <c r="Z215" i="9" s="1"/>
  <c r="V215" i="9"/>
  <c r="U215" i="9"/>
  <c r="AA215" i="9" s="1"/>
  <c r="S215" i="9"/>
  <c r="R215" i="9"/>
  <c r="Q215" i="9"/>
  <c r="P215" i="9"/>
  <c r="AH214" i="9"/>
  <c r="AB215" i="9"/>
  <c r="W214" i="9"/>
  <c r="AB214" i="9" s="1"/>
  <c r="AC214" i="9" s="1"/>
  <c r="V214" i="9"/>
  <c r="U214" i="9"/>
  <c r="AA214" i="9" s="1"/>
  <c r="S214" i="9"/>
  <c r="R214" i="9"/>
  <c r="Q214" i="9"/>
  <c r="P214" i="9"/>
  <c r="AH213" i="9"/>
  <c r="W213" i="9"/>
  <c r="Z213" i="9" s="1"/>
  <c r="V213" i="9"/>
  <c r="U213" i="9"/>
  <c r="S213" i="9"/>
  <c r="R213" i="9"/>
  <c r="Q213" i="9"/>
  <c r="P213" i="9"/>
  <c r="AH212" i="9"/>
  <c r="W212" i="9"/>
  <c r="AB212" i="9" s="1"/>
  <c r="AC212" i="9" s="1"/>
  <c r="V212" i="9"/>
  <c r="U212" i="9"/>
  <c r="S212" i="9"/>
  <c r="R212" i="9"/>
  <c r="Q212" i="9"/>
  <c r="P212" i="9"/>
  <c r="AH211" i="9"/>
  <c r="W211" i="9"/>
  <c r="AB211" i="9" s="1"/>
  <c r="V211" i="9"/>
  <c r="U211" i="9"/>
  <c r="AA211" i="9" s="1"/>
  <c r="S211" i="9"/>
  <c r="R211" i="9"/>
  <c r="Q211" i="9"/>
  <c r="P211" i="9"/>
  <c r="AH210" i="9"/>
  <c r="W210" i="9"/>
  <c r="Y210" i="9" s="1"/>
  <c r="V210" i="9"/>
  <c r="U210" i="9"/>
  <c r="S210" i="9"/>
  <c r="R210" i="9"/>
  <c r="Q210" i="9"/>
  <c r="P210" i="9"/>
  <c r="AH209" i="9"/>
  <c r="W209" i="9"/>
  <c r="Y209" i="9" s="1"/>
  <c r="V209" i="9"/>
  <c r="U209" i="9"/>
  <c r="S209" i="9"/>
  <c r="R209" i="9"/>
  <c r="Q209" i="9"/>
  <c r="P209" i="9"/>
  <c r="AH208" i="9"/>
  <c r="W208" i="9"/>
  <c r="V208" i="9"/>
  <c r="U208" i="9"/>
  <c r="S208" i="9"/>
  <c r="R208" i="9"/>
  <c r="Q208" i="9"/>
  <c r="P208" i="9"/>
  <c r="AH207" i="9"/>
  <c r="W207" i="9"/>
  <c r="V207" i="9"/>
  <c r="U207" i="9"/>
  <c r="S207" i="9"/>
  <c r="R207" i="9"/>
  <c r="Q207" i="9"/>
  <c r="P207" i="9"/>
  <c r="AH206" i="9"/>
  <c r="W206" i="9"/>
  <c r="V206" i="9"/>
  <c r="U206" i="9"/>
  <c r="S206" i="9"/>
  <c r="R206" i="9"/>
  <c r="Q206" i="9"/>
  <c r="P206" i="9"/>
  <c r="AH205" i="9"/>
  <c r="AB206" i="9"/>
  <c r="AC206" i="9" s="1"/>
  <c r="W205" i="9"/>
  <c r="AB205" i="9" s="1"/>
  <c r="V205" i="9"/>
  <c r="U205" i="9"/>
  <c r="S205" i="9"/>
  <c r="R205" i="9"/>
  <c r="Q205" i="9"/>
  <c r="P205" i="9"/>
  <c r="AH204" i="9"/>
  <c r="W204" i="9"/>
  <c r="AB204" i="9" s="1"/>
  <c r="V204" i="9"/>
  <c r="U204" i="9"/>
  <c r="AA204" i="9" s="1"/>
  <c r="S204" i="9"/>
  <c r="R204" i="9"/>
  <c r="Q204" i="9"/>
  <c r="P204" i="9"/>
  <c r="AH203" i="9"/>
  <c r="W203" i="9"/>
  <c r="AB203" i="9" s="1"/>
  <c r="V203" i="9"/>
  <c r="U203" i="9"/>
  <c r="AA203" i="9" s="1"/>
  <c r="S203" i="9"/>
  <c r="R203" i="9"/>
  <c r="Q203" i="9"/>
  <c r="P203" i="9"/>
  <c r="AH202" i="9"/>
  <c r="W202" i="9"/>
  <c r="AB202" i="9" s="1"/>
  <c r="V202" i="9"/>
  <c r="U202" i="9"/>
  <c r="AA202" i="9" s="1"/>
  <c r="S202" i="9"/>
  <c r="R202" i="9"/>
  <c r="Q202" i="9"/>
  <c r="P202" i="9"/>
  <c r="AH201" i="9"/>
  <c r="W201" i="9"/>
  <c r="AA201" i="9" s="1"/>
  <c r="V201" i="9"/>
  <c r="U201" i="9"/>
  <c r="S201" i="9"/>
  <c r="R201" i="9"/>
  <c r="Q201" i="9"/>
  <c r="P201" i="9"/>
  <c r="AH200" i="9"/>
  <c r="W200" i="9"/>
  <c r="AB200" i="9" s="1"/>
  <c r="V200" i="9"/>
  <c r="U200" i="9"/>
  <c r="S200" i="9"/>
  <c r="R200" i="9"/>
  <c r="Q200" i="9"/>
  <c r="P200" i="9"/>
  <c r="AH199" i="9"/>
  <c r="W199" i="9"/>
  <c r="AB199" i="9" s="1"/>
  <c r="V199" i="9"/>
  <c r="U199" i="9"/>
  <c r="AA199" i="9" s="1"/>
  <c r="S199" i="9"/>
  <c r="R199" i="9"/>
  <c r="Q199" i="9"/>
  <c r="P199" i="9"/>
  <c r="AH198" i="9"/>
  <c r="Y198" i="9"/>
  <c r="W198" i="9"/>
  <c r="Z198" i="9" s="1"/>
  <c r="V198" i="9"/>
  <c r="U198" i="9"/>
  <c r="S198" i="9"/>
  <c r="R198" i="9"/>
  <c r="Q198" i="9"/>
  <c r="P198" i="9"/>
  <c r="AH197" i="9"/>
  <c r="W197" i="9"/>
  <c r="AB197" i="9" s="1"/>
  <c r="V197" i="9"/>
  <c r="U197" i="9"/>
  <c r="S197" i="9"/>
  <c r="R197" i="9"/>
  <c r="Q197" i="9"/>
  <c r="P197" i="9"/>
  <c r="AH196" i="9"/>
  <c r="W196" i="9"/>
  <c r="AB196" i="9" s="1"/>
  <c r="V196" i="9"/>
  <c r="U196" i="9"/>
  <c r="S196" i="9"/>
  <c r="R196" i="9"/>
  <c r="Q196" i="9"/>
  <c r="P196" i="9"/>
  <c r="AH195" i="9"/>
  <c r="W195" i="9"/>
  <c r="Z195" i="9" s="1"/>
  <c r="V195" i="9"/>
  <c r="U195" i="9"/>
  <c r="S195" i="9"/>
  <c r="R195" i="9"/>
  <c r="Q195" i="9"/>
  <c r="P195" i="9"/>
  <c r="AH194" i="9"/>
  <c r="Z194" i="9"/>
  <c r="Y194" i="9"/>
  <c r="AB195" i="9"/>
  <c r="V194" i="9"/>
  <c r="U194" i="9"/>
  <c r="AA194" i="9" s="1"/>
  <c r="S194" i="9"/>
  <c r="R194" i="9"/>
  <c r="Q194" i="9"/>
  <c r="P194" i="9"/>
  <c r="AH193" i="9"/>
  <c r="AB194" i="9"/>
  <c r="W193" i="9"/>
  <c r="Z193" i="9" s="1"/>
  <c r="V193" i="9"/>
  <c r="U193" i="9"/>
  <c r="S193" i="9"/>
  <c r="R193" i="9"/>
  <c r="Q193" i="9"/>
  <c r="P193" i="9"/>
  <c r="X259" i="6"/>
  <c r="X264" i="6"/>
  <c r="M318" i="6"/>
  <c r="L318" i="6"/>
  <c r="K318" i="6"/>
  <c r="J318" i="6"/>
  <c r="I318" i="6"/>
  <c r="H318" i="6"/>
  <c r="G318" i="6"/>
  <c r="F318" i="6"/>
  <c r="E318" i="6"/>
  <c r="D318" i="6"/>
  <c r="C318" i="6"/>
  <c r="M317" i="6"/>
  <c r="L317" i="6"/>
  <c r="K317" i="6"/>
  <c r="J317" i="6"/>
  <c r="I317" i="6"/>
  <c r="H317" i="6"/>
  <c r="G317" i="6"/>
  <c r="F317" i="6"/>
  <c r="E317" i="6"/>
  <c r="D317" i="6"/>
  <c r="C317" i="6"/>
  <c r="M316" i="6"/>
  <c r="L316" i="6"/>
  <c r="K316" i="6"/>
  <c r="J316" i="6"/>
  <c r="I316" i="6"/>
  <c r="H316" i="6"/>
  <c r="G316" i="6"/>
  <c r="F316" i="6"/>
  <c r="E316" i="6"/>
  <c r="D316" i="6"/>
  <c r="C316" i="6"/>
  <c r="B318" i="6"/>
  <c r="B317" i="6"/>
  <c r="B316" i="6"/>
  <c r="B313" i="6"/>
  <c r="B312" i="6"/>
  <c r="B311" i="6"/>
  <c r="M313" i="6"/>
  <c r="L313" i="6"/>
  <c r="K313" i="6"/>
  <c r="J313" i="6"/>
  <c r="I313" i="6"/>
  <c r="H313" i="6"/>
  <c r="G313" i="6"/>
  <c r="F313" i="6"/>
  <c r="E313" i="6"/>
  <c r="D313" i="6"/>
  <c r="C313" i="6"/>
  <c r="M312" i="6"/>
  <c r="L312" i="6"/>
  <c r="K312" i="6"/>
  <c r="J312" i="6"/>
  <c r="I312" i="6"/>
  <c r="H312" i="6"/>
  <c r="G312" i="6"/>
  <c r="F312" i="6"/>
  <c r="E312" i="6"/>
  <c r="D312" i="6"/>
  <c r="C312" i="6"/>
  <c r="M311" i="6"/>
  <c r="L311" i="6"/>
  <c r="K311" i="6"/>
  <c r="J311" i="6"/>
  <c r="I311" i="6"/>
  <c r="H311" i="6"/>
  <c r="G311" i="6"/>
  <c r="F311" i="6"/>
  <c r="E311" i="6"/>
  <c r="D311" i="6"/>
  <c r="C311" i="6"/>
  <c r="B308" i="6"/>
  <c r="B307" i="6"/>
  <c r="B306" i="6"/>
  <c r="M308" i="6"/>
  <c r="M307" i="6"/>
  <c r="M306" i="6"/>
  <c r="L308" i="6"/>
  <c r="K308" i="6"/>
  <c r="J308" i="6"/>
  <c r="I308" i="6"/>
  <c r="H308" i="6"/>
  <c r="G308" i="6"/>
  <c r="F308" i="6"/>
  <c r="E308" i="6"/>
  <c r="D308" i="6"/>
  <c r="C308" i="6"/>
  <c r="L307" i="6"/>
  <c r="K307" i="6"/>
  <c r="J307" i="6"/>
  <c r="I307" i="6"/>
  <c r="H307" i="6"/>
  <c r="G307" i="6"/>
  <c r="F307" i="6"/>
  <c r="E307" i="6"/>
  <c r="D307" i="6"/>
  <c r="C307" i="6"/>
  <c r="L306" i="6"/>
  <c r="K306" i="6"/>
  <c r="J306" i="6"/>
  <c r="I306" i="6"/>
  <c r="H306" i="6"/>
  <c r="G306" i="6"/>
  <c r="F306" i="6"/>
  <c r="E306" i="6"/>
  <c r="D306" i="6"/>
  <c r="C306" i="6"/>
  <c r="B303" i="6"/>
  <c r="B302" i="6"/>
  <c r="B30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X270" i="6"/>
  <c r="X269" i="6"/>
  <c r="Y269" i="6" s="1"/>
  <c r="X268" i="6"/>
  <c r="X262" i="6"/>
  <c r="X255" i="6"/>
  <c r="X248" i="6"/>
  <c r="X247" i="6"/>
  <c r="X246" i="6"/>
  <c r="X245" i="6"/>
  <c r="X244" i="6"/>
  <c r="X237" i="6"/>
  <c r="X230" i="6"/>
  <c r="X228" i="6"/>
  <c r="X216" i="6"/>
  <c r="X214" i="6"/>
  <c r="X206" i="6"/>
  <c r="X204" i="6"/>
  <c r="X203" i="6"/>
  <c r="Z203" i="6" s="1"/>
  <c r="X202" i="6"/>
  <c r="AB203" i="6" s="1"/>
  <c r="AD203" i="6" s="1"/>
  <c r="X201" i="6"/>
  <c r="X200" i="6"/>
  <c r="X199" i="6"/>
  <c r="X198" i="6"/>
  <c r="X197" i="6"/>
  <c r="X196" i="6"/>
  <c r="X195" i="6"/>
  <c r="X192" i="6"/>
  <c r="X191" i="6"/>
  <c r="X267" i="6"/>
  <c r="X266" i="6"/>
  <c r="X265" i="6"/>
  <c r="X263" i="6"/>
  <c r="X261" i="6"/>
  <c r="X260" i="6"/>
  <c r="X258" i="6"/>
  <c r="X257" i="6"/>
  <c r="X256" i="6"/>
  <c r="X254" i="6"/>
  <c r="X253" i="6"/>
  <c r="X252" i="6"/>
  <c r="X251" i="6"/>
  <c r="X250" i="6"/>
  <c r="X249" i="6"/>
  <c r="X243" i="6"/>
  <c r="X242" i="6"/>
  <c r="X241" i="6"/>
  <c r="X240" i="6"/>
  <c r="X239" i="6"/>
  <c r="X238" i="6"/>
  <c r="X236" i="6"/>
  <c r="AB237" i="6" s="1"/>
  <c r="AC237" i="6" s="1"/>
  <c r="X235" i="6"/>
  <c r="X234" i="6"/>
  <c r="X233" i="6"/>
  <c r="X232" i="6"/>
  <c r="X231" i="6"/>
  <c r="X229" i="6"/>
  <c r="X227" i="6"/>
  <c r="X226" i="6"/>
  <c r="X225" i="6"/>
  <c r="X224" i="6"/>
  <c r="X223" i="6"/>
  <c r="X222" i="6"/>
  <c r="X221" i="6"/>
  <c r="X220" i="6"/>
  <c r="X219" i="6"/>
  <c r="X218" i="6"/>
  <c r="AB219" i="6" s="1"/>
  <c r="AD219" i="6" s="1"/>
  <c r="X217" i="6"/>
  <c r="X215" i="6"/>
  <c r="X213" i="6"/>
  <c r="X212" i="6"/>
  <c r="X211" i="6"/>
  <c r="X210" i="6"/>
  <c r="X209" i="6"/>
  <c r="X208" i="6"/>
  <c r="X207" i="6"/>
  <c r="X205" i="6"/>
  <c r="X194" i="6"/>
  <c r="X193" i="6"/>
  <c r="W266" i="6"/>
  <c r="W265" i="6"/>
  <c r="AB265" i="6" s="1"/>
  <c r="AD265" i="6" s="1"/>
  <c r="W261" i="6"/>
  <c r="W250" i="6"/>
  <c r="W247" i="6"/>
  <c r="W246" i="6"/>
  <c r="W243" i="6"/>
  <c r="W239" i="6"/>
  <c r="W238" i="6"/>
  <c r="W237" i="6"/>
  <c r="W236" i="6"/>
  <c r="W235" i="6"/>
  <c r="W233" i="6"/>
  <c r="W232" i="6"/>
  <c r="W231" i="6"/>
  <c r="W230" i="6"/>
  <c r="W221" i="6"/>
  <c r="W218" i="6"/>
  <c r="W214" i="6"/>
  <c r="W212" i="6"/>
  <c r="W207" i="6"/>
  <c r="W206" i="6"/>
  <c r="W201" i="6"/>
  <c r="W198" i="6"/>
  <c r="W196" i="6"/>
  <c r="W194" i="6"/>
  <c r="AB194" i="6" s="1"/>
  <c r="AD194" i="6" s="1"/>
  <c r="W193" i="6"/>
  <c r="W270" i="6"/>
  <c r="W269" i="6"/>
  <c r="W268" i="6"/>
  <c r="W267" i="6"/>
  <c r="W264" i="6"/>
  <c r="W263" i="6"/>
  <c r="W262" i="6"/>
  <c r="W260" i="6"/>
  <c r="AB260" i="6" s="1"/>
  <c r="W259" i="6"/>
  <c r="Y259" i="6" s="1"/>
  <c r="W258" i="6"/>
  <c r="W257" i="6"/>
  <c r="W256" i="6"/>
  <c r="W255" i="6"/>
  <c r="W254" i="6"/>
  <c r="W253" i="6"/>
  <c r="W252" i="6"/>
  <c r="W251" i="6"/>
  <c r="W249" i="6"/>
  <c r="W248" i="6"/>
  <c r="W245" i="6"/>
  <c r="W244" i="6"/>
  <c r="W242" i="6"/>
  <c r="W241" i="6"/>
  <c r="W240" i="6"/>
  <c r="W234" i="6"/>
  <c r="W229" i="6"/>
  <c r="W228" i="6"/>
  <c r="W227" i="6"/>
  <c r="W226" i="6"/>
  <c r="W225" i="6"/>
  <c r="W224" i="6"/>
  <c r="W223" i="6"/>
  <c r="W222" i="6"/>
  <c r="W220" i="6"/>
  <c r="W219" i="6"/>
  <c r="W217" i="6"/>
  <c r="W216" i="6"/>
  <c r="W215" i="6"/>
  <c r="W213" i="6"/>
  <c r="W211" i="6"/>
  <c r="W210" i="6"/>
  <c r="W209" i="6"/>
  <c r="W208" i="6"/>
  <c r="W205" i="6"/>
  <c r="W204" i="6"/>
  <c r="W203" i="6"/>
  <c r="W202" i="6"/>
  <c r="W200" i="6"/>
  <c r="W199" i="6"/>
  <c r="W197" i="6"/>
  <c r="W195" i="6"/>
  <c r="W192" i="6"/>
  <c r="W191" i="6"/>
  <c r="V270" i="6"/>
  <c r="U270" i="6"/>
  <c r="AA270" i="6" s="1"/>
  <c r="V269" i="6"/>
  <c r="U269" i="6"/>
  <c r="AA269" i="6" s="1"/>
  <c r="V268" i="6"/>
  <c r="U268" i="6"/>
  <c r="AA268" i="6" s="1"/>
  <c r="AN268" i="6" s="1"/>
  <c r="V267" i="6"/>
  <c r="U267" i="6"/>
  <c r="AA267" i="6" s="1"/>
  <c r="V266" i="6"/>
  <c r="U266" i="6"/>
  <c r="AA266" i="6" s="1"/>
  <c r="V265" i="6"/>
  <c r="U265" i="6"/>
  <c r="AA265" i="6" s="1"/>
  <c r="V264" i="6"/>
  <c r="U264" i="6"/>
  <c r="AA264" i="6" s="1"/>
  <c r="V263" i="6"/>
  <c r="U263" i="6"/>
  <c r="AA263" i="6" s="1"/>
  <c r="V262" i="6"/>
  <c r="U262" i="6"/>
  <c r="AA262" i="6" s="1"/>
  <c r="V261" i="6"/>
  <c r="U261" i="6"/>
  <c r="AA261" i="6" s="1"/>
  <c r="V260" i="6"/>
  <c r="U260" i="6"/>
  <c r="V259" i="6"/>
  <c r="U259" i="6"/>
  <c r="V258" i="6"/>
  <c r="U258" i="6"/>
  <c r="AA258" i="6" s="1"/>
  <c r="V257" i="6"/>
  <c r="U257" i="6"/>
  <c r="V256" i="6"/>
  <c r="U256" i="6"/>
  <c r="AA256" i="6" s="1"/>
  <c r="V255" i="6"/>
  <c r="U255" i="6"/>
  <c r="AA255" i="6" s="1"/>
  <c r="V254" i="6"/>
  <c r="U254" i="6"/>
  <c r="AA254" i="6" s="1"/>
  <c r="V253" i="6"/>
  <c r="U253" i="6"/>
  <c r="V252" i="6"/>
  <c r="U252" i="6"/>
  <c r="V251" i="6"/>
  <c r="U251" i="6"/>
  <c r="V250" i="6"/>
  <c r="U250" i="6"/>
  <c r="V249" i="6"/>
  <c r="U249" i="6"/>
  <c r="AA249" i="6" s="1"/>
  <c r="V248" i="6"/>
  <c r="U248" i="6"/>
  <c r="AA248" i="6" s="1"/>
  <c r="V247" i="6"/>
  <c r="U247" i="6"/>
  <c r="AA247" i="6" s="1"/>
  <c r="V246" i="6"/>
  <c r="U246" i="6"/>
  <c r="AA246" i="6" s="1"/>
  <c r="V245" i="6"/>
  <c r="U245" i="6"/>
  <c r="AA245" i="6" s="1"/>
  <c r="V244" i="6"/>
  <c r="U244" i="6"/>
  <c r="AA244" i="6" s="1"/>
  <c r="AR244" i="6" s="1"/>
  <c r="V243" i="6"/>
  <c r="U243" i="6"/>
  <c r="AA243" i="6" s="1"/>
  <c r="AR243" i="6" s="1"/>
  <c r="AV243" i="6" s="1"/>
  <c r="V242" i="6"/>
  <c r="U242" i="6"/>
  <c r="AA242" i="6" s="1"/>
  <c r="V241" i="6"/>
  <c r="U241" i="6"/>
  <c r="V240" i="6"/>
  <c r="U240" i="6"/>
  <c r="AA240" i="6" s="1"/>
  <c r="V239" i="6"/>
  <c r="U239" i="6"/>
  <c r="AA239" i="6" s="1"/>
  <c r="V238" i="6"/>
  <c r="U238" i="6"/>
  <c r="V237" i="6"/>
  <c r="U237" i="6"/>
  <c r="AA237" i="6" s="1"/>
  <c r="V236" i="6"/>
  <c r="U236" i="6"/>
  <c r="V235" i="6"/>
  <c r="U235" i="6"/>
  <c r="AA235" i="6" s="1"/>
  <c r="AQ235" i="6" s="1"/>
  <c r="V234" i="6"/>
  <c r="U234" i="6"/>
  <c r="V233" i="6"/>
  <c r="U233" i="6"/>
  <c r="AA233" i="6" s="1"/>
  <c r="AR233" i="6" s="1"/>
  <c r="AV233" i="6" s="1"/>
  <c r="V232" i="6"/>
  <c r="U232" i="6"/>
  <c r="AA232" i="6" s="1"/>
  <c r="V231" i="6"/>
  <c r="U231" i="6"/>
  <c r="V230" i="6"/>
  <c r="U230" i="6"/>
  <c r="AA230" i="6" s="1"/>
  <c r="V229" i="6"/>
  <c r="U229" i="6"/>
  <c r="AA229" i="6" s="1"/>
  <c r="V228" i="6"/>
  <c r="U228" i="6"/>
  <c r="AA228" i="6" s="1"/>
  <c r="V227" i="6"/>
  <c r="U227" i="6"/>
  <c r="AA227" i="6" s="1"/>
  <c r="V226" i="6"/>
  <c r="U226" i="6"/>
  <c r="AA226" i="6" s="1"/>
  <c r="AR226" i="6" s="1"/>
  <c r="AV226" i="6" s="1"/>
  <c r="V225" i="6"/>
  <c r="U225" i="6"/>
  <c r="AA225" i="6" s="1"/>
  <c r="V224" i="6"/>
  <c r="U224" i="6"/>
  <c r="AA224" i="6" s="1"/>
  <c r="V223" i="6"/>
  <c r="U223" i="6"/>
  <c r="AA223" i="6" s="1"/>
  <c r="V222" i="6"/>
  <c r="U222" i="6"/>
  <c r="AA222" i="6" s="1"/>
  <c r="V221" i="6"/>
  <c r="U221" i="6"/>
  <c r="AA221" i="6" s="1"/>
  <c r="V220" i="6"/>
  <c r="U220" i="6"/>
  <c r="AA220" i="6" s="1"/>
  <c r="V219" i="6"/>
  <c r="U219" i="6"/>
  <c r="AA219" i="6" s="1"/>
  <c r="V218" i="6"/>
  <c r="U218" i="6"/>
  <c r="V217" i="6"/>
  <c r="U217" i="6"/>
  <c r="AA217" i="6" s="1"/>
  <c r="V216" i="6"/>
  <c r="U216" i="6"/>
  <c r="AA216" i="6" s="1"/>
  <c r="AR216" i="6" s="1"/>
  <c r="V215" i="6"/>
  <c r="U215" i="6"/>
  <c r="AA215" i="6" s="1"/>
  <c r="AQ215" i="6" s="1"/>
  <c r="AU215" i="6" s="1"/>
  <c r="V214" i="6"/>
  <c r="U214" i="6"/>
  <c r="AA214" i="6" s="1"/>
  <c r="V213" i="6"/>
  <c r="U213" i="6"/>
  <c r="V212" i="6"/>
  <c r="U212" i="6"/>
  <c r="V211" i="6"/>
  <c r="U211" i="6"/>
  <c r="AA211" i="6" s="1"/>
  <c r="V210" i="6"/>
  <c r="U210" i="6"/>
  <c r="V209" i="6"/>
  <c r="U209" i="6"/>
  <c r="AA209" i="6" s="1"/>
  <c r="V208" i="6"/>
  <c r="U208" i="6"/>
  <c r="AA208" i="6" s="1"/>
  <c r="V207" i="6"/>
  <c r="U207" i="6"/>
  <c r="AA207" i="6" s="1"/>
  <c r="V206" i="6"/>
  <c r="U206" i="6"/>
  <c r="AA206" i="6" s="1"/>
  <c r="V205" i="6"/>
  <c r="U205" i="6"/>
  <c r="AA205" i="6" s="1"/>
  <c r="V204" i="6"/>
  <c r="U204" i="6"/>
  <c r="AA204" i="6" s="1"/>
  <c r="V203" i="6"/>
  <c r="U203" i="6"/>
  <c r="V202" i="6"/>
  <c r="U202" i="6"/>
  <c r="AA202" i="6" s="1"/>
  <c r="V201" i="6"/>
  <c r="U201" i="6"/>
  <c r="AA201" i="6" s="1"/>
  <c r="V200" i="6"/>
  <c r="U200" i="6"/>
  <c r="AA200" i="6" s="1"/>
  <c r="V199" i="6"/>
  <c r="U199" i="6"/>
  <c r="AA199" i="6" s="1"/>
  <c r="AQ199" i="6" s="1"/>
  <c r="AU199" i="6" s="1"/>
  <c r="V198" i="6"/>
  <c r="U198" i="6"/>
  <c r="AA198" i="6" s="1"/>
  <c r="V197" i="6"/>
  <c r="U197" i="6"/>
  <c r="V196" i="6"/>
  <c r="U196" i="6"/>
  <c r="AA196" i="6" s="1"/>
  <c r="V195" i="6"/>
  <c r="U195" i="6"/>
  <c r="AA195" i="6" s="1"/>
  <c r="V194" i="6"/>
  <c r="U194" i="6"/>
  <c r="V193" i="6"/>
  <c r="U193" i="6"/>
  <c r="AA193" i="6" s="1"/>
  <c r="V192" i="6"/>
  <c r="U192" i="6"/>
  <c r="V191" i="6"/>
  <c r="U191" i="6"/>
  <c r="N303" i="6"/>
  <c r="N302" i="6"/>
  <c r="N301" i="6"/>
  <c r="N298" i="6"/>
  <c r="N297" i="6"/>
  <c r="N296" i="6"/>
  <c r="N293" i="6"/>
  <c r="N292" i="6"/>
  <c r="N291" i="6"/>
  <c r="N288" i="6"/>
  <c r="N287" i="6"/>
  <c r="N286" i="6"/>
  <c r="N283" i="6"/>
  <c r="N282" i="6"/>
  <c r="N281" i="6"/>
  <c r="N278" i="6"/>
  <c r="N277" i="6"/>
  <c r="N276" i="6"/>
  <c r="S270" i="6"/>
  <c r="R270" i="6"/>
  <c r="Q270" i="6"/>
  <c r="P270" i="6"/>
  <c r="S269" i="6"/>
  <c r="R269" i="6"/>
  <c r="Q269" i="6"/>
  <c r="P269" i="6"/>
  <c r="S268" i="6"/>
  <c r="R268" i="6"/>
  <c r="Q268" i="6"/>
  <c r="P268" i="6"/>
  <c r="S267" i="6"/>
  <c r="R267" i="6"/>
  <c r="Q267" i="6"/>
  <c r="P267" i="6"/>
  <c r="S266" i="6"/>
  <c r="R266" i="6"/>
  <c r="Q266" i="6"/>
  <c r="P266" i="6"/>
  <c r="S265" i="6"/>
  <c r="R265" i="6"/>
  <c r="Q265" i="6"/>
  <c r="P265" i="6"/>
  <c r="S264" i="6"/>
  <c r="R264" i="6"/>
  <c r="Q264" i="6"/>
  <c r="P264" i="6"/>
  <c r="S263" i="6"/>
  <c r="R263" i="6"/>
  <c r="Q263" i="6"/>
  <c r="P263" i="6"/>
  <c r="S262" i="6"/>
  <c r="R262" i="6"/>
  <c r="Q262" i="6"/>
  <c r="P262" i="6"/>
  <c r="S261" i="6"/>
  <c r="R261" i="6"/>
  <c r="Q261" i="6"/>
  <c r="P261" i="6"/>
  <c r="S260" i="6"/>
  <c r="R260" i="6"/>
  <c r="Q260" i="6"/>
  <c r="P260" i="6"/>
  <c r="S259" i="6"/>
  <c r="R259" i="6"/>
  <c r="Q259" i="6"/>
  <c r="P259" i="6"/>
  <c r="S258" i="6"/>
  <c r="R258" i="6"/>
  <c r="Q258" i="6"/>
  <c r="P258" i="6"/>
  <c r="S257" i="6"/>
  <c r="R257" i="6"/>
  <c r="Q257" i="6"/>
  <c r="P257" i="6"/>
  <c r="S256" i="6"/>
  <c r="R256" i="6"/>
  <c r="Q256" i="6"/>
  <c r="P256" i="6"/>
  <c r="S255" i="6"/>
  <c r="R255" i="6"/>
  <c r="Q255" i="6"/>
  <c r="P255" i="6"/>
  <c r="S254" i="6"/>
  <c r="R254" i="6"/>
  <c r="Q254" i="6"/>
  <c r="P254" i="6"/>
  <c r="S253" i="6"/>
  <c r="R253" i="6"/>
  <c r="Q253" i="6"/>
  <c r="P253" i="6"/>
  <c r="S252" i="6"/>
  <c r="R252" i="6"/>
  <c r="Q252" i="6"/>
  <c r="P252" i="6"/>
  <c r="S251" i="6"/>
  <c r="R251" i="6"/>
  <c r="Q251" i="6"/>
  <c r="Q316" i="6" s="1"/>
  <c r="P251" i="6"/>
  <c r="S250" i="6"/>
  <c r="R250" i="6"/>
  <c r="Q250" i="6"/>
  <c r="P250" i="6"/>
  <c r="S249" i="6"/>
  <c r="R249" i="6"/>
  <c r="Q249" i="6"/>
  <c r="P249" i="6"/>
  <c r="S248" i="6"/>
  <c r="R248" i="6"/>
  <c r="Q248" i="6"/>
  <c r="P248" i="6"/>
  <c r="S247" i="6"/>
  <c r="R247" i="6"/>
  <c r="Q247" i="6"/>
  <c r="P247" i="6"/>
  <c r="S246" i="6"/>
  <c r="R246" i="6"/>
  <c r="Q246" i="6"/>
  <c r="P246" i="6"/>
  <c r="S245" i="6"/>
  <c r="R245" i="6"/>
  <c r="Q245" i="6"/>
  <c r="P245" i="6"/>
  <c r="S244" i="6"/>
  <c r="R244" i="6"/>
  <c r="Q244" i="6"/>
  <c r="P244" i="6"/>
  <c r="S243" i="6"/>
  <c r="R243" i="6"/>
  <c r="Q243" i="6"/>
  <c r="P243" i="6"/>
  <c r="S242" i="6"/>
  <c r="R242" i="6"/>
  <c r="Q242" i="6"/>
  <c r="P242" i="6"/>
  <c r="S241" i="6"/>
  <c r="R241" i="6"/>
  <c r="Q241" i="6"/>
  <c r="P241" i="6"/>
  <c r="S240" i="6"/>
  <c r="R240" i="6"/>
  <c r="Q240" i="6"/>
  <c r="P240" i="6"/>
  <c r="S239" i="6"/>
  <c r="R239" i="6"/>
  <c r="Q239" i="6"/>
  <c r="P239" i="6"/>
  <c r="S238" i="6"/>
  <c r="R238" i="6"/>
  <c r="Q238" i="6"/>
  <c r="P238" i="6"/>
  <c r="S237" i="6"/>
  <c r="R237" i="6"/>
  <c r="Q237" i="6"/>
  <c r="P237" i="6"/>
  <c r="S236" i="6"/>
  <c r="R236" i="6"/>
  <c r="Q236" i="6"/>
  <c r="P236" i="6"/>
  <c r="S235" i="6"/>
  <c r="R235" i="6"/>
  <c r="Q235" i="6"/>
  <c r="P235" i="6"/>
  <c r="S234" i="6"/>
  <c r="R234" i="6"/>
  <c r="Q234" i="6"/>
  <c r="P234" i="6"/>
  <c r="S233" i="6"/>
  <c r="R233" i="6"/>
  <c r="Q233" i="6"/>
  <c r="P233" i="6"/>
  <c r="S232" i="6"/>
  <c r="R232" i="6"/>
  <c r="Q232" i="6"/>
  <c r="P232" i="6"/>
  <c r="S231" i="6"/>
  <c r="R231" i="6"/>
  <c r="Q231" i="6"/>
  <c r="P231" i="6"/>
  <c r="S230" i="6"/>
  <c r="R230" i="6"/>
  <c r="Q230" i="6"/>
  <c r="P230" i="6"/>
  <c r="S229" i="6"/>
  <c r="R229" i="6"/>
  <c r="Q229" i="6"/>
  <c r="P229" i="6"/>
  <c r="S228" i="6"/>
  <c r="R228" i="6"/>
  <c r="Q228" i="6"/>
  <c r="P228" i="6"/>
  <c r="S227" i="6"/>
  <c r="R227" i="6"/>
  <c r="Q227" i="6"/>
  <c r="P227" i="6"/>
  <c r="S226" i="6"/>
  <c r="R226" i="6"/>
  <c r="Q226" i="6"/>
  <c r="P226" i="6"/>
  <c r="S225" i="6"/>
  <c r="R225" i="6"/>
  <c r="Q225" i="6"/>
  <c r="P225" i="6"/>
  <c r="S224" i="6"/>
  <c r="R224" i="6"/>
  <c r="Q224" i="6"/>
  <c r="P224" i="6"/>
  <c r="S223" i="6"/>
  <c r="R223" i="6"/>
  <c r="Q223" i="6"/>
  <c r="P223" i="6"/>
  <c r="S222" i="6"/>
  <c r="R222" i="6"/>
  <c r="Q222" i="6"/>
  <c r="P222" i="6"/>
  <c r="S221" i="6"/>
  <c r="R221" i="6"/>
  <c r="Q221" i="6"/>
  <c r="P221" i="6"/>
  <c r="S220" i="6"/>
  <c r="R220" i="6"/>
  <c r="Q220" i="6"/>
  <c r="P220" i="6"/>
  <c r="S219" i="6"/>
  <c r="R219" i="6"/>
  <c r="Q219" i="6"/>
  <c r="P219" i="6"/>
  <c r="S218" i="6"/>
  <c r="R218" i="6"/>
  <c r="Q218" i="6"/>
  <c r="P218" i="6"/>
  <c r="S217" i="6"/>
  <c r="R217" i="6"/>
  <c r="Q217" i="6"/>
  <c r="P217" i="6"/>
  <c r="S216" i="6"/>
  <c r="R216" i="6"/>
  <c r="Q216" i="6"/>
  <c r="P216" i="6"/>
  <c r="S215" i="6"/>
  <c r="R215" i="6"/>
  <c r="Q215" i="6"/>
  <c r="P215" i="6"/>
  <c r="S214" i="6"/>
  <c r="R214" i="6"/>
  <c r="Q214" i="6"/>
  <c r="P214" i="6"/>
  <c r="S213" i="6"/>
  <c r="R213" i="6"/>
  <c r="Q213" i="6"/>
  <c r="P213" i="6"/>
  <c r="S212" i="6"/>
  <c r="R212" i="6"/>
  <c r="Q212" i="6"/>
  <c r="P212" i="6"/>
  <c r="S211" i="6"/>
  <c r="R211" i="6"/>
  <c r="Q211" i="6"/>
  <c r="P211" i="6"/>
  <c r="S210" i="6"/>
  <c r="R210" i="6"/>
  <c r="Q210" i="6"/>
  <c r="P210" i="6"/>
  <c r="S209" i="6"/>
  <c r="R209" i="6"/>
  <c r="Q209" i="6"/>
  <c r="P209" i="6"/>
  <c r="S208" i="6"/>
  <c r="R208" i="6"/>
  <c r="Q208" i="6"/>
  <c r="P208" i="6"/>
  <c r="S207" i="6"/>
  <c r="R207" i="6"/>
  <c r="Q207" i="6"/>
  <c r="P207" i="6"/>
  <c r="S206" i="6"/>
  <c r="R206" i="6"/>
  <c r="Q206" i="6"/>
  <c r="P206" i="6"/>
  <c r="S205" i="6"/>
  <c r="R205" i="6"/>
  <c r="Q205" i="6"/>
  <c r="P205" i="6"/>
  <c r="S204" i="6"/>
  <c r="R204" i="6"/>
  <c r="Q204" i="6"/>
  <c r="P204" i="6"/>
  <c r="S203" i="6"/>
  <c r="R203" i="6"/>
  <c r="Q203" i="6"/>
  <c r="P203" i="6"/>
  <c r="S202" i="6"/>
  <c r="R202" i="6"/>
  <c r="Q202" i="6"/>
  <c r="P202" i="6"/>
  <c r="S201" i="6"/>
  <c r="R201" i="6"/>
  <c r="Q201" i="6"/>
  <c r="P201" i="6"/>
  <c r="S200" i="6"/>
  <c r="R200" i="6"/>
  <c r="Q200" i="6"/>
  <c r="P200" i="6"/>
  <c r="S199" i="6"/>
  <c r="R199" i="6"/>
  <c r="Q199" i="6"/>
  <c r="P199" i="6"/>
  <c r="S198" i="6"/>
  <c r="R198" i="6"/>
  <c r="Q198" i="6"/>
  <c r="P198" i="6"/>
  <c r="S197" i="6"/>
  <c r="R197" i="6"/>
  <c r="Q197" i="6"/>
  <c r="P197" i="6"/>
  <c r="S196" i="6"/>
  <c r="R196" i="6"/>
  <c r="Q196" i="6"/>
  <c r="P196" i="6"/>
  <c r="S195" i="6"/>
  <c r="R195" i="6"/>
  <c r="Q195" i="6"/>
  <c r="P195" i="6"/>
  <c r="S194" i="6"/>
  <c r="R194" i="6"/>
  <c r="Q194" i="6"/>
  <c r="P194" i="6"/>
  <c r="S193" i="6"/>
  <c r="R193" i="6"/>
  <c r="Q193" i="6"/>
  <c r="P193" i="6"/>
  <c r="S192" i="6"/>
  <c r="R192" i="6"/>
  <c r="Q192" i="6"/>
  <c r="P192" i="6"/>
  <c r="S191" i="6"/>
  <c r="R191" i="6"/>
  <c r="Q191" i="6"/>
  <c r="P191" i="6"/>
  <c r="AH190" i="9"/>
  <c r="X190" i="9"/>
  <c r="W190" i="9"/>
  <c r="V190" i="9"/>
  <c r="U190" i="9"/>
  <c r="S190" i="9"/>
  <c r="R190" i="9"/>
  <c r="Q190" i="9"/>
  <c r="P190" i="9"/>
  <c r="AH189" i="9"/>
  <c r="X189" i="9"/>
  <c r="W189" i="9"/>
  <c r="V189" i="9"/>
  <c r="U189" i="9"/>
  <c r="S189" i="9"/>
  <c r="R189" i="9"/>
  <c r="Q189" i="9"/>
  <c r="P189" i="9"/>
  <c r="AH188" i="9"/>
  <c r="X188" i="9"/>
  <c r="W188" i="9"/>
  <c r="V188" i="9"/>
  <c r="U188" i="9"/>
  <c r="S188" i="9"/>
  <c r="R188" i="9"/>
  <c r="Q188" i="9"/>
  <c r="P188" i="9"/>
  <c r="AH187" i="9"/>
  <c r="X187" i="9"/>
  <c r="W187" i="9"/>
  <c r="V187" i="9"/>
  <c r="U187" i="9"/>
  <c r="S187" i="9"/>
  <c r="R187" i="9"/>
  <c r="Q187" i="9"/>
  <c r="P187" i="9"/>
  <c r="AH186" i="9"/>
  <c r="X186" i="9"/>
  <c r="W186" i="9"/>
  <c r="V186" i="9"/>
  <c r="U186" i="9"/>
  <c r="S186" i="9"/>
  <c r="R186" i="9"/>
  <c r="Q186" i="9"/>
  <c r="P186" i="9"/>
  <c r="AH185" i="9"/>
  <c r="X185" i="9"/>
  <c r="W185" i="9"/>
  <c r="V185" i="9"/>
  <c r="U185" i="9"/>
  <c r="S185" i="9"/>
  <c r="R185" i="9"/>
  <c r="Q185" i="9"/>
  <c r="P185" i="9"/>
  <c r="AH184" i="9"/>
  <c r="X184" i="9"/>
  <c r="W184" i="9"/>
  <c r="V184" i="9"/>
  <c r="U184" i="9"/>
  <c r="S184" i="9"/>
  <c r="R184" i="9"/>
  <c r="Q184" i="9"/>
  <c r="P184" i="9"/>
  <c r="AH183" i="9"/>
  <c r="X183" i="9"/>
  <c r="W183" i="9"/>
  <c r="V183" i="9"/>
  <c r="U183" i="9"/>
  <c r="S183" i="9"/>
  <c r="R183" i="9"/>
  <c r="Q183" i="9"/>
  <c r="P183" i="9"/>
  <c r="AH182" i="9"/>
  <c r="X182" i="9"/>
  <c r="W182" i="9"/>
  <c r="V182" i="9"/>
  <c r="U182" i="9"/>
  <c r="S182" i="9"/>
  <c r="R182" i="9"/>
  <c r="Q182" i="9"/>
  <c r="P182" i="9"/>
  <c r="AH181" i="9"/>
  <c r="X181" i="9"/>
  <c r="W181" i="9"/>
  <c r="V181" i="9"/>
  <c r="U181" i="9"/>
  <c r="S181" i="9"/>
  <c r="R181" i="9"/>
  <c r="Q181" i="9"/>
  <c r="P181" i="9"/>
  <c r="AH180" i="9"/>
  <c r="X180" i="9"/>
  <c r="W180" i="9"/>
  <c r="V180" i="9"/>
  <c r="U180" i="9"/>
  <c r="S180" i="9"/>
  <c r="R180" i="9"/>
  <c r="Q180" i="9"/>
  <c r="P180" i="9"/>
  <c r="AH179" i="9"/>
  <c r="X179" i="9"/>
  <c r="W179" i="9"/>
  <c r="V179" i="9"/>
  <c r="U179" i="9"/>
  <c r="S179" i="9"/>
  <c r="R179" i="9"/>
  <c r="Q179" i="9"/>
  <c r="P179" i="9"/>
  <c r="AH178" i="9"/>
  <c r="X178" i="9"/>
  <c r="W178" i="9"/>
  <c r="V178" i="9"/>
  <c r="U178" i="9"/>
  <c r="S178" i="9"/>
  <c r="R178" i="9"/>
  <c r="Q178" i="9"/>
  <c r="P178" i="9"/>
  <c r="AH177" i="9"/>
  <c r="X177" i="9"/>
  <c r="W177" i="9"/>
  <c r="V177" i="9"/>
  <c r="U177" i="9"/>
  <c r="S177" i="9"/>
  <c r="R177" i="9"/>
  <c r="Q177" i="9"/>
  <c r="P177" i="9"/>
  <c r="AH176" i="9"/>
  <c r="X176" i="9"/>
  <c r="W176" i="9"/>
  <c r="V176" i="9"/>
  <c r="U176" i="9"/>
  <c r="S176" i="9"/>
  <c r="R176" i="9"/>
  <c r="Q176" i="9"/>
  <c r="P176" i="9"/>
  <c r="AH175" i="9"/>
  <c r="X175" i="9"/>
  <c r="W175" i="9"/>
  <c r="V175" i="9"/>
  <c r="U175" i="9"/>
  <c r="S175" i="9"/>
  <c r="R175" i="9"/>
  <c r="Q175" i="9"/>
  <c r="P175" i="9"/>
  <c r="AH174" i="9"/>
  <c r="X174" i="9"/>
  <c r="W174" i="9"/>
  <c r="V174" i="9"/>
  <c r="U174" i="9"/>
  <c r="S174" i="9"/>
  <c r="R174" i="9"/>
  <c r="Q174" i="9"/>
  <c r="P174" i="9"/>
  <c r="AH173" i="9"/>
  <c r="X173" i="9"/>
  <c r="W173" i="9"/>
  <c r="V173" i="9"/>
  <c r="U173" i="9"/>
  <c r="S173" i="9"/>
  <c r="R173" i="9"/>
  <c r="Q173" i="9"/>
  <c r="P173" i="9"/>
  <c r="AH172" i="9"/>
  <c r="X172" i="9"/>
  <c r="W172" i="9"/>
  <c r="V172" i="9"/>
  <c r="U172" i="9"/>
  <c r="S172" i="9"/>
  <c r="R172" i="9"/>
  <c r="Q172" i="9"/>
  <c r="P172" i="9"/>
  <c r="AH171" i="9"/>
  <c r="X171" i="9"/>
  <c r="W171" i="9"/>
  <c r="V171" i="9"/>
  <c r="U171" i="9"/>
  <c r="S171" i="9"/>
  <c r="R171" i="9"/>
  <c r="Q171" i="9"/>
  <c r="P171" i="9"/>
  <c r="AH170" i="9"/>
  <c r="X170" i="9"/>
  <c r="W170" i="9"/>
  <c r="V170" i="9"/>
  <c r="U170" i="9"/>
  <c r="S170" i="9"/>
  <c r="R170" i="9"/>
  <c r="Q170" i="9"/>
  <c r="P170" i="9"/>
  <c r="AH169" i="9"/>
  <c r="X169" i="9"/>
  <c r="W169" i="9"/>
  <c r="V169" i="9"/>
  <c r="U169" i="9"/>
  <c r="S169" i="9"/>
  <c r="R169" i="9"/>
  <c r="Q169" i="9"/>
  <c r="P169" i="9"/>
  <c r="AH168" i="9"/>
  <c r="X168" i="9"/>
  <c r="W168" i="9"/>
  <c r="V168" i="9"/>
  <c r="U168" i="9"/>
  <c r="S168" i="9"/>
  <c r="R168" i="9"/>
  <c r="Q168" i="9"/>
  <c r="P168" i="9"/>
  <c r="AH167" i="9"/>
  <c r="X167" i="9"/>
  <c r="W167" i="9"/>
  <c r="V167" i="9"/>
  <c r="U167" i="9"/>
  <c r="S167" i="9"/>
  <c r="R167" i="9"/>
  <c r="Q167" i="9"/>
  <c r="P167" i="9"/>
  <c r="AH166" i="9"/>
  <c r="X166" i="9"/>
  <c r="W166" i="9"/>
  <c r="V166" i="9"/>
  <c r="U166" i="9"/>
  <c r="S166" i="9"/>
  <c r="R166" i="9"/>
  <c r="Q166" i="9"/>
  <c r="P166" i="9"/>
  <c r="AH165" i="9"/>
  <c r="X165" i="9"/>
  <c r="W165" i="9"/>
  <c r="V165" i="9"/>
  <c r="U165" i="9"/>
  <c r="S165" i="9"/>
  <c r="R165" i="9"/>
  <c r="Q165" i="9"/>
  <c r="P165" i="9"/>
  <c r="AH164" i="9"/>
  <c r="X164" i="9"/>
  <c r="W164" i="9"/>
  <c r="V164" i="9"/>
  <c r="U164" i="9"/>
  <c r="S164" i="9"/>
  <c r="R164" i="9"/>
  <c r="Q164" i="9"/>
  <c r="P164" i="9"/>
  <c r="AH163" i="9"/>
  <c r="X163" i="9"/>
  <c r="W163" i="9"/>
  <c r="V163" i="9"/>
  <c r="U163" i="9"/>
  <c r="S163" i="9"/>
  <c r="R163" i="9"/>
  <c r="Q163" i="9"/>
  <c r="P163" i="9"/>
  <c r="AH162" i="9"/>
  <c r="X162" i="9"/>
  <c r="W162" i="9"/>
  <c r="V162" i="9"/>
  <c r="U162" i="9"/>
  <c r="S162" i="9"/>
  <c r="R162" i="9"/>
  <c r="Q162" i="9"/>
  <c r="P162" i="9"/>
  <c r="AH161" i="9"/>
  <c r="AH301" i="9" s="1"/>
  <c r="X161" i="9"/>
  <c r="X302" i="9" s="1"/>
  <c r="W161" i="9"/>
  <c r="W301" i="9" s="1"/>
  <c r="V161" i="9"/>
  <c r="V301" i="9" s="1"/>
  <c r="U161" i="9"/>
  <c r="U301" i="9" s="1"/>
  <c r="S161" i="9"/>
  <c r="S301" i="9" s="1"/>
  <c r="R161" i="9"/>
  <c r="R301" i="9" s="1"/>
  <c r="Q161" i="9"/>
  <c r="Q301" i="9" s="1"/>
  <c r="P161" i="9"/>
  <c r="P301" i="9" s="1"/>
  <c r="AH160" i="9"/>
  <c r="X160" i="9"/>
  <c r="W160" i="9"/>
  <c r="V160" i="9"/>
  <c r="U160" i="9"/>
  <c r="S160" i="9"/>
  <c r="R160" i="9"/>
  <c r="Q160" i="9"/>
  <c r="P160" i="9"/>
  <c r="AH159" i="9"/>
  <c r="X159" i="9"/>
  <c r="W159" i="9"/>
  <c r="V159" i="9"/>
  <c r="U159" i="9"/>
  <c r="S159" i="9"/>
  <c r="R159" i="9"/>
  <c r="Q159" i="9"/>
  <c r="P159" i="9"/>
  <c r="AH158" i="9"/>
  <c r="X158" i="9"/>
  <c r="W158" i="9"/>
  <c r="V158" i="9"/>
  <c r="U158" i="9"/>
  <c r="AA158" i="9" s="1"/>
  <c r="S158" i="9"/>
  <c r="R158" i="9"/>
  <c r="Q158" i="9"/>
  <c r="P158" i="9"/>
  <c r="AH157" i="9"/>
  <c r="X157" i="9"/>
  <c r="W157" i="9"/>
  <c r="V157" i="9"/>
  <c r="U157" i="9"/>
  <c r="S157" i="9"/>
  <c r="R157" i="9"/>
  <c r="Q157" i="9"/>
  <c r="P157" i="9"/>
  <c r="AH156" i="9"/>
  <c r="X156" i="9"/>
  <c r="W156" i="9"/>
  <c r="V156" i="9"/>
  <c r="U156" i="9"/>
  <c r="AA156" i="9" s="1"/>
  <c r="S156" i="9"/>
  <c r="R156" i="9"/>
  <c r="Q156" i="9"/>
  <c r="P156" i="9"/>
  <c r="AH155" i="9"/>
  <c r="X155" i="9"/>
  <c r="W155" i="9"/>
  <c r="V155" i="9"/>
  <c r="U155" i="9"/>
  <c r="S155" i="9"/>
  <c r="R155" i="9"/>
  <c r="Q155" i="9"/>
  <c r="P155" i="9"/>
  <c r="AH154" i="9"/>
  <c r="X154" i="9"/>
  <c r="W154" i="9"/>
  <c r="V154" i="9"/>
  <c r="U154" i="9"/>
  <c r="S154" i="9"/>
  <c r="R154" i="9"/>
  <c r="Q154" i="9"/>
  <c r="P154" i="9"/>
  <c r="AH153" i="9"/>
  <c r="X153" i="9"/>
  <c r="W153" i="9"/>
  <c r="V153" i="9"/>
  <c r="U153" i="9"/>
  <c r="S153" i="9"/>
  <c r="R153" i="9"/>
  <c r="Q153" i="9"/>
  <c r="P153" i="9"/>
  <c r="AH152" i="9"/>
  <c r="X152" i="9"/>
  <c r="W152" i="9"/>
  <c r="V152" i="9"/>
  <c r="U152" i="9"/>
  <c r="S152" i="9"/>
  <c r="R152" i="9"/>
  <c r="Q152" i="9"/>
  <c r="P152" i="9"/>
  <c r="AH151" i="9"/>
  <c r="X151" i="9"/>
  <c r="W151" i="9"/>
  <c r="V151" i="9"/>
  <c r="U151" i="9"/>
  <c r="S151" i="9"/>
  <c r="R151" i="9"/>
  <c r="Q151" i="9"/>
  <c r="P151" i="9"/>
  <c r="AH150" i="9"/>
  <c r="X150" i="9"/>
  <c r="W150" i="9"/>
  <c r="V150" i="9"/>
  <c r="U150" i="9"/>
  <c r="S150" i="9"/>
  <c r="R150" i="9"/>
  <c r="Q150" i="9"/>
  <c r="P150" i="9"/>
  <c r="AH149" i="9"/>
  <c r="X149" i="9"/>
  <c r="W149" i="9"/>
  <c r="V149" i="9"/>
  <c r="U149" i="9"/>
  <c r="S149" i="9"/>
  <c r="R149" i="9"/>
  <c r="Q149" i="9"/>
  <c r="P149" i="9"/>
  <c r="AH148" i="9"/>
  <c r="X148" i="9"/>
  <c r="W148" i="9"/>
  <c r="V148" i="9"/>
  <c r="U148" i="9"/>
  <c r="S148" i="9"/>
  <c r="R148" i="9"/>
  <c r="Q148" i="9"/>
  <c r="P148" i="9"/>
  <c r="AH147" i="9"/>
  <c r="X147" i="9"/>
  <c r="W147" i="9"/>
  <c r="V147" i="9"/>
  <c r="U147" i="9"/>
  <c r="S147" i="9"/>
  <c r="R147" i="9"/>
  <c r="Q147" i="9"/>
  <c r="P147" i="9"/>
  <c r="AH146" i="9"/>
  <c r="X146" i="9"/>
  <c r="W146" i="9"/>
  <c r="V146" i="9"/>
  <c r="U146" i="9"/>
  <c r="S146" i="9"/>
  <c r="R146" i="9"/>
  <c r="Q146" i="9"/>
  <c r="P146" i="9"/>
  <c r="AH145" i="9"/>
  <c r="X145" i="9"/>
  <c r="W145" i="9"/>
  <c r="V145" i="9"/>
  <c r="U145" i="9"/>
  <c r="S145" i="9"/>
  <c r="R145" i="9"/>
  <c r="Q145" i="9"/>
  <c r="P145" i="9"/>
  <c r="AH144" i="9"/>
  <c r="X144" i="9"/>
  <c r="W144" i="9"/>
  <c r="V144" i="9"/>
  <c r="U144" i="9"/>
  <c r="S144" i="9"/>
  <c r="R144" i="9"/>
  <c r="Q144" i="9"/>
  <c r="P144" i="9"/>
  <c r="AH143" i="9"/>
  <c r="X143" i="9"/>
  <c r="W143" i="9"/>
  <c r="V143" i="9"/>
  <c r="U143" i="9"/>
  <c r="S143" i="9"/>
  <c r="R143" i="9"/>
  <c r="Q143" i="9"/>
  <c r="P143" i="9"/>
  <c r="AH142" i="9"/>
  <c r="X142" i="9"/>
  <c r="W142" i="9"/>
  <c r="V142" i="9"/>
  <c r="U142" i="9"/>
  <c r="S142" i="9"/>
  <c r="R142" i="9"/>
  <c r="Q142" i="9"/>
  <c r="P142" i="9"/>
  <c r="AH141" i="9"/>
  <c r="X141" i="9"/>
  <c r="W141" i="9"/>
  <c r="V141" i="9"/>
  <c r="U141" i="9"/>
  <c r="S141" i="9"/>
  <c r="R141" i="9"/>
  <c r="Q141" i="9"/>
  <c r="P141" i="9"/>
  <c r="AH140" i="9"/>
  <c r="X140" i="9"/>
  <c r="W140" i="9"/>
  <c r="V140" i="9"/>
  <c r="U140" i="9"/>
  <c r="S140" i="9"/>
  <c r="R140" i="9"/>
  <c r="Q140" i="9"/>
  <c r="P140" i="9"/>
  <c r="AH139" i="9"/>
  <c r="X139" i="9"/>
  <c r="W139" i="9"/>
  <c r="V139" i="9"/>
  <c r="U139" i="9"/>
  <c r="S139" i="9"/>
  <c r="R139" i="9"/>
  <c r="Q139" i="9"/>
  <c r="P139" i="9"/>
  <c r="AH138" i="9"/>
  <c r="X138" i="9"/>
  <c r="W138" i="9"/>
  <c r="V138" i="9"/>
  <c r="U138" i="9"/>
  <c r="AA138" i="9" s="1"/>
  <c r="S138" i="9"/>
  <c r="R138" i="9"/>
  <c r="Q138" i="9"/>
  <c r="P138" i="9"/>
  <c r="AH137" i="9"/>
  <c r="X137" i="9"/>
  <c r="W137" i="9"/>
  <c r="V137" i="9"/>
  <c r="U137" i="9"/>
  <c r="S137" i="9"/>
  <c r="R137" i="9"/>
  <c r="Q137" i="9"/>
  <c r="P137" i="9"/>
  <c r="AH136" i="9"/>
  <c r="X136" i="9"/>
  <c r="W136" i="9"/>
  <c r="V136" i="9"/>
  <c r="U136" i="9"/>
  <c r="S136" i="9"/>
  <c r="R136" i="9"/>
  <c r="Q136" i="9"/>
  <c r="P136" i="9"/>
  <c r="AH135" i="9"/>
  <c r="X135" i="9"/>
  <c r="W135" i="9"/>
  <c r="V135" i="9"/>
  <c r="U135" i="9"/>
  <c r="S135" i="9"/>
  <c r="R135" i="9"/>
  <c r="Q135" i="9"/>
  <c r="P135" i="9"/>
  <c r="AH134" i="9"/>
  <c r="X134" i="9"/>
  <c r="W134" i="9"/>
  <c r="V134" i="9"/>
  <c r="U134" i="9"/>
  <c r="S134" i="9"/>
  <c r="R134" i="9"/>
  <c r="Q134" i="9"/>
  <c r="P134" i="9"/>
  <c r="AH133" i="9"/>
  <c r="X133" i="9"/>
  <c r="W133" i="9"/>
  <c r="V133" i="9"/>
  <c r="U133" i="9"/>
  <c r="S133" i="9"/>
  <c r="R133" i="9"/>
  <c r="Q133" i="9"/>
  <c r="P133" i="9"/>
  <c r="AH132" i="9"/>
  <c r="X132" i="9"/>
  <c r="W132" i="9"/>
  <c r="V132" i="9"/>
  <c r="U132" i="9"/>
  <c r="S132" i="9"/>
  <c r="R132" i="9"/>
  <c r="Q132" i="9"/>
  <c r="P132" i="9"/>
  <c r="AH131" i="9"/>
  <c r="AH298" i="9" s="1"/>
  <c r="X131" i="9"/>
  <c r="X296" i="9" s="1"/>
  <c r="W131" i="9"/>
  <c r="W296" i="9" s="1"/>
  <c r="V131" i="9"/>
  <c r="V296" i="9" s="1"/>
  <c r="U131" i="9"/>
  <c r="U296" i="9" s="1"/>
  <c r="S131" i="9"/>
  <c r="S296" i="9" s="1"/>
  <c r="R131" i="9"/>
  <c r="R298" i="9" s="1"/>
  <c r="Q131" i="9"/>
  <c r="Q298" i="9" s="1"/>
  <c r="P131" i="9"/>
  <c r="P298" i="9" s="1"/>
  <c r="AH130" i="9"/>
  <c r="X130" i="9"/>
  <c r="W130" i="9"/>
  <c r="V130" i="9"/>
  <c r="U130" i="9"/>
  <c r="S130" i="9"/>
  <c r="R130" i="9"/>
  <c r="Q130" i="9"/>
  <c r="P130" i="9"/>
  <c r="AH129" i="9"/>
  <c r="X129" i="9"/>
  <c r="W129" i="9"/>
  <c r="V129" i="9"/>
  <c r="U129" i="9"/>
  <c r="S129" i="9"/>
  <c r="R129" i="9"/>
  <c r="Q129" i="9"/>
  <c r="P129" i="9"/>
  <c r="AH128" i="9"/>
  <c r="X128" i="9"/>
  <c r="W128" i="9"/>
  <c r="V128" i="9"/>
  <c r="U128" i="9"/>
  <c r="AA128" i="9" s="1"/>
  <c r="S128" i="9"/>
  <c r="R128" i="9"/>
  <c r="Q128" i="9"/>
  <c r="P128" i="9"/>
  <c r="AH127" i="9"/>
  <c r="X127" i="9"/>
  <c r="W127" i="9"/>
  <c r="V127" i="9"/>
  <c r="U127" i="9"/>
  <c r="S127" i="9"/>
  <c r="R127" i="9"/>
  <c r="Q127" i="9"/>
  <c r="P127" i="9"/>
  <c r="AH126" i="9"/>
  <c r="X126" i="9"/>
  <c r="W126" i="9"/>
  <c r="V126" i="9"/>
  <c r="U126" i="9"/>
  <c r="S126" i="9"/>
  <c r="R126" i="9"/>
  <c r="Q126" i="9"/>
  <c r="P126" i="9"/>
  <c r="AH125" i="9"/>
  <c r="X125" i="9"/>
  <c r="W125" i="9"/>
  <c r="V125" i="9"/>
  <c r="U125" i="9"/>
  <c r="S125" i="9"/>
  <c r="R125" i="9"/>
  <c r="Q125" i="9"/>
  <c r="P125" i="9"/>
  <c r="AH124" i="9"/>
  <c r="X124" i="9"/>
  <c r="W124" i="9"/>
  <c r="V124" i="9"/>
  <c r="U124" i="9"/>
  <c r="S124" i="9"/>
  <c r="R124" i="9"/>
  <c r="Q124" i="9"/>
  <c r="P124" i="9"/>
  <c r="AH123" i="9"/>
  <c r="X123" i="9"/>
  <c r="W123" i="9"/>
  <c r="V123" i="9"/>
  <c r="U123" i="9"/>
  <c r="S123" i="9"/>
  <c r="R123" i="9"/>
  <c r="Q123" i="9"/>
  <c r="P123" i="9"/>
  <c r="AH122" i="9"/>
  <c r="X122" i="9"/>
  <c r="W122" i="9"/>
  <c r="V122" i="9"/>
  <c r="U122" i="9"/>
  <c r="S122" i="9"/>
  <c r="R122" i="9"/>
  <c r="Q122" i="9"/>
  <c r="P122" i="9"/>
  <c r="AH121" i="9"/>
  <c r="X121" i="9"/>
  <c r="W121" i="9"/>
  <c r="V121" i="9"/>
  <c r="U121" i="9"/>
  <c r="S121" i="9"/>
  <c r="R121" i="9"/>
  <c r="Q121" i="9"/>
  <c r="P121" i="9"/>
  <c r="AH120" i="9"/>
  <c r="X120" i="9"/>
  <c r="AB121" i="9" s="1"/>
  <c r="AD121" i="9" s="1"/>
  <c r="W120" i="9"/>
  <c r="V120" i="9"/>
  <c r="U120" i="9"/>
  <c r="S120" i="9"/>
  <c r="R120" i="9"/>
  <c r="Q120" i="9"/>
  <c r="P120" i="9"/>
  <c r="AH119" i="9"/>
  <c r="X119" i="9"/>
  <c r="AB120" i="9" s="1"/>
  <c r="AD120" i="9" s="1"/>
  <c r="W119" i="9"/>
  <c r="V119" i="9"/>
  <c r="U119" i="9"/>
  <c r="S119" i="9"/>
  <c r="R119" i="9"/>
  <c r="Q119" i="9"/>
  <c r="P119" i="9"/>
  <c r="AH118" i="9"/>
  <c r="X118" i="9"/>
  <c r="Z118" i="9" s="1"/>
  <c r="W118" i="9"/>
  <c r="V118" i="9"/>
  <c r="U118" i="9"/>
  <c r="AA118" i="9" s="1"/>
  <c r="S118" i="9"/>
  <c r="R118" i="9"/>
  <c r="Q118" i="9"/>
  <c r="P118" i="9"/>
  <c r="AH117" i="9"/>
  <c r="X117" i="9"/>
  <c r="AB118" i="9" s="1"/>
  <c r="W117" i="9"/>
  <c r="V117" i="9"/>
  <c r="U117" i="9"/>
  <c r="AA117" i="9" s="1"/>
  <c r="S117" i="9"/>
  <c r="R117" i="9"/>
  <c r="Q117" i="9"/>
  <c r="P117" i="9"/>
  <c r="AH116" i="9"/>
  <c r="X116" i="9"/>
  <c r="Z116" i="9" s="1"/>
  <c r="W116" i="9"/>
  <c r="V116" i="9"/>
  <c r="U116" i="9"/>
  <c r="S116" i="9"/>
  <c r="R116" i="9"/>
  <c r="Q116" i="9"/>
  <c r="P116" i="9"/>
  <c r="AH115" i="9"/>
  <c r="X115" i="9"/>
  <c r="Z115" i="9" s="1"/>
  <c r="W115" i="9"/>
  <c r="V115" i="9"/>
  <c r="U115" i="9"/>
  <c r="S115" i="9"/>
  <c r="R115" i="9"/>
  <c r="Q115" i="9"/>
  <c r="P115" i="9"/>
  <c r="AH114" i="9"/>
  <c r="X114" i="9"/>
  <c r="Z114" i="9" s="1"/>
  <c r="W114" i="9"/>
  <c r="V114" i="9"/>
  <c r="U114" i="9"/>
  <c r="AA114" i="9" s="1"/>
  <c r="S114" i="9"/>
  <c r="R114" i="9"/>
  <c r="Q114" i="9"/>
  <c r="P114" i="9"/>
  <c r="AH113" i="9"/>
  <c r="X113" i="9"/>
  <c r="Z113" i="9" s="1"/>
  <c r="W113" i="9"/>
  <c r="V113" i="9"/>
  <c r="U113" i="9"/>
  <c r="S113" i="9"/>
  <c r="R113" i="9"/>
  <c r="Q113" i="9"/>
  <c r="P113" i="9"/>
  <c r="AH112" i="9"/>
  <c r="X112" i="9"/>
  <c r="Z112" i="9" s="1"/>
  <c r="W112" i="9"/>
  <c r="V112" i="9"/>
  <c r="U112" i="9"/>
  <c r="AA112" i="9" s="1"/>
  <c r="AR112" i="9" s="1"/>
  <c r="S112" i="9"/>
  <c r="R112" i="9"/>
  <c r="Q112" i="9"/>
  <c r="P112" i="9"/>
  <c r="AH111" i="9"/>
  <c r="X111" i="9"/>
  <c r="AB112" i="9" s="1"/>
  <c r="W111" i="9"/>
  <c r="V111" i="9"/>
  <c r="U111" i="9"/>
  <c r="AA111" i="9" s="1"/>
  <c r="S111" i="9"/>
  <c r="R111" i="9"/>
  <c r="Q111" i="9"/>
  <c r="P111" i="9"/>
  <c r="AH110" i="9"/>
  <c r="X110" i="9"/>
  <c r="AB111" i="9" s="1"/>
  <c r="W110" i="9"/>
  <c r="V110" i="9"/>
  <c r="U110" i="9"/>
  <c r="AA110" i="9" s="1"/>
  <c r="S110" i="9"/>
  <c r="R110" i="9"/>
  <c r="Q110" i="9"/>
  <c r="P110" i="9"/>
  <c r="AH109" i="9"/>
  <c r="X109" i="9"/>
  <c r="AB110" i="9" s="1"/>
  <c r="W109" i="9"/>
  <c r="V109" i="9"/>
  <c r="U109" i="9"/>
  <c r="AA109" i="9" s="1"/>
  <c r="AQ109" i="9" s="1"/>
  <c r="S109" i="9"/>
  <c r="R109" i="9"/>
  <c r="Q109" i="9"/>
  <c r="P109" i="9"/>
  <c r="AH108" i="9"/>
  <c r="X108" i="9"/>
  <c r="Z108" i="9" s="1"/>
  <c r="W108" i="9"/>
  <c r="V108" i="9"/>
  <c r="U108" i="9"/>
  <c r="S108" i="9"/>
  <c r="R108" i="9"/>
  <c r="Q108" i="9"/>
  <c r="P108" i="9"/>
  <c r="AH107" i="9"/>
  <c r="X107" i="9"/>
  <c r="Z107" i="9" s="1"/>
  <c r="W107" i="9"/>
  <c r="V107" i="9"/>
  <c r="U107" i="9"/>
  <c r="AA107" i="9" s="1"/>
  <c r="S107" i="9"/>
  <c r="R107" i="9"/>
  <c r="Q107" i="9"/>
  <c r="P107" i="9"/>
  <c r="AH106" i="9"/>
  <c r="X106" i="9"/>
  <c r="AB107" i="9" s="1"/>
  <c r="W106" i="9"/>
  <c r="V106" i="9"/>
  <c r="U106" i="9"/>
  <c r="S106" i="9"/>
  <c r="R106" i="9"/>
  <c r="Q106" i="9"/>
  <c r="P106" i="9"/>
  <c r="AH105" i="9"/>
  <c r="X105" i="9"/>
  <c r="AB106" i="9" s="1"/>
  <c r="W105" i="9"/>
  <c r="V105" i="9"/>
  <c r="U105" i="9"/>
  <c r="S105" i="9"/>
  <c r="R105" i="9"/>
  <c r="Q105" i="9"/>
  <c r="P105" i="9"/>
  <c r="AH104" i="9"/>
  <c r="X104" i="9"/>
  <c r="W104" i="9"/>
  <c r="V104" i="9"/>
  <c r="U104" i="9"/>
  <c r="S104" i="9"/>
  <c r="R104" i="9"/>
  <c r="Q104" i="9"/>
  <c r="P104" i="9"/>
  <c r="AH103" i="9"/>
  <c r="X103" i="9"/>
  <c r="Z103" i="9" s="1"/>
  <c r="W103" i="9"/>
  <c r="V103" i="9"/>
  <c r="U103" i="9"/>
  <c r="S103" i="9"/>
  <c r="R103" i="9"/>
  <c r="Q103" i="9"/>
  <c r="P103" i="9"/>
  <c r="AH102" i="9"/>
  <c r="X102" i="9"/>
  <c r="AB103" i="9" s="1"/>
  <c r="AC103" i="9" s="1"/>
  <c r="W102" i="9"/>
  <c r="V102" i="9"/>
  <c r="U102" i="9"/>
  <c r="S102" i="9"/>
  <c r="R102" i="9"/>
  <c r="Q102" i="9"/>
  <c r="P102" i="9"/>
  <c r="AH101" i="9"/>
  <c r="AH292" i="9" s="1"/>
  <c r="X101" i="9"/>
  <c r="X291" i="9" s="1"/>
  <c r="W101" i="9"/>
  <c r="W293" i="9" s="1"/>
  <c r="V101" i="9"/>
  <c r="V293" i="9" s="1"/>
  <c r="U101" i="9"/>
  <c r="U291" i="9" s="1"/>
  <c r="S101" i="9"/>
  <c r="S292" i="9" s="1"/>
  <c r="R101" i="9"/>
  <c r="R292" i="9" s="1"/>
  <c r="Q101" i="9"/>
  <c r="Q292" i="9" s="1"/>
  <c r="P101" i="9"/>
  <c r="P292" i="9" s="1"/>
  <c r="AH100" i="9"/>
  <c r="X100" i="9"/>
  <c r="AB101" i="9" s="1"/>
  <c r="AC101" i="9" s="1"/>
  <c r="W100" i="9"/>
  <c r="V100" i="9"/>
  <c r="U100" i="9"/>
  <c r="AA100" i="9" s="1"/>
  <c r="S100" i="9"/>
  <c r="R100" i="9"/>
  <c r="Q100" i="9"/>
  <c r="P100" i="9"/>
  <c r="AH99" i="9"/>
  <c r="X99" i="9"/>
  <c r="AB100" i="9" s="1"/>
  <c r="AC100" i="9" s="1"/>
  <c r="W99" i="9"/>
  <c r="V99" i="9"/>
  <c r="U99" i="9"/>
  <c r="AA99" i="9" s="1"/>
  <c r="S99" i="9"/>
  <c r="R99" i="9"/>
  <c r="Q99" i="9"/>
  <c r="P99" i="9"/>
  <c r="AH98" i="9"/>
  <c r="X98" i="9"/>
  <c r="W98" i="9"/>
  <c r="V98" i="9"/>
  <c r="U98" i="9"/>
  <c r="S98" i="9"/>
  <c r="R98" i="9"/>
  <c r="Q98" i="9"/>
  <c r="P98" i="9"/>
  <c r="AH97" i="9"/>
  <c r="X97" i="9"/>
  <c r="Y97" i="9" s="1"/>
  <c r="W97" i="9"/>
  <c r="V97" i="9"/>
  <c r="U97" i="9"/>
  <c r="S97" i="9"/>
  <c r="R97" i="9"/>
  <c r="Q97" i="9"/>
  <c r="P97" i="9"/>
  <c r="AH96" i="9"/>
  <c r="X96" i="9"/>
  <c r="AB97" i="9" s="1"/>
  <c r="W96" i="9"/>
  <c r="V96" i="9"/>
  <c r="U96" i="9"/>
  <c r="S96" i="9"/>
  <c r="R96" i="9"/>
  <c r="Q96" i="9"/>
  <c r="P96" i="9"/>
  <c r="AH95" i="9"/>
  <c r="X95" i="9"/>
  <c r="AB96" i="9" s="1"/>
  <c r="AD96" i="9" s="1"/>
  <c r="W95" i="9"/>
  <c r="V95" i="9"/>
  <c r="U95" i="9"/>
  <c r="AA95" i="9" s="1"/>
  <c r="S95" i="9"/>
  <c r="R95" i="9"/>
  <c r="Q95" i="9"/>
  <c r="P95" i="9"/>
  <c r="AH94" i="9"/>
  <c r="X94" i="9"/>
  <c r="AB95" i="9" s="1"/>
  <c r="AD95" i="9" s="1"/>
  <c r="W94" i="9"/>
  <c r="Z94" i="9" s="1"/>
  <c r="V94" i="9"/>
  <c r="U94" i="9"/>
  <c r="AA94" i="9" s="1"/>
  <c r="AQ94" i="9" s="1"/>
  <c r="S94" i="9"/>
  <c r="R94" i="9"/>
  <c r="Q94" i="9"/>
  <c r="P94" i="9"/>
  <c r="AH93" i="9"/>
  <c r="Y93" i="9"/>
  <c r="X93" i="9"/>
  <c r="AB94" i="9" s="1"/>
  <c r="AD94" i="9" s="1"/>
  <c r="W93" i="9"/>
  <c r="Z93" i="9" s="1"/>
  <c r="V93" i="9"/>
  <c r="U93" i="9"/>
  <c r="AA93" i="9" s="1"/>
  <c r="S93" i="9"/>
  <c r="R93" i="9"/>
  <c r="Q93" i="9"/>
  <c r="P93" i="9"/>
  <c r="AH92" i="9"/>
  <c r="X92" i="9"/>
  <c r="AB93" i="9" s="1"/>
  <c r="W92" i="9"/>
  <c r="Z92" i="9" s="1"/>
  <c r="V92" i="9"/>
  <c r="U92" i="9"/>
  <c r="S92" i="9"/>
  <c r="R92" i="9"/>
  <c r="Q92" i="9"/>
  <c r="P92" i="9"/>
  <c r="AH91" i="9"/>
  <c r="X91" i="9"/>
  <c r="AB92" i="9" s="1"/>
  <c r="AD92" i="9" s="1"/>
  <c r="W91" i="9"/>
  <c r="Y91" i="9" s="1"/>
  <c r="V91" i="9"/>
  <c r="U91" i="9"/>
  <c r="S91" i="9"/>
  <c r="R91" i="9"/>
  <c r="Q91" i="9"/>
  <c r="P91" i="9"/>
  <c r="AH90" i="9"/>
  <c r="X90" i="9"/>
  <c r="W90" i="9"/>
  <c r="Y90" i="9" s="1"/>
  <c r="V90" i="9"/>
  <c r="U90" i="9"/>
  <c r="S90" i="9"/>
  <c r="R90" i="9"/>
  <c r="Q90" i="9"/>
  <c r="P90" i="9"/>
  <c r="AH89" i="9"/>
  <c r="X89" i="9"/>
  <c r="Z89" i="9" s="1"/>
  <c r="W89" i="9"/>
  <c r="Y89" i="9" s="1"/>
  <c r="V89" i="9"/>
  <c r="U89" i="9"/>
  <c r="AA89" i="9" s="1"/>
  <c r="AR89" i="9" s="1"/>
  <c r="S89" i="9"/>
  <c r="R89" i="9"/>
  <c r="Q89" i="9"/>
  <c r="P89" i="9"/>
  <c r="AH88" i="9"/>
  <c r="X88" i="9"/>
  <c r="AB89" i="9" s="1"/>
  <c r="AD89" i="9" s="1"/>
  <c r="W88" i="9"/>
  <c r="Y88" i="9" s="1"/>
  <c r="V88" i="9"/>
  <c r="U88" i="9"/>
  <c r="S88" i="9"/>
  <c r="R88" i="9"/>
  <c r="Q88" i="9"/>
  <c r="P88" i="9"/>
  <c r="AH87" i="9"/>
  <c r="X87" i="9"/>
  <c r="Z87" i="9" s="1"/>
  <c r="W87" i="9"/>
  <c r="AD87" i="9" s="1"/>
  <c r="V87" i="9"/>
  <c r="U87" i="9"/>
  <c r="S87" i="9"/>
  <c r="R87" i="9"/>
  <c r="Q87" i="9"/>
  <c r="P87" i="9"/>
  <c r="AH86" i="9"/>
  <c r="X86" i="9"/>
  <c r="AB87" i="9" s="1"/>
  <c r="AC87" i="9" s="1"/>
  <c r="W86" i="9"/>
  <c r="V86" i="9"/>
  <c r="U86" i="9"/>
  <c r="S86" i="9"/>
  <c r="R86" i="9"/>
  <c r="Q86" i="9"/>
  <c r="P86" i="9"/>
  <c r="AH85" i="9"/>
  <c r="X85" i="9"/>
  <c r="W85" i="9"/>
  <c r="AB85" i="9" s="1"/>
  <c r="V85" i="9"/>
  <c r="AC85" i="9" s="1"/>
  <c r="U85" i="9"/>
  <c r="S85" i="9"/>
  <c r="R85" i="9"/>
  <c r="Q85" i="9"/>
  <c r="P85" i="9"/>
  <c r="AH84" i="9"/>
  <c r="X84" i="9"/>
  <c r="W84" i="9"/>
  <c r="V84" i="9"/>
  <c r="U84" i="9"/>
  <c r="S84" i="9"/>
  <c r="R84" i="9"/>
  <c r="Q84" i="9"/>
  <c r="P84" i="9"/>
  <c r="AH83" i="9"/>
  <c r="X83" i="9"/>
  <c r="W83" i="9"/>
  <c r="V83" i="9"/>
  <c r="U83" i="9"/>
  <c r="S83" i="9"/>
  <c r="R83" i="9"/>
  <c r="Q83" i="9"/>
  <c r="P83" i="9"/>
  <c r="AH82" i="9"/>
  <c r="X82" i="9"/>
  <c r="W82" i="9"/>
  <c r="V82" i="9"/>
  <c r="U82" i="9"/>
  <c r="S82" i="9"/>
  <c r="R82" i="9"/>
  <c r="Q82" i="9"/>
  <c r="P82" i="9"/>
  <c r="AH81" i="9"/>
  <c r="X81" i="9"/>
  <c r="W81" i="9"/>
  <c r="V81" i="9"/>
  <c r="U81" i="9"/>
  <c r="AA81" i="9" s="1"/>
  <c r="AN81" i="9" s="1"/>
  <c r="S81" i="9"/>
  <c r="R81" i="9"/>
  <c r="Q81" i="9"/>
  <c r="P81" i="9"/>
  <c r="AH80" i="9"/>
  <c r="X80" i="9"/>
  <c r="W80" i="9"/>
  <c r="V80" i="9"/>
  <c r="U80" i="9"/>
  <c r="S80" i="9"/>
  <c r="R80" i="9"/>
  <c r="Q80" i="9"/>
  <c r="P80" i="9"/>
  <c r="AH79" i="9"/>
  <c r="X79" i="9"/>
  <c r="AB80" i="9" s="1"/>
  <c r="W79" i="9"/>
  <c r="V79" i="9"/>
  <c r="U79" i="9"/>
  <c r="S79" i="9"/>
  <c r="R79" i="9"/>
  <c r="Q79" i="9"/>
  <c r="P79" i="9"/>
  <c r="AH78" i="9"/>
  <c r="X78" i="9"/>
  <c r="Z78" i="9" s="1"/>
  <c r="W78" i="9"/>
  <c r="V78" i="9"/>
  <c r="U78" i="9"/>
  <c r="S78" i="9"/>
  <c r="R78" i="9"/>
  <c r="Q78" i="9"/>
  <c r="P78" i="9"/>
  <c r="AH77" i="9"/>
  <c r="X77" i="9"/>
  <c r="AB78" i="9" s="1"/>
  <c r="AD78" i="9" s="1"/>
  <c r="W77" i="9"/>
  <c r="V77" i="9"/>
  <c r="U77" i="9"/>
  <c r="S77" i="9"/>
  <c r="R77" i="9"/>
  <c r="Q77" i="9"/>
  <c r="P77" i="9"/>
  <c r="AH76" i="9"/>
  <c r="X76" i="9"/>
  <c r="W76" i="9"/>
  <c r="V76" i="9"/>
  <c r="U76" i="9"/>
  <c r="S76" i="9"/>
  <c r="R76" i="9"/>
  <c r="Q76" i="9"/>
  <c r="P76" i="9"/>
  <c r="AH75" i="9"/>
  <c r="X75" i="9"/>
  <c r="Z75" i="9" s="1"/>
  <c r="W75" i="9"/>
  <c r="V75" i="9"/>
  <c r="U75" i="9"/>
  <c r="S75" i="9"/>
  <c r="R75" i="9"/>
  <c r="Q75" i="9"/>
  <c r="P75" i="9"/>
  <c r="AH74" i="9"/>
  <c r="X74" i="9"/>
  <c r="Y74" i="9" s="1"/>
  <c r="W74" i="9"/>
  <c r="V74" i="9"/>
  <c r="AC74" i="9" s="1"/>
  <c r="AE74" i="9" s="1"/>
  <c r="U74" i="9"/>
  <c r="AA74" i="9" s="1"/>
  <c r="AO74" i="9" s="1"/>
  <c r="AS74" i="9" s="1"/>
  <c r="S74" i="9"/>
  <c r="R74" i="9"/>
  <c r="Q74" i="9"/>
  <c r="P74" i="9"/>
  <c r="AH73" i="9"/>
  <c r="X73" i="9"/>
  <c r="AB74" i="9" s="1"/>
  <c r="AD74" i="9" s="1"/>
  <c r="W73" i="9"/>
  <c r="V73" i="9"/>
  <c r="U73" i="9"/>
  <c r="S73" i="9"/>
  <c r="R73" i="9"/>
  <c r="Q73" i="9"/>
  <c r="P73" i="9"/>
  <c r="AH72" i="9"/>
  <c r="X72" i="9"/>
  <c r="W72" i="9"/>
  <c r="V72" i="9"/>
  <c r="U72" i="9"/>
  <c r="S72" i="9"/>
  <c r="R72" i="9"/>
  <c r="Q72" i="9"/>
  <c r="P72" i="9"/>
  <c r="AH71" i="9"/>
  <c r="AH286" i="9" s="1"/>
  <c r="X71" i="9"/>
  <c r="W71" i="9"/>
  <c r="V71" i="9"/>
  <c r="V287" i="9" s="1"/>
  <c r="U71" i="9"/>
  <c r="U287" i="9" s="1"/>
  <c r="S71" i="9"/>
  <c r="S286" i="9" s="1"/>
  <c r="R71" i="9"/>
  <c r="R286" i="9" s="1"/>
  <c r="Q71" i="9"/>
  <c r="Q286" i="9" s="1"/>
  <c r="P71" i="9"/>
  <c r="P286" i="9" s="1"/>
  <c r="AH70" i="9"/>
  <c r="X70" i="9"/>
  <c r="Z70" i="9" s="1"/>
  <c r="W70" i="9"/>
  <c r="Y70" i="9" s="1"/>
  <c r="V70" i="9"/>
  <c r="U70" i="9"/>
  <c r="S70" i="9"/>
  <c r="R70" i="9"/>
  <c r="Q70" i="9"/>
  <c r="P70" i="9"/>
  <c r="AH69" i="9"/>
  <c r="X69" i="9"/>
  <c r="W69" i="9"/>
  <c r="V69" i="9"/>
  <c r="U69" i="9"/>
  <c r="S69" i="9"/>
  <c r="R69" i="9"/>
  <c r="Q69" i="9"/>
  <c r="P69" i="9"/>
  <c r="AH68" i="9"/>
  <c r="X68" i="9"/>
  <c r="W68" i="9"/>
  <c r="AB68" i="9" s="1"/>
  <c r="V68" i="9"/>
  <c r="U68" i="9"/>
  <c r="S68" i="9"/>
  <c r="R68" i="9"/>
  <c r="Q68" i="9"/>
  <c r="P68" i="9"/>
  <c r="AH67" i="9"/>
  <c r="X67" i="9"/>
  <c r="W67" i="9"/>
  <c r="Y67" i="9" s="1"/>
  <c r="V67" i="9"/>
  <c r="U67" i="9"/>
  <c r="AA67" i="9" s="1"/>
  <c r="S67" i="9"/>
  <c r="R67" i="9"/>
  <c r="Q67" i="9"/>
  <c r="P67" i="9"/>
  <c r="AH66" i="9"/>
  <c r="Z66" i="9"/>
  <c r="Y66" i="9"/>
  <c r="X66" i="9"/>
  <c r="AB67" i="9" s="1"/>
  <c r="W66" i="9"/>
  <c r="V66" i="9"/>
  <c r="U66" i="9"/>
  <c r="S66" i="9"/>
  <c r="R66" i="9"/>
  <c r="Q66" i="9"/>
  <c r="P66" i="9"/>
  <c r="AH65" i="9"/>
  <c r="X65" i="9"/>
  <c r="AB66" i="9" s="1"/>
  <c r="AD66" i="9" s="1"/>
  <c r="W65" i="9"/>
  <c r="V65" i="9"/>
  <c r="U65" i="9"/>
  <c r="S65" i="9"/>
  <c r="R65" i="9"/>
  <c r="Q65" i="9"/>
  <c r="P65" i="9"/>
  <c r="AH64" i="9"/>
  <c r="X64" i="9"/>
  <c r="W64" i="9"/>
  <c r="V64" i="9"/>
  <c r="U64" i="9"/>
  <c r="S64" i="9"/>
  <c r="R64" i="9"/>
  <c r="Q64" i="9"/>
  <c r="P64" i="9"/>
  <c r="AH63" i="9"/>
  <c r="X63" i="9"/>
  <c r="AB64" i="9" s="1"/>
  <c r="AD64" i="9" s="1"/>
  <c r="W63" i="9"/>
  <c r="V63" i="9"/>
  <c r="U63" i="9"/>
  <c r="S63" i="9"/>
  <c r="R63" i="9"/>
  <c r="Q63" i="9"/>
  <c r="P63" i="9"/>
  <c r="AH62" i="9"/>
  <c r="X62" i="9"/>
  <c r="AB63" i="9" s="1"/>
  <c r="AD63" i="9" s="1"/>
  <c r="W62" i="9"/>
  <c r="V62" i="9"/>
  <c r="U62" i="9"/>
  <c r="S62" i="9"/>
  <c r="R62" i="9"/>
  <c r="Q62" i="9"/>
  <c r="P62" i="9"/>
  <c r="AH61" i="9"/>
  <c r="X61" i="9"/>
  <c r="W61" i="9"/>
  <c r="V61" i="9"/>
  <c r="U61" i="9"/>
  <c r="S61" i="9"/>
  <c r="R61" i="9"/>
  <c r="Q61" i="9"/>
  <c r="P61" i="9"/>
  <c r="AH60" i="9"/>
  <c r="X60" i="9"/>
  <c r="Z60" i="9" s="1"/>
  <c r="W60" i="9"/>
  <c r="Y60" i="9" s="1"/>
  <c r="V60" i="9"/>
  <c r="U60" i="9"/>
  <c r="AA60" i="9" s="1"/>
  <c r="S60" i="9"/>
  <c r="R60" i="9"/>
  <c r="Q60" i="9"/>
  <c r="P60" i="9"/>
  <c r="AH59" i="9"/>
  <c r="X59" i="9"/>
  <c r="Z59" i="9" s="1"/>
  <c r="W59" i="9"/>
  <c r="V59" i="9"/>
  <c r="U59" i="9"/>
  <c r="S59" i="9"/>
  <c r="R59" i="9"/>
  <c r="Q59" i="9"/>
  <c r="P59" i="9"/>
  <c r="AH58" i="9"/>
  <c r="X58" i="9"/>
  <c r="Z58" i="9" s="1"/>
  <c r="W58" i="9"/>
  <c r="V58" i="9"/>
  <c r="U58" i="9"/>
  <c r="S58" i="9"/>
  <c r="R58" i="9"/>
  <c r="Q58" i="9"/>
  <c r="P58" i="9"/>
  <c r="AH57" i="9"/>
  <c r="X57" i="9"/>
  <c r="W57" i="9"/>
  <c r="Z57" i="9" s="1"/>
  <c r="V57" i="9"/>
  <c r="U57" i="9"/>
  <c r="S57" i="9"/>
  <c r="R57" i="9"/>
  <c r="Q57" i="9"/>
  <c r="P57" i="9"/>
  <c r="AH56" i="9"/>
  <c r="X56" i="9"/>
  <c r="W56" i="9"/>
  <c r="V56" i="9"/>
  <c r="U56" i="9"/>
  <c r="S56" i="9"/>
  <c r="R56" i="9"/>
  <c r="Q56" i="9"/>
  <c r="P56" i="9"/>
  <c r="AH55" i="9"/>
  <c r="Z55" i="9"/>
  <c r="X55" i="9"/>
  <c r="W55" i="9"/>
  <c r="V55" i="9"/>
  <c r="U55" i="9"/>
  <c r="S55" i="9"/>
  <c r="R55" i="9"/>
  <c r="Q55" i="9"/>
  <c r="P55" i="9"/>
  <c r="AH54" i="9"/>
  <c r="X54" i="9"/>
  <c r="AB55" i="9" s="1"/>
  <c r="AD55" i="9" s="1"/>
  <c r="W54" i="9"/>
  <c r="V54" i="9"/>
  <c r="U54" i="9"/>
  <c r="S54" i="9"/>
  <c r="R54" i="9"/>
  <c r="Q54" i="9"/>
  <c r="P54" i="9"/>
  <c r="AH53" i="9"/>
  <c r="X53" i="9"/>
  <c r="W53" i="9"/>
  <c r="V53" i="9"/>
  <c r="U53" i="9"/>
  <c r="S53" i="9"/>
  <c r="R53" i="9"/>
  <c r="Q53" i="9"/>
  <c r="P53" i="9"/>
  <c r="AH52" i="9"/>
  <c r="X52" i="9"/>
  <c r="W52" i="9"/>
  <c r="V52" i="9"/>
  <c r="U52" i="9"/>
  <c r="S52" i="9"/>
  <c r="R52" i="9"/>
  <c r="Q52" i="9"/>
  <c r="P52" i="9"/>
  <c r="AH51" i="9"/>
  <c r="X51" i="9"/>
  <c r="W51" i="9"/>
  <c r="V51" i="9"/>
  <c r="U51" i="9"/>
  <c r="S51" i="9"/>
  <c r="R51" i="9"/>
  <c r="Q51" i="9"/>
  <c r="P51" i="9"/>
  <c r="AH50" i="9"/>
  <c r="X50" i="9"/>
  <c r="W50" i="9"/>
  <c r="V50" i="9"/>
  <c r="U50" i="9"/>
  <c r="S50" i="9"/>
  <c r="R50" i="9"/>
  <c r="Q50" i="9"/>
  <c r="P50" i="9"/>
  <c r="AH49" i="9"/>
  <c r="X49" i="9"/>
  <c r="W49" i="9"/>
  <c r="V49" i="9"/>
  <c r="U49" i="9"/>
  <c r="S49" i="9"/>
  <c r="R49" i="9"/>
  <c r="Q49" i="9"/>
  <c r="P49" i="9"/>
  <c r="AH48" i="9"/>
  <c r="X48" i="9"/>
  <c r="W48" i="9"/>
  <c r="V48" i="9"/>
  <c r="U48" i="9"/>
  <c r="S48" i="9"/>
  <c r="R48" i="9"/>
  <c r="Q48" i="9"/>
  <c r="P48" i="9"/>
  <c r="AH47" i="9"/>
  <c r="X47" i="9"/>
  <c r="W47" i="9"/>
  <c r="V47" i="9"/>
  <c r="U47" i="9"/>
  <c r="S47" i="9"/>
  <c r="R47" i="9"/>
  <c r="Q47" i="9"/>
  <c r="P47" i="9"/>
  <c r="AH46" i="9"/>
  <c r="X46" i="9"/>
  <c r="W46" i="9"/>
  <c r="V46" i="9"/>
  <c r="U46" i="9"/>
  <c r="S46" i="9"/>
  <c r="R46" i="9"/>
  <c r="Q46" i="9"/>
  <c r="P46" i="9"/>
  <c r="AH45" i="9"/>
  <c r="X45" i="9"/>
  <c r="W45" i="9"/>
  <c r="V45" i="9"/>
  <c r="U45" i="9"/>
  <c r="S45" i="9"/>
  <c r="R45" i="9"/>
  <c r="Q45" i="9"/>
  <c r="P45" i="9"/>
  <c r="AH44" i="9"/>
  <c r="X44" i="9"/>
  <c r="W44" i="9"/>
  <c r="V44" i="9"/>
  <c r="U44" i="9"/>
  <c r="S44" i="9"/>
  <c r="R44" i="9"/>
  <c r="Q44" i="9"/>
  <c r="P44" i="9"/>
  <c r="AH43" i="9"/>
  <c r="X43" i="9"/>
  <c r="W43" i="9"/>
  <c r="V43" i="9"/>
  <c r="U43" i="9"/>
  <c r="S43" i="9"/>
  <c r="R43" i="9"/>
  <c r="Q43" i="9"/>
  <c r="P43" i="9"/>
  <c r="AH42" i="9"/>
  <c r="X42" i="9"/>
  <c r="Y42" i="9" s="1"/>
  <c r="W42" i="9"/>
  <c r="V42" i="9"/>
  <c r="U42" i="9"/>
  <c r="S42" i="9"/>
  <c r="R42" i="9"/>
  <c r="Q42" i="9"/>
  <c r="P42" i="9"/>
  <c r="AH41" i="9"/>
  <c r="AH281" i="9" s="1"/>
  <c r="X41" i="9"/>
  <c r="X281" i="9" s="1"/>
  <c r="W41" i="9"/>
  <c r="W281" i="9" s="1"/>
  <c r="V41" i="9"/>
  <c r="V281" i="9" s="1"/>
  <c r="U41" i="9"/>
  <c r="U281" i="9" s="1"/>
  <c r="S41" i="9"/>
  <c r="S281" i="9" s="1"/>
  <c r="R41" i="9"/>
  <c r="R281" i="9" s="1"/>
  <c r="Q41" i="9"/>
  <c r="Q281" i="9" s="1"/>
  <c r="P41" i="9"/>
  <c r="P281" i="9" s="1"/>
  <c r="AH40" i="9"/>
  <c r="AH283" i="9" s="1"/>
  <c r="X40" i="9"/>
  <c r="AB41" i="9" s="1"/>
  <c r="W40" i="9"/>
  <c r="W283" i="9" s="1"/>
  <c r="V40" i="9"/>
  <c r="V283" i="9" s="1"/>
  <c r="U40" i="9"/>
  <c r="AA40" i="9" s="1"/>
  <c r="S40" i="9"/>
  <c r="S283" i="9" s="1"/>
  <c r="R40" i="9"/>
  <c r="R283" i="9" s="1"/>
  <c r="Q40" i="9"/>
  <c r="Q283" i="9" s="1"/>
  <c r="P40" i="9"/>
  <c r="P283" i="9" s="1"/>
  <c r="AH39" i="9"/>
  <c r="X39" i="9"/>
  <c r="W39" i="9"/>
  <c r="V39" i="9"/>
  <c r="U39" i="9"/>
  <c r="S39" i="9"/>
  <c r="R39" i="9"/>
  <c r="Q39" i="9"/>
  <c r="P39" i="9"/>
  <c r="AH38" i="9"/>
  <c r="X38" i="9"/>
  <c r="AB39" i="9" s="1"/>
  <c r="W38" i="9"/>
  <c r="V38" i="9"/>
  <c r="U38" i="9"/>
  <c r="S38" i="9"/>
  <c r="R38" i="9"/>
  <c r="Q38" i="9"/>
  <c r="P38" i="9"/>
  <c r="AH37" i="9"/>
  <c r="X37" i="9"/>
  <c r="AB38" i="9" s="1"/>
  <c r="AD38" i="9" s="1"/>
  <c r="W37" i="9"/>
  <c r="V37" i="9"/>
  <c r="U37" i="9"/>
  <c r="S37" i="9"/>
  <c r="R37" i="9"/>
  <c r="Q37" i="9"/>
  <c r="P37" i="9"/>
  <c r="AH36" i="9"/>
  <c r="X36" i="9"/>
  <c r="W36" i="9"/>
  <c r="V36" i="9"/>
  <c r="U36" i="9"/>
  <c r="S36" i="9"/>
  <c r="R36" i="9"/>
  <c r="Q36" i="9"/>
  <c r="P36" i="9"/>
  <c r="AH35" i="9"/>
  <c r="X35" i="9"/>
  <c r="W35" i="9"/>
  <c r="V35" i="9"/>
  <c r="U35" i="9"/>
  <c r="S35" i="9"/>
  <c r="R35" i="9"/>
  <c r="Q35" i="9"/>
  <c r="P35" i="9"/>
  <c r="AH34" i="9"/>
  <c r="X34" i="9"/>
  <c r="AB35" i="9" s="1"/>
  <c r="W34" i="9"/>
  <c r="V34" i="9"/>
  <c r="U34" i="9"/>
  <c r="S34" i="9"/>
  <c r="R34" i="9"/>
  <c r="Q34" i="9"/>
  <c r="P34" i="9"/>
  <c r="AH33" i="9"/>
  <c r="X33" i="9"/>
  <c r="AB34" i="9" s="1"/>
  <c r="AD34" i="9" s="1"/>
  <c r="W33" i="9"/>
  <c r="V33" i="9"/>
  <c r="U33" i="9"/>
  <c r="S33" i="9"/>
  <c r="R33" i="9"/>
  <c r="Q33" i="9"/>
  <c r="P33" i="9"/>
  <c r="AH32" i="9"/>
  <c r="X32" i="9"/>
  <c r="AB33" i="9" s="1"/>
  <c r="W32" i="9"/>
  <c r="V32" i="9"/>
  <c r="U32" i="9"/>
  <c r="S32" i="9"/>
  <c r="R32" i="9"/>
  <c r="Q32" i="9"/>
  <c r="P32" i="9"/>
  <c r="AH31" i="9"/>
  <c r="X31" i="9"/>
  <c r="W31" i="9"/>
  <c r="V31" i="9"/>
  <c r="U31" i="9"/>
  <c r="S31" i="9"/>
  <c r="R31" i="9"/>
  <c r="Q31" i="9"/>
  <c r="P31" i="9"/>
  <c r="AH30" i="9"/>
  <c r="X30" i="9"/>
  <c r="W30" i="9"/>
  <c r="V30" i="9"/>
  <c r="U30" i="9"/>
  <c r="S30" i="9"/>
  <c r="R30" i="9"/>
  <c r="Q30" i="9"/>
  <c r="P30" i="9"/>
  <c r="AH29" i="9"/>
  <c r="X29" i="9"/>
  <c r="W29" i="9"/>
  <c r="V29" i="9"/>
  <c r="U29" i="9"/>
  <c r="S29" i="9"/>
  <c r="R29" i="9"/>
  <c r="Q29" i="9"/>
  <c r="P29" i="9"/>
  <c r="AH28" i="9"/>
  <c r="X28" i="9"/>
  <c r="W28" i="9"/>
  <c r="V28" i="9"/>
  <c r="U28" i="9"/>
  <c r="S28" i="9"/>
  <c r="R28" i="9"/>
  <c r="Q28" i="9"/>
  <c r="P28" i="9"/>
  <c r="AH27" i="9"/>
  <c r="X27" i="9"/>
  <c r="W27" i="9"/>
  <c r="V27" i="9"/>
  <c r="U27" i="9"/>
  <c r="S27" i="9"/>
  <c r="R27" i="9"/>
  <c r="Q27" i="9"/>
  <c r="P27" i="9"/>
  <c r="AH26" i="9"/>
  <c r="X26" i="9"/>
  <c r="W26" i="9"/>
  <c r="V26" i="9"/>
  <c r="U26" i="9"/>
  <c r="S26" i="9"/>
  <c r="R26" i="9"/>
  <c r="Q26" i="9"/>
  <c r="P26" i="9"/>
  <c r="AH25" i="9"/>
  <c r="X25" i="9"/>
  <c r="W25" i="9"/>
  <c r="V25" i="9"/>
  <c r="U25" i="9"/>
  <c r="S25" i="9"/>
  <c r="R25" i="9"/>
  <c r="Q25" i="9"/>
  <c r="P25" i="9"/>
  <c r="AH24" i="9"/>
  <c r="X24" i="9"/>
  <c r="W24" i="9"/>
  <c r="V24" i="9"/>
  <c r="U24" i="9"/>
  <c r="S24" i="9"/>
  <c r="R24" i="9"/>
  <c r="Q24" i="9"/>
  <c r="P24" i="9"/>
  <c r="AH23" i="9"/>
  <c r="X23" i="9"/>
  <c r="W23" i="9"/>
  <c r="V23" i="9"/>
  <c r="U23" i="9"/>
  <c r="S23" i="9"/>
  <c r="R23" i="9"/>
  <c r="Q23" i="9"/>
  <c r="P23" i="9"/>
  <c r="AH22" i="9"/>
  <c r="X22" i="9"/>
  <c r="W22" i="9"/>
  <c r="V22" i="9"/>
  <c r="U22" i="9"/>
  <c r="S22" i="9"/>
  <c r="R22" i="9"/>
  <c r="Q22" i="9"/>
  <c r="P22" i="9"/>
  <c r="AH21" i="9"/>
  <c r="X21" i="9"/>
  <c r="W21" i="9"/>
  <c r="V21" i="9"/>
  <c r="U21" i="9"/>
  <c r="S21" i="9"/>
  <c r="R21" i="9"/>
  <c r="Q21" i="9"/>
  <c r="P21" i="9"/>
  <c r="AH20" i="9"/>
  <c r="X20" i="9"/>
  <c r="W20" i="9"/>
  <c r="V20" i="9"/>
  <c r="U20" i="9"/>
  <c r="S20" i="9"/>
  <c r="R20" i="9"/>
  <c r="Q20" i="9"/>
  <c r="P20" i="9"/>
  <c r="AH19" i="9"/>
  <c r="X19" i="9"/>
  <c r="W19" i="9"/>
  <c r="V19" i="9"/>
  <c r="U19" i="9"/>
  <c r="S19" i="9"/>
  <c r="R19" i="9"/>
  <c r="Q19" i="9"/>
  <c r="P19" i="9"/>
  <c r="AH18" i="9"/>
  <c r="X18" i="9"/>
  <c r="W18" i="9"/>
  <c r="V18" i="9"/>
  <c r="U18" i="9"/>
  <c r="S18" i="9"/>
  <c r="R18" i="9"/>
  <c r="Q18" i="9"/>
  <c r="P18" i="9"/>
  <c r="AH17" i="9"/>
  <c r="X17" i="9"/>
  <c r="W17" i="9"/>
  <c r="V17" i="9"/>
  <c r="U17" i="9"/>
  <c r="S17" i="9"/>
  <c r="R17" i="9"/>
  <c r="Q17" i="9"/>
  <c r="P17" i="9"/>
  <c r="AH16" i="9"/>
  <c r="X16" i="9"/>
  <c r="W16" i="9"/>
  <c r="V16" i="9"/>
  <c r="U16" i="9"/>
  <c r="S16" i="9"/>
  <c r="R16" i="9"/>
  <c r="Q16" i="9"/>
  <c r="P16" i="9"/>
  <c r="AH15" i="9"/>
  <c r="X15" i="9"/>
  <c r="W15" i="9"/>
  <c r="V15" i="9"/>
  <c r="U15" i="9"/>
  <c r="S15" i="9"/>
  <c r="R15" i="9"/>
  <c r="Q15" i="9"/>
  <c r="P15" i="9"/>
  <c r="AH14" i="9"/>
  <c r="X14" i="9"/>
  <c r="W14" i="9"/>
  <c r="V14" i="9"/>
  <c r="U14" i="9"/>
  <c r="S14" i="9"/>
  <c r="R14" i="9"/>
  <c r="Q14" i="9"/>
  <c r="P14" i="9"/>
  <c r="AH13" i="9"/>
  <c r="X13" i="9"/>
  <c r="W13" i="9"/>
  <c r="V13" i="9"/>
  <c r="U13" i="9"/>
  <c r="S13" i="9"/>
  <c r="R13" i="9"/>
  <c r="Q13" i="9"/>
  <c r="P13" i="9"/>
  <c r="AH12" i="9"/>
  <c r="X12" i="9"/>
  <c r="W12" i="9"/>
  <c r="V12" i="9"/>
  <c r="U12" i="9"/>
  <c r="S12" i="9"/>
  <c r="R12" i="9"/>
  <c r="Q12" i="9"/>
  <c r="P12" i="9"/>
  <c r="AH11" i="9"/>
  <c r="AH278" i="9" s="1"/>
  <c r="X11" i="9"/>
  <c r="X276" i="9" s="1"/>
  <c r="W11" i="9"/>
  <c r="W278" i="9" s="1"/>
  <c r="V11" i="9"/>
  <c r="V276" i="9" s="1"/>
  <c r="U11" i="9"/>
  <c r="U276" i="9" s="1"/>
  <c r="S11" i="9"/>
  <c r="S278" i="9" s="1"/>
  <c r="R11" i="9"/>
  <c r="R278" i="9" s="1"/>
  <c r="Q11" i="9"/>
  <c r="Q278" i="9" s="1"/>
  <c r="P11" i="9"/>
  <c r="P278" i="9" s="1"/>
  <c r="AH10" i="9"/>
  <c r="X10" i="9"/>
  <c r="AB11" i="9" s="1"/>
  <c r="W10" i="9"/>
  <c r="V10" i="9"/>
  <c r="U10" i="9"/>
  <c r="S10" i="9"/>
  <c r="R10" i="9"/>
  <c r="Q10" i="9"/>
  <c r="M5" i="9"/>
  <c r="L5" i="9"/>
  <c r="K5" i="9"/>
  <c r="J5" i="9"/>
  <c r="I5" i="9"/>
  <c r="H5" i="9"/>
  <c r="G5" i="9"/>
  <c r="F5" i="9"/>
  <c r="E5" i="9"/>
  <c r="D5" i="9"/>
  <c r="C5" i="9"/>
  <c r="AG190" i="8"/>
  <c r="X190" i="8"/>
  <c r="W190" i="8"/>
  <c r="V190" i="8"/>
  <c r="U190" i="8"/>
  <c r="S190" i="8"/>
  <c r="R190" i="8"/>
  <c r="Q190" i="8"/>
  <c r="P190" i="8"/>
  <c r="AG189" i="8"/>
  <c r="X189" i="8"/>
  <c r="W189" i="8"/>
  <c r="V189" i="8"/>
  <c r="U189" i="8"/>
  <c r="S189" i="8"/>
  <c r="R189" i="8"/>
  <c r="Q189" i="8"/>
  <c r="P189" i="8"/>
  <c r="AG188" i="8"/>
  <c r="X188" i="8"/>
  <c r="W188" i="8"/>
  <c r="V188" i="8"/>
  <c r="U188" i="8"/>
  <c r="S188" i="8"/>
  <c r="R188" i="8"/>
  <c r="Q188" i="8"/>
  <c r="P188" i="8"/>
  <c r="AG187" i="8"/>
  <c r="X187" i="8"/>
  <c r="W187" i="8"/>
  <c r="V187" i="8"/>
  <c r="U187" i="8"/>
  <c r="S187" i="8"/>
  <c r="R187" i="8"/>
  <c r="Q187" i="8"/>
  <c r="P187" i="8"/>
  <c r="AG186" i="8"/>
  <c r="X186" i="8"/>
  <c r="W186" i="8"/>
  <c r="V186" i="8"/>
  <c r="U186" i="8"/>
  <c r="S186" i="8"/>
  <c r="R186" i="8"/>
  <c r="Q186" i="8"/>
  <c r="P186" i="8"/>
  <c r="AG185" i="8"/>
  <c r="X185" i="8"/>
  <c r="Y185" i="8" s="1"/>
  <c r="W185" i="8"/>
  <c r="V185" i="8"/>
  <c r="U185" i="8"/>
  <c r="S185" i="8"/>
  <c r="R185" i="8"/>
  <c r="Q185" i="8"/>
  <c r="P185" i="8"/>
  <c r="AG184" i="8"/>
  <c r="X184" i="8"/>
  <c r="W184" i="8"/>
  <c r="V184" i="8"/>
  <c r="U184" i="8"/>
  <c r="S184" i="8"/>
  <c r="R184" i="8"/>
  <c r="Q184" i="8"/>
  <c r="P184" i="8"/>
  <c r="AG183" i="8"/>
  <c r="X183" i="8"/>
  <c r="W183" i="8"/>
  <c r="V183" i="8"/>
  <c r="U183" i="8"/>
  <c r="S183" i="8"/>
  <c r="R183" i="8"/>
  <c r="Q183" i="8"/>
  <c r="P183" i="8"/>
  <c r="AG182" i="8"/>
  <c r="X182" i="8"/>
  <c r="W182" i="8"/>
  <c r="V182" i="8"/>
  <c r="U182" i="8"/>
  <c r="S182" i="8"/>
  <c r="R182" i="8"/>
  <c r="Q182" i="8"/>
  <c r="P182" i="8"/>
  <c r="AG181" i="8"/>
  <c r="X181" i="8"/>
  <c r="W181" i="8"/>
  <c r="V181" i="8"/>
  <c r="U181" i="8"/>
  <c r="S181" i="8"/>
  <c r="R181" i="8"/>
  <c r="Q181" i="8"/>
  <c r="P181" i="8"/>
  <c r="AG180" i="8"/>
  <c r="X180" i="8"/>
  <c r="W180" i="8"/>
  <c r="V180" i="8"/>
  <c r="U180" i="8"/>
  <c r="S180" i="8"/>
  <c r="R180" i="8"/>
  <c r="Q180" i="8"/>
  <c r="P180" i="8"/>
  <c r="AG179" i="8"/>
  <c r="X179" i="8"/>
  <c r="W179" i="8"/>
  <c r="V179" i="8"/>
  <c r="U179" i="8"/>
  <c r="S179" i="8"/>
  <c r="R179" i="8"/>
  <c r="Q179" i="8"/>
  <c r="P179" i="8"/>
  <c r="AG178" i="8"/>
  <c r="X178" i="8"/>
  <c r="W178" i="8"/>
  <c r="V178" i="8"/>
  <c r="U178" i="8"/>
  <c r="S178" i="8"/>
  <c r="R178" i="8"/>
  <c r="Q178" i="8"/>
  <c r="P178" i="8"/>
  <c r="AG177" i="8"/>
  <c r="X177" i="8"/>
  <c r="W177" i="8"/>
  <c r="V177" i="8"/>
  <c r="U177" i="8"/>
  <c r="S177" i="8"/>
  <c r="R177" i="8"/>
  <c r="Q177" i="8"/>
  <c r="P177" i="8"/>
  <c r="AG176" i="8"/>
  <c r="X176" i="8"/>
  <c r="W176" i="8"/>
  <c r="V176" i="8"/>
  <c r="U176" i="8"/>
  <c r="S176" i="8"/>
  <c r="R176" i="8"/>
  <c r="Q176" i="8"/>
  <c r="P176" i="8"/>
  <c r="AG175" i="8"/>
  <c r="X175" i="8"/>
  <c r="W175" i="8"/>
  <c r="V175" i="8"/>
  <c r="U175" i="8"/>
  <c r="S175" i="8"/>
  <c r="R175" i="8"/>
  <c r="Q175" i="8"/>
  <c r="P175" i="8"/>
  <c r="AG174" i="8"/>
  <c r="X174" i="8"/>
  <c r="W174" i="8"/>
  <c r="V174" i="8"/>
  <c r="U174" i="8"/>
  <c r="S174" i="8"/>
  <c r="R174" i="8"/>
  <c r="Q174" i="8"/>
  <c r="P174" i="8"/>
  <c r="AG173" i="8"/>
  <c r="X173" i="8"/>
  <c r="W173" i="8"/>
  <c r="V173" i="8"/>
  <c r="U173" i="8"/>
  <c r="AA173" i="8" s="1"/>
  <c r="S173" i="8"/>
  <c r="R173" i="8"/>
  <c r="Q173" i="8"/>
  <c r="P173" i="8"/>
  <c r="AG172" i="8"/>
  <c r="X172" i="8"/>
  <c r="W172" i="8"/>
  <c r="V172" i="8"/>
  <c r="U172" i="8"/>
  <c r="S172" i="8"/>
  <c r="R172" i="8"/>
  <c r="Q172" i="8"/>
  <c r="P172" i="8"/>
  <c r="AG171" i="8"/>
  <c r="X171" i="8"/>
  <c r="W171" i="8"/>
  <c r="V171" i="8"/>
  <c r="U171" i="8"/>
  <c r="S171" i="8"/>
  <c r="R171" i="8"/>
  <c r="Q171" i="8"/>
  <c r="P171" i="8"/>
  <c r="AG170" i="8"/>
  <c r="X170" i="8"/>
  <c r="W170" i="8"/>
  <c r="V170" i="8"/>
  <c r="U170" i="8"/>
  <c r="S170" i="8"/>
  <c r="R170" i="8"/>
  <c r="Q170" i="8"/>
  <c r="P170" i="8"/>
  <c r="AG169" i="8"/>
  <c r="X169" i="8"/>
  <c r="W169" i="8"/>
  <c r="V169" i="8"/>
  <c r="U169" i="8"/>
  <c r="S169" i="8"/>
  <c r="R169" i="8"/>
  <c r="Q169" i="8"/>
  <c r="P169" i="8"/>
  <c r="AG168" i="8"/>
  <c r="X168" i="8"/>
  <c r="W168" i="8"/>
  <c r="V168" i="8"/>
  <c r="U168" i="8"/>
  <c r="S168" i="8"/>
  <c r="R168" i="8"/>
  <c r="Q168" i="8"/>
  <c r="P168" i="8"/>
  <c r="AG167" i="8"/>
  <c r="X167" i="8"/>
  <c r="W167" i="8"/>
  <c r="V167" i="8"/>
  <c r="U167" i="8"/>
  <c r="S167" i="8"/>
  <c r="R167" i="8"/>
  <c r="Q167" i="8"/>
  <c r="P167" i="8"/>
  <c r="AG166" i="8"/>
  <c r="X166" i="8"/>
  <c r="W166" i="8"/>
  <c r="V166" i="8"/>
  <c r="U166" i="8"/>
  <c r="S166" i="8"/>
  <c r="R166" i="8"/>
  <c r="Q166" i="8"/>
  <c r="P166" i="8"/>
  <c r="AG165" i="8"/>
  <c r="X165" i="8"/>
  <c r="W165" i="8"/>
  <c r="V165" i="8"/>
  <c r="U165" i="8"/>
  <c r="S165" i="8"/>
  <c r="R165" i="8"/>
  <c r="Q165" i="8"/>
  <c r="P165" i="8"/>
  <c r="AG164" i="8"/>
  <c r="X164" i="8"/>
  <c r="W164" i="8"/>
  <c r="V164" i="8"/>
  <c r="U164" i="8"/>
  <c r="S164" i="8"/>
  <c r="R164" i="8"/>
  <c r="Q164" i="8"/>
  <c r="P164" i="8"/>
  <c r="AG163" i="8"/>
  <c r="X163" i="8"/>
  <c r="W163" i="8"/>
  <c r="V163" i="8"/>
  <c r="U163" i="8"/>
  <c r="S163" i="8"/>
  <c r="R163" i="8"/>
  <c r="Q163" i="8"/>
  <c r="P163" i="8"/>
  <c r="AG162" i="8"/>
  <c r="X162" i="8"/>
  <c r="Y162" i="8" s="1"/>
  <c r="W162" i="8"/>
  <c r="V162" i="8"/>
  <c r="U162" i="8"/>
  <c r="S162" i="8"/>
  <c r="R162" i="8"/>
  <c r="Q162" i="8"/>
  <c r="P162" i="8"/>
  <c r="AG161" i="8"/>
  <c r="X161" i="8"/>
  <c r="W161" i="8"/>
  <c r="V161" i="8"/>
  <c r="V301" i="8" s="1"/>
  <c r="U161" i="8"/>
  <c r="S161" i="8"/>
  <c r="R161" i="8"/>
  <c r="Q161" i="8"/>
  <c r="P161" i="8"/>
  <c r="AG160" i="8"/>
  <c r="X160" i="8"/>
  <c r="W160" i="8"/>
  <c r="V160" i="8"/>
  <c r="U160" i="8"/>
  <c r="S160" i="8"/>
  <c r="R160" i="8"/>
  <c r="Q160" i="8"/>
  <c r="P160" i="8"/>
  <c r="AG159" i="8"/>
  <c r="X159" i="8"/>
  <c r="Y159" i="8" s="1"/>
  <c r="W159" i="8"/>
  <c r="V159" i="8"/>
  <c r="U159" i="8"/>
  <c r="S159" i="8"/>
  <c r="R159" i="8"/>
  <c r="Q159" i="8"/>
  <c r="P159" i="8"/>
  <c r="AG158" i="8"/>
  <c r="X158" i="8"/>
  <c r="W158" i="8"/>
  <c r="V158" i="8"/>
  <c r="U158" i="8"/>
  <c r="S158" i="8"/>
  <c r="R158" i="8"/>
  <c r="Q158" i="8"/>
  <c r="P158" i="8"/>
  <c r="AG157" i="8"/>
  <c r="X157" i="8"/>
  <c r="W157" i="8"/>
  <c r="V157" i="8"/>
  <c r="U157" i="8"/>
  <c r="S157" i="8"/>
  <c r="R157" i="8"/>
  <c r="Q157" i="8"/>
  <c r="P157" i="8"/>
  <c r="AG156" i="8"/>
  <c r="X156" i="8"/>
  <c r="W156" i="8"/>
  <c r="V156" i="8"/>
  <c r="U156" i="8"/>
  <c r="S156" i="8"/>
  <c r="R156" i="8"/>
  <c r="Q156" i="8"/>
  <c r="P156" i="8"/>
  <c r="AG155" i="8"/>
  <c r="X155" i="8"/>
  <c r="W155" i="8"/>
  <c r="V155" i="8"/>
  <c r="U155" i="8"/>
  <c r="S155" i="8"/>
  <c r="R155" i="8"/>
  <c r="Q155" i="8"/>
  <c r="P155" i="8"/>
  <c r="AG154" i="8"/>
  <c r="X154" i="8"/>
  <c r="W154" i="8"/>
  <c r="V154" i="8"/>
  <c r="U154" i="8"/>
  <c r="S154" i="8"/>
  <c r="R154" i="8"/>
  <c r="Q154" i="8"/>
  <c r="P154" i="8"/>
  <c r="AG153" i="8"/>
  <c r="X153" i="8"/>
  <c r="W153" i="8"/>
  <c r="V153" i="8"/>
  <c r="U153" i="8"/>
  <c r="S153" i="8"/>
  <c r="R153" i="8"/>
  <c r="Q153" i="8"/>
  <c r="P153" i="8"/>
  <c r="AG152" i="8"/>
  <c r="X152" i="8"/>
  <c r="W152" i="8"/>
  <c r="V152" i="8"/>
  <c r="U152" i="8"/>
  <c r="S152" i="8"/>
  <c r="R152" i="8"/>
  <c r="Q152" i="8"/>
  <c r="P152" i="8"/>
  <c r="AG151" i="8"/>
  <c r="X151" i="8"/>
  <c r="W151" i="8"/>
  <c r="V151" i="8"/>
  <c r="U151" i="8"/>
  <c r="S151" i="8"/>
  <c r="R151" i="8"/>
  <c r="Q151" i="8"/>
  <c r="P151" i="8"/>
  <c r="AG150" i="8"/>
  <c r="X150" i="8"/>
  <c r="Y150" i="8" s="1"/>
  <c r="W150" i="8"/>
  <c r="V150" i="8"/>
  <c r="U150" i="8"/>
  <c r="S150" i="8"/>
  <c r="R150" i="8"/>
  <c r="Q150" i="8"/>
  <c r="P150" i="8"/>
  <c r="AG149" i="8"/>
  <c r="X149" i="8"/>
  <c r="W149" i="8"/>
  <c r="V149" i="8"/>
  <c r="U149" i="8"/>
  <c r="S149" i="8"/>
  <c r="R149" i="8"/>
  <c r="Q149" i="8"/>
  <c r="P149" i="8"/>
  <c r="AG148" i="8"/>
  <c r="X148" i="8"/>
  <c r="W148" i="8"/>
  <c r="V148" i="8"/>
  <c r="U148" i="8"/>
  <c r="S148" i="8"/>
  <c r="R148" i="8"/>
  <c r="Q148" i="8"/>
  <c r="P148" i="8"/>
  <c r="AG147" i="8"/>
  <c r="X147" i="8"/>
  <c r="W147" i="8"/>
  <c r="V147" i="8"/>
  <c r="U147" i="8"/>
  <c r="S147" i="8"/>
  <c r="R147" i="8"/>
  <c r="Q147" i="8"/>
  <c r="P147" i="8"/>
  <c r="AG146" i="8"/>
  <c r="X146" i="8"/>
  <c r="Y146" i="8" s="1"/>
  <c r="W146" i="8"/>
  <c r="V146" i="8"/>
  <c r="U146" i="8"/>
  <c r="S146" i="8"/>
  <c r="R146" i="8"/>
  <c r="Q146" i="8"/>
  <c r="P146" i="8"/>
  <c r="AG145" i="8"/>
  <c r="X145" i="8"/>
  <c r="AB146" i="8" s="1"/>
  <c r="W145" i="8"/>
  <c r="V145" i="8"/>
  <c r="U145" i="8"/>
  <c r="S145" i="8"/>
  <c r="R145" i="8"/>
  <c r="Q145" i="8"/>
  <c r="P145" i="8"/>
  <c r="AG144" i="8"/>
  <c r="X144" i="8"/>
  <c r="Z144" i="8" s="1"/>
  <c r="W144" i="8"/>
  <c r="V144" i="8"/>
  <c r="U144" i="8"/>
  <c r="S144" i="8"/>
  <c r="R144" i="8"/>
  <c r="Q144" i="8"/>
  <c r="P144" i="8"/>
  <c r="AG143" i="8"/>
  <c r="X143" i="8"/>
  <c r="W143" i="8"/>
  <c r="V143" i="8"/>
  <c r="U143" i="8"/>
  <c r="S143" i="8"/>
  <c r="R143" i="8"/>
  <c r="Q143" i="8"/>
  <c r="P143" i="8"/>
  <c r="AG142" i="8"/>
  <c r="X142" i="8"/>
  <c r="W142" i="8"/>
  <c r="V142" i="8"/>
  <c r="U142" i="8"/>
  <c r="S142" i="8"/>
  <c r="R142" i="8"/>
  <c r="Q142" i="8"/>
  <c r="P142" i="8"/>
  <c r="AG141" i="8"/>
  <c r="X141" i="8"/>
  <c r="W141" i="8"/>
  <c r="V141" i="8"/>
  <c r="U141" i="8"/>
  <c r="S141" i="8"/>
  <c r="R141" i="8"/>
  <c r="Q141" i="8"/>
  <c r="P141" i="8"/>
  <c r="AG140" i="8"/>
  <c r="X140" i="8"/>
  <c r="W140" i="8"/>
  <c r="V140" i="8"/>
  <c r="U140" i="8"/>
  <c r="S140" i="8"/>
  <c r="R140" i="8"/>
  <c r="Q140" i="8"/>
  <c r="P140" i="8"/>
  <c r="AG139" i="8"/>
  <c r="X139" i="8"/>
  <c r="W139" i="8"/>
  <c r="V139" i="8"/>
  <c r="U139" i="8"/>
  <c r="S139" i="8"/>
  <c r="R139" i="8"/>
  <c r="Q139" i="8"/>
  <c r="P139" i="8"/>
  <c r="AG138" i="8"/>
  <c r="X138" i="8"/>
  <c r="W138" i="8"/>
  <c r="V138" i="8"/>
  <c r="U138" i="8"/>
  <c r="S138" i="8"/>
  <c r="R138" i="8"/>
  <c r="Q138" i="8"/>
  <c r="P138" i="8"/>
  <c r="AG137" i="8"/>
  <c r="X137" i="8"/>
  <c r="W137" i="8"/>
  <c r="V137" i="8"/>
  <c r="U137" i="8"/>
  <c r="S137" i="8"/>
  <c r="R137" i="8"/>
  <c r="Q137" i="8"/>
  <c r="P137" i="8"/>
  <c r="AG136" i="8"/>
  <c r="X136" i="8"/>
  <c r="W136" i="8"/>
  <c r="V136" i="8"/>
  <c r="U136" i="8"/>
  <c r="S136" i="8"/>
  <c r="R136" i="8"/>
  <c r="Q136" i="8"/>
  <c r="P136" i="8"/>
  <c r="AG135" i="8"/>
  <c r="X135" i="8"/>
  <c r="AB136" i="8" s="1"/>
  <c r="W135" i="8"/>
  <c r="V135" i="8"/>
  <c r="U135" i="8"/>
  <c r="S135" i="8"/>
  <c r="R135" i="8"/>
  <c r="Q135" i="8"/>
  <c r="P135" i="8"/>
  <c r="AG134" i="8"/>
  <c r="X134" i="8"/>
  <c r="AB135" i="8" s="1"/>
  <c r="W134" i="8"/>
  <c r="V134" i="8"/>
  <c r="U134" i="8"/>
  <c r="S134" i="8"/>
  <c r="R134" i="8"/>
  <c r="Q134" i="8"/>
  <c r="P134" i="8"/>
  <c r="AG133" i="8"/>
  <c r="X133" i="8"/>
  <c r="W133" i="8"/>
  <c r="V133" i="8"/>
  <c r="U133" i="8"/>
  <c r="S133" i="8"/>
  <c r="R133" i="8"/>
  <c r="Q133" i="8"/>
  <c r="P133" i="8"/>
  <c r="AG132" i="8"/>
  <c r="X132" i="8"/>
  <c r="Z132" i="8" s="1"/>
  <c r="W132" i="8"/>
  <c r="V132" i="8"/>
  <c r="U132" i="8"/>
  <c r="S132" i="8"/>
  <c r="R132" i="8"/>
  <c r="Q132" i="8"/>
  <c r="P132" i="8"/>
  <c r="AG131" i="8"/>
  <c r="X131" i="8"/>
  <c r="W131" i="8"/>
  <c r="W296" i="8" s="1"/>
  <c r="V131" i="8"/>
  <c r="U131" i="8"/>
  <c r="U298" i="8" s="1"/>
  <c r="S131" i="8"/>
  <c r="R131" i="8"/>
  <c r="Q131" i="8"/>
  <c r="P131" i="8"/>
  <c r="AG130" i="8"/>
  <c r="X130" i="8"/>
  <c r="Y130" i="8" s="1"/>
  <c r="W130" i="8"/>
  <c r="V130" i="8"/>
  <c r="U130" i="8"/>
  <c r="S130" i="8"/>
  <c r="R130" i="8"/>
  <c r="Q130" i="8"/>
  <c r="P130" i="8"/>
  <c r="AG129" i="8"/>
  <c r="X129" i="8"/>
  <c r="W129" i="8"/>
  <c r="V129" i="8"/>
  <c r="U129" i="8"/>
  <c r="S129" i="8"/>
  <c r="R129" i="8"/>
  <c r="Q129" i="8"/>
  <c r="P129" i="8"/>
  <c r="AG128" i="8"/>
  <c r="X128" i="8"/>
  <c r="W128" i="8"/>
  <c r="V128" i="8"/>
  <c r="U128" i="8"/>
  <c r="S128" i="8"/>
  <c r="R128" i="8"/>
  <c r="Q128" i="8"/>
  <c r="P128" i="8"/>
  <c r="AG127" i="8"/>
  <c r="X127" i="8"/>
  <c r="AB128" i="8" s="1"/>
  <c r="AD128" i="8" s="1"/>
  <c r="W127" i="8"/>
  <c r="V127" i="8"/>
  <c r="U127" i="8"/>
  <c r="S127" i="8"/>
  <c r="R127" i="8"/>
  <c r="Q127" i="8"/>
  <c r="P127" i="8"/>
  <c r="AG126" i="8"/>
  <c r="X126" i="8"/>
  <c r="W126" i="8"/>
  <c r="V126" i="8"/>
  <c r="U126" i="8"/>
  <c r="S126" i="8"/>
  <c r="R126" i="8"/>
  <c r="Q126" i="8"/>
  <c r="P126" i="8"/>
  <c r="AG125" i="8"/>
  <c r="X125" i="8"/>
  <c r="W125" i="8"/>
  <c r="V125" i="8"/>
  <c r="U125" i="8"/>
  <c r="S125" i="8"/>
  <c r="R125" i="8"/>
  <c r="Q125" i="8"/>
  <c r="P125" i="8"/>
  <c r="AG124" i="8"/>
  <c r="X124" i="8"/>
  <c r="W124" i="8"/>
  <c r="V124" i="8"/>
  <c r="U124" i="8"/>
  <c r="AA124" i="8" s="1"/>
  <c r="S124" i="8"/>
  <c r="R124" i="8"/>
  <c r="Q124" i="8"/>
  <c r="P124" i="8"/>
  <c r="AG123" i="8"/>
  <c r="X123" i="8"/>
  <c r="W123" i="8"/>
  <c r="Z123" i="8" s="1"/>
  <c r="V123" i="8"/>
  <c r="U123" i="8"/>
  <c r="S123" i="8"/>
  <c r="R123" i="8"/>
  <c r="Q123" i="8"/>
  <c r="P123" i="8"/>
  <c r="AG122" i="8"/>
  <c r="X122" i="8"/>
  <c r="AB123" i="8" s="1"/>
  <c r="AD123" i="8" s="1"/>
  <c r="W122" i="8"/>
  <c r="V122" i="8"/>
  <c r="U122" i="8"/>
  <c r="S122" i="8"/>
  <c r="R122" i="8"/>
  <c r="Q122" i="8"/>
  <c r="P122" i="8"/>
  <c r="AG121" i="8"/>
  <c r="X121" i="8"/>
  <c r="W121" i="8"/>
  <c r="V121" i="8"/>
  <c r="U121" i="8"/>
  <c r="S121" i="8"/>
  <c r="R121" i="8"/>
  <c r="Q121" i="8"/>
  <c r="P121" i="8"/>
  <c r="AG120" i="8"/>
  <c r="X120" i="8"/>
  <c r="AB121" i="8" s="1"/>
  <c r="AC121" i="8" s="1"/>
  <c r="W120" i="8"/>
  <c r="V120" i="8"/>
  <c r="U120" i="8"/>
  <c r="S120" i="8"/>
  <c r="R120" i="8"/>
  <c r="Q120" i="8"/>
  <c r="P120" i="8"/>
  <c r="AG119" i="8"/>
  <c r="X119" i="8"/>
  <c r="W119" i="8"/>
  <c r="V119" i="8"/>
  <c r="U119" i="8"/>
  <c r="S119" i="8"/>
  <c r="R119" i="8"/>
  <c r="Q119" i="8"/>
  <c r="P119" i="8"/>
  <c r="AG118" i="8"/>
  <c r="X118" i="8"/>
  <c r="AB119" i="8" s="1"/>
  <c r="W118" i="8"/>
  <c r="Z118" i="8" s="1"/>
  <c r="V118" i="8"/>
  <c r="U118" i="8"/>
  <c r="S118" i="8"/>
  <c r="R118" i="8"/>
  <c r="Q118" i="8"/>
  <c r="P118" i="8"/>
  <c r="AG117" i="8"/>
  <c r="X117" i="8"/>
  <c r="W117" i="8"/>
  <c r="Z117" i="8" s="1"/>
  <c r="V117" i="8"/>
  <c r="U117" i="8"/>
  <c r="AA117" i="8" s="1"/>
  <c r="S117" i="8"/>
  <c r="R117" i="8"/>
  <c r="Q117" i="8"/>
  <c r="P117" i="8"/>
  <c r="AG116" i="8"/>
  <c r="X116" i="8"/>
  <c r="W116" i="8"/>
  <c r="Z116" i="8" s="1"/>
  <c r="V116" i="8"/>
  <c r="U116" i="8"/>
  <c r="S116" i="8"/>
  <c r="R116" i="8"/>
  <c r="Q116" i="8"/>
  <c r="P116" i="8"/>
  <c r="AG115" i="8"/>
  <c r="X115" i="8"/>
  <c r="W115" i="8"/>
  <c r="V115" i="8"/>
  <c r="U115" i="8"/>
  <c r="AA115" i="8" s="1"/>
  <c r="S115" i="8"/>
  <c r="R115" i="8"/>
  <c r="Q115" i="8"/>
  <c r="P115" i="8"/>
  <c r="AG114" i="8"/>
  <c r="X114" i="8"/>
  <c r="W114" i="8"/>
  <c r="V114" i="8"/>
  <c r="U114" i="8"/>
  <c r="S114" i="8"/>
  <c r="R114" i="8"/>
  <c r="Q114" i="8"/>
  <c r="P114" i="8"/>
  <c r="AG113" i="8"/>
  <c r="X113" i="8"/>
  <c r="W113" i="8"/>
  <c r="V113" i="8"/>
  <c r="U113" i="8"/>
  <c r="S113" i="8"/>
  <c r="R113" i="8"/>
  <c r="Q113" i="8"/>
  <c r="P113" i="8"/>
  <c r="AG112" i="8"/>
  <c r="X112" i="8"/>
  <c r="W112" i="8"/>
  <c r="V112" i="8"/>
  <c r="U112" i="8"/>
  <c r="S112" i="8"/>
  <c r="R112" i="8"/>
  <c r="Q112" i="8"/>
  <c r="P112" i="8"/>
  <c r="AG111" i="8"/>
  <c r="X111" i="8"/>
  <c r="W111" i="8"/>
  <c r="V111" i="8"/>
  <c r="U111" i="8"/>
  <c r="S111" i="8"/>
  <c r="R111" i="8"/>
  <c r="Q111" i="8"/>
  <c r="P111" i="8"/>
  <c r="AG110" i="8"/>
  <c r="X110" i="8"/>
  <c r="Y110" i="8" s="1"/>
  <c r="W110" i="8"/>
  <c r="Z110" i="8" s="1"/>
  <c r="V110" i="8"/>
  <c r="U110" i="8"/>
  <c r="S110" i="8"/>
  <c r="R110" i="8"/>
  <c r="Q110" i="8"/>
  <c r="P110" i="8"/>
  <c r="AG109" i="8"/>
  <c r="X109" i="8"/>
  <c r="AB110" i="8" s="1"/>
  <c r="W109" i="8"/>
  <c r="V109" i="8"/>
  <c r="U109" i="8"/>
  <c r="S109" i="8"/>
  <c r="R109" i="8"/>
  <c r="Q109" i="8"/>
  <c r="P109" i="8"/>
  <c r="AG108" i="8"/>
  <c r="X108" i="8"/>
  <c r="W108" i="8"/>
  <c r="Y108" i="8" s="1"/>
  <c r="V108" i="8"/>
  <c r="U108" i="8"/>
  <c r="S108" i="8"/>
  <c r="R108" i="8"/>
  <c r="Q108" i="8"/>
  <c r="P108" i="8"/>
  <c r="AG107" i="8"/>
  <c r="X107" i="8"/>
  <c r="W107" i="8"/>
  <c r="V107" i="8"/>
  <c r="U107" i="8"/>
  <c r="S107" i="8"/>
  <c r="R107" i="8"/>
  <c r="Q107" i="8"/>
  <c r="P107" i="8"/>
  <c r="AG106" i="8"/>
  <c r="X106" i="8"/>
  <c r="Z106" i="8" s="1"/>
  <c r="W106" i="8"/>
  <c r="V106" i="8"/>
  <c r="U106" i="8"/>
  <c r="S106" i="8"/>
  <c r="R106" i="8"/>
  <c r="Q106" i="8"/>
  <c r="P106" i="8"/>
  <c r="AG105" i="8"/>
  <c r="X105" i="8"/>
  <c r="W105" i="8"/>
  <c r="V105" i="8"/>
  <c r="U105" i="8"/>
  <c r="AA105" i="8" s="1"/>
  <c r="S105" i="8"/>
  <c r="R105" i="8"/>
  <c r="Q105" i="8"/>
  <c r="P105" i="8"/>
  <c r="AG104" i="8"/>
  <c r="X104" i="8"/>
  <c r="AB105" i="8" s="1"/>
  <c r="AD105" i="8" s="1"/>
  <c r="W104" i="8"/>
  <c r="V104" i="8"/>
  <c r="U104" i="8"/>
  <c r="S104" i="8"/>
  <c r="R104" i="8"/>
  <c r="Q104" i="8"/>
  <c r="P104" i="8"/>
  <c r="AG103" i="8"/>
  <c r="X103" i="8"/>
  <c r="Z103" i="8" s="1"/>
  <c r="W103" i="8"/>
  <c r="V103" i="8"/>
  <c r="U103" i="8"/>
  <c r="S103" i="8"/>
  <c r="R103" i="8"/>
  <c r="Q103" i="8"/>
  <c r="P103" i="8"/>
  <c r="AG102" i="8"/>
  <c r="X102" i="8"/>
  <c r="W102" i="8"/>
  <c r="V102" i="8"/>
  <c r="U102" i="8"/>
  <c r="S102" i="8"/>
  <c r="R102" i="8"/>
  <c r="Q102" i="8"/>
  <c r="P102" i="8"/>
  <c r="AG101" i="8"/>
  <c r="AG292" i="8" s="1"/>
  <c r="X101" i="8"/>
  <c r="W101" i="8"/>
  <c r="V101" i="8"/>
  <c r="U101" i="8"/>
  <c r="S101" i="8"/>
  <c r="R101" i="8"/>
  <c r="Q101" i="8"/>
  <c r="P101" i="8"/>
  <c r="AG100" i="8"/>
  <c r="X100" i="8"/>
  <c r="Y100" i="8" s="1"/>
  <c r="W100" i="8"/>
  <c r="V100" i="8"/>
  <c r="U100" i="8"/>
  <c r="S100" i="8"/>
  <c r="R100" i="8"/>
  <c r="Q100" i="8"/>
  <c r="P100" i="8"/>
  <c r="AG99" i="8"/>
  <c r="X99" i="8"/>
  <c r="Y99" i="8" s="1"/>
  <c r="W99" i="8"/>
  <c r="V99" i="8"/>
  <c r="U99" i="8"/>
  <c r="S99" i="8"/>
  <c r="R99" i="8"/>
  <c r="Q99" i="8"/>
  <c r="P99" i="8"/>
  <c r="AG98" i="8"/>
  <c r="X98" i="8"/>
  <c r="W98" i="8"/>
  <c r="V98" i="8"/>
  <c r="AC98" i="8" s="1"/>
  <c r="AE98" i="8" s="1"/>
  <c r="U98" i="8"/>
  <c r="AA98" i="8" s="1"/>
  <c r="AQ98" i="8" s="1"/>
  <c r="S98" i="8"/>
  <c r="R98" i="8"/>
  <c r="Q98" i="8"/>
  <c r="P98" i="8"/>
  <c r="AG97" i="8"/>
  <c r="X97" i="8"/>
  <c r="AB98" i="8" s="1"/>
  <c r="AD98" i="8" s="1"/>
  <c r="W97" i="8"/>
  <c r="V97" i="8"/>
  <c r="U97" i="8"/>
  <c r="S97" i="8"/>
  <c r="R97" i="8"/>
  <c r="Q97" i="8"/>
  <c r="P97" i="8"/>
  <c r="AG96" i="8"/>
  <c r="X96" i="8"/>
  <c r="AB97" i="8" s="1"/>
  <c r="AD97" i="8" s="1"/>
  <c r="W96" i="8"/>
  <c r="V96" i="8"/>
  <c r="U96" i="8"/>
  <c r="S96" i="8"/>
  <c r="R96" i="8"/>
  <c r="Q96" i="8"/>
  <c r="P96" i="8"/>
  <c r="AG95" i="8"/>
  <c r="X95" i="8"/>
  <c r="W95" i="8"/>
  <c r="V95" i="8"/>
  <c r="U95" i="8"/>
  <c r="S95" i="8"/>
  <c r="R95" i="8"/>
  <c r="Q95" i="8"/>
  <c r="P95" i="8"/>
  <c r="AG94" i="8"/>
  <c r="X94" i="8"/>
  <c r="W94" i="8"/>
  <c r="V94" i="8"/>
  <c r="U94" i="8"/>
  <c r="S94" i="8"/>
  <c r="R94" i="8"/>
  <c r="Q94" i="8"/>
  <c r="P94" i="8"/>
  <c r="AG93" i="8"/>
  <c r="X93" i="8"/>
  <c r="Y93" i="8" s="1"/>
  <c r="W93" i="8"/>
  <c r="V93" i="8"/>
  <c r="U93" i="8"/>
  <c r="S93" i="8"/>
  <c r="R93" i="8"/>
  <c r="Q93" i="8"/>
  <c r="P93" i="8"/>
  <c r="AG92" i="8"/>
  <c r="X92" i="8"/>
  <c r="W92" i="8"/>
  <c r="V92" i="8"/>
  <c r="U92" i="8"/>
  <c r="S92" i="8"/>
  <c r="R92" i="8"/>
  <c r="Q92" i="8"/>
  <c r="P92" i="8"/>
  <c r="AG91" i="8"/>
  <c r="X91" i="8"/>
  <c r="W91" i="8"/>
  <c r="V91" i="8"/>
  <c r="U91" i="8"/>
  <c r="S91" i="8"/>
  <c r="R91" i="8"/>
  <c r="Q91" i="8"/>
  <c r="P91" i="8"/>
  <c r="AG90" i="8"/>
  <c r="X90" i="8"/>
  <c r="W90" i="8"/>
  <c r="AB90" i="8" s="1"/>
  <c r="AD90" i="8" s="1"/>
  <c r="V90" i="8"/>
  <c r="U90" i="8"/>
  <c r="S90" i="8"/>
  <c r="R90" i="8"/>
  <c r="Q90" i="8"/>
  <c r="P90" i="8"/>
  <c r="AG89" i="8"/>
  <c r="X89" i="8"/>
  <c r="W89" i="8"/>
  <c r="V89" i="8"/>
  <c r="U89" i="8"/>
  <c r="S89" i="8"/>
  <c r="R89" i="8"/>
  <c r="Q89" i="8"/>
  <c r="P89" i="8"/>
  <c r="AG88" i="8"/>
  <c r="X88" i="8"/>
  <c r="W88" i="8"/>
  <c r="Y88" i="8" s="1"/>
  <c r="V88" i="8"/>
  <c r="U88" i="8"/>
  <c r="S88" i="8"/>
  <c r="R88" i="8"/>
  <c r="Q88" i="8"/>
  <c r="P88" i="8"/>
  <c r="AG87" i="8"/>
  <c r="X87" i="8"/>
  <c r="AB88" i="8" s="1"/>
  <c r="AC88" i="8" s="1"/>
  <c r="W87" i="8"/>
  <c r="V87" i="8"/>
  <c r="U87" i="8"/>
  <c r="S87" i="8"/>
  <c r="R87" i="8"/>
  <c r="Q87" i="8"/>
  <c r="P87" i="8"/>
  <c r="AG86" i="8"/>
  <c r="X86" i="8"/>
  <c r="W86" i="8"/>
  <c r="V86" i="8"/>
  <c r="U86" i="8"/>
  <c r="S86" i="8"/>
  <c r="R86" i="8"/>
  <c r="Q86" i="8"/>
  <c r="P86" i="8"/>
  <c r="AG85" i="8"/>
  <c r="X85" i="8"/>
  <c r="W85" i="8"/>
  <c r="V85" i="8"/>
  <c r="U85" i="8"/>
  <c r="S85" i="8"/>
  <c r="R85" i="8"/>
  <c r="Q85" i="8"/>
  <c r="P85" i="8"/>
  <c r="AG84" i="8"/>
  <c r="X84" i="8"/>
  <c r="W84" i="8"/>
  <c r="V84" i="8"/>
  <c r="U84" i="8"/>
  <c r="S84" i="8"/>
  <c r="R84" i="8"/>
  <c r="Q84" i="8"/>
  <c r="P84" i="8"/>
  <c r="AG83" i="8"/>
  <c r="X83" i="8"/>
  <c r="W83" i="8"/>
  <c r="V83" i="8"/>
  <c r="U83" i="8"/>
  <c r="S83" i="8"/>
  <c r="R83" i="8"/>
  <c r="Q83" i="8"/>
  <c r="P83" i="8"/>
  <c r="AG82" i="8"/>
  <c r="X82" i="8"/>
  <c r="W82" i="8"/>
  <c r="V82" i="8"/>
  <c r="U82" i="8"/>
  <c r="S82" i="8"/>
  <c r="R82" i="8"/>
  <c r="Q82" i="8"/>
  <c r="P82" i="8"/>
  <c r="AG81" i="8"/>
  <c r="X81" i="8"/>
  <c r="W81" i="8"/>
  <c r="V81" i="8"/>
  <c r="U81" i="8"/>
  <c r="S81" i="8"/>
  <c r="R81" i="8"/>
  <c r="Q81" i="8"/>
  <c r="P81" i="8"/>
  <c r="AG80" i="8"/>
  <c r="X80" i="8"/>
  <c r="W80" i="8"/>
  <c r="V80" i="8"/>
  <c r="U80" i="8"/>
  <c r="S80" i="8"/>
  <c r="R80" i="8"/>
  <c r="Q80" i="8"/>
  <c r="P80" i="8"/>
  <c r="AG79" i="8"/>
  <c r="X79" i="8"/>
  <c r="W79" i="8"/>
  <c r="V79" i="8"/>
  <c r="U79" i="8"/>
  <c r="S79" i="8"/>
  <c r="R79" i="8"/>
  <c r="Q79" i="8"/>
  <c r="P79" i="8"/>
  <c r="AG78" i="8"/>
  <c r="X78" i="8"/>
  <c r="AB79" i="8" s="1"/>
  <c r="W78" i="8"/>
  <c r="V78" i="8"/>
  <c r="U78" i="8"/>
  <c r="S78" i="8"/>
  <c r="R78" i="8"/>
  <c r="Q78" i="8"/>
  <c r="P78" i="8"/>
  <c r="AG77" i="8"/>
  <c r="X77" i="8"/>
  <c r="Z77" i="8" s="1"/>
  <c r="W77" i="8"/>
  <c r="V77" i="8"/>
  <c r="U77" i="8"/>
  <c r="AA77" i="8" s="1"/>
  <c r="S77" i="8"/>
  <c r="R77" i="8"/>
  <c r="Q77" i="8"/>
  <c r="P77" i="8"/>
  <c r="AG76" i="8"/>
  <c r="X76" i="8"/>
  <c r="AB77" i="8" s="1"/>
  <c r="AC77" i="8" s="1"/>
  <c r="W76" i="8"/>
  <c r="V76" i="8"/>
  <c r="U76" i="8"/>
  <c r="S76" i="8"/>
  <c r="R76" i="8"/>
  <c r="Q76" i="8"/>
  <c r="P76" i="8"/>
  <c r="AG75" i="8"/>
  <c r="X75" i="8"/>
  <c r="W75" i="8"/>
  <c r="V75" i="8"/>
  <c r="U75" i="8"/>
  <c r="S75" i="8"/>
  <c r="R75" i="8"/>
  <c r="Q75" i="8"/>
  <c r="P75" i="8"/>
  <c r="AG74" i="8"/>
  <c r="X74" i="8"/>
  <c r="W74" i="8"/>
  <c r="V74" i="8"/>
  <c r="U74" i="8"/>
  <c r="S74" i="8"/>
  <c r="R74" i="8"/>
  <c r="Q74" i="8"/>
  <c r="P74" i="8"/>
  <c r="AG73" i="8"/>
  <c r="X73" i="8"/>
  <c r="Z73" i="8" s="1"/>
  <c r="W73" i="8"/>
  <c r="V73" i="8"/>
  <c r="U73" i="8"/>
  <c r="S73" i="8"/>
  <c r="R73" i="8"/>
  <c r="Q73" i="8"/>
  <c r="P73" i="8"/>
  <c r="AG72" i="8"/>
  <c r="X72" i="8"/>
  <c r="W72" i="8"/>
  <c r="V72" i="8"/>
  <c r="U72" i="8"/>
  <c r="S72" i="8"/>
  <c r="R72" i="8"/>
  <c r="Q72" i="8"/>
  <c r="P72" i="8"/>
  <c r="AG71" i="8"/>
  <c r="X71" i="8"/>
  <c r="Z71" i="8" s="1"/>
  <c r="W71" i="8"/>
  <c r="V71" i="8"/>
  <c r="U71" i="8"/>
  <c r="S71" i="8"/>
  <c r="S286" i="8" s="1"/>
  <c r="R71" i="8"/>
  <c r="Q71" i="8"/>
  <c r="P71" i="8"/>
  <c r="AG70" i="8"/>
  <c r="X70" i="8"/>
  <c r="Y70" i="8" s="1"/>
  <c r="W70" i="8"/>
  <c r="V70" i="8"/>
  <c r="U70" i="8"/>
  <c r="S70" i="8"/>
  <c r="R70" i="8"/>
  <c r="Q70" i="8"/>
  <c r="P70" i="8"/>
  <c r="AG69" i="8"/>
  <c r="X69" i="8"/>
  <c r="W69" i="8"/>
  <c r="V69" i="8"/>
  <c r="U69" i="8"/>
  <c r="S69" i="8"/>
  <c r="R69" i="8"/>
  <c r="Q69" i="8"/>
  <c r="P69" i="8"/>
  <c r="AG68" i="8"/>
  <c r="X68" i="8"/>
  <c r="W68" i="8"/>
  <c r="V68" i="8"/>
  <c r="U68" i="8"/>
  <c r="S68" i="8"/>
  <c r="R68" i="8"/>
  <c r="Q68" i="8"/>
  <c r="P68" i="8"/>
  <c r="AG67" i="8"/>
  <c r="X67" i="8"/>
  <c r="Y67" i="8" s="1"/>
  <c r="W67" i="8"/>
  <c r="V67" i="8"/>
  <c r="U67" i="8"/>
  <c r="S67" i="8"/>
  <c r="R67" i="8"/>
  <c r="Q67" i="8"/>
  <c r="P67" i="8"/>
  <c r="AG66" i="8"/>
  <c r="X66" i="8"/>
  <c r="W66" i="8"/>
  <c r="V66" i="8"/>
  <c r="U66" i="8"/>
  <c r="S66" i="8"/>
  <c r="R66" i="8"/>
  <c r="Q66" i="8"/>
  <c r="P66" i="8"/>
  <c r="AG65" i="8"/>
  <c r="X65" i="8"/>
  <c r="W65" i="8"/>
  <c r="V65" i="8"/>
  <c r="U65" i="8"/>
  <c r="S65" i="8"/>
  <c r="R65" i="8"/>
  <c r="Q65" i="8"/>
  <c r="P65" i="8"/>
  <c r="AG64" i="8"/>
  <c r="X64" i="8"/>
  <c r="W64" i="8"/>
  <c r="V64" i="8"/>
  <c r="U64" i="8"/>
  <c r="S64" i="8"/>
  <c r="R64" i="8"/>
  <c r="Q64" i="8"/>
  <c r="P64" i="8"/>
  <c r="AG63" i="8"/>
  <c r="X63" i="8"/>
  <c r="Z63" i="8" s="1"/>
  <c r="W63" i="8"/>
  <c r="V63" i="8"/>
  <c r="U63" i="8"/>
  <c r="S63" i="8"/>
  <c r="R63" i="8"/>
  <c r="Q63" i="8"/>
  <c r="P63" i="8"/>
  <c r="AG62" i="8"/>
  <c r="X62" i="8"/>
  <c r="W62" i="8"/>
  <c r="V62" i="8"/>
  <c r="U62" i="8"/>
  <c r="S62" i="8"/>
  <c r="R62" i="8"/>
  <c r="Q62" i="8"/>
  <c r="P62" i="8"/>
  <c r="AG61" i="8"/>
  <c r="X61" i="8"/>
  <c r="W61" i="8"/>
  <c r="V61" i="8"/>
  <c r="U61" i="8"/>
  <c r="S61" i="8"/>
  <c r="R61" i="8"/>
  <c r="Q61" i="8"/>
  <c r="P61" i="8"/>
  <c r="AG60" i="8"/>
  <c r="X60" i="8"/>
  <c r="W60" i="8"/>
  <c r="V60" i="8"/>
  <c r="U60" i="8"/>
  <c r="S60" i="8"/>
  <c r="R60" i="8"/>
  <c r="Q60" i="8"/>
  <c r="P60" i="8"/>
  <c r="AG59" i="8"/>
  <c r="X59" i="8"/>
  <c r="W59" i="8"/>
  <c r="V59" i="8"/>
  <c r="U59" i="8"/>
  <c r="S59" i="8"/>
  <c r="R59" i="8"/>
  <c r="Q59" i="8"/>
  <c r="P59" i="8"/>
  <c r="AG58" i="8"/>
  <c r="X58" i="8"/>
  <c r="W58" i="8"/>
  <c r="V58" i="8"/>
  <c r="U58" i="8"/>
  <c r="S58" i="8"/>
  <c r="R58" i="8"/>
  <c r="Q58" i="8"/>
  <c r="P58" i="8"/>
  <c r="AG57" i="8"/>
  <c r="X57" i="8"/>
  <c r="W57" i="8"/>
  <c r="V57" i="8"/>
  <c r="U57" i="8"/>
  <c r="S57" i="8"/>
  <c r="R57" i="8"/>
  <c r="Q57" i="8"/>
  <c r="P57" i="8"/>
  <c r="AG56" i="8"/>
  <c r="X56" i="8"/>
  <c r="AB57" i="8" s="1"/>
  <c r="AD57" i="8" s="1"/>
  <c r="W56" i="8"/>
  <c r="V56" i="8"/>
  <c r="U56" i="8"/>
  <c r="S56" i="8"/>
  <c r="R56" i="8"/>
  <c r="Q56" i="8"/>
  <c r="P56" i="8"/>
  <c r="AG55" i="8"/>
  <c r="X55" i="8"/>
  <c r="W55" i="8"/>
  <c r="V55" i="8"/>
  <c r="U55" i="8"/>
  <c r="S55" i="8"/>
  <c r="R55" i="8"/>
  <c r="Q55" i="8"/>
  <c r="P55" i="8"/>
  <c r="AG54" i="8"/>
  <c r="X54" i="8"/>
  <c r="W54" i="8"/>
  <c r="V54" i="8"/>
  <c r="U54" i="8"/>
  <c r="S54" i="8"/>
  <c r="R54" i="8"/>
  <c r="Q54" i="8"/>
  <c r="P54" i="8"/>
  <c r="AG53" i="8"/>
  <c r="X53" i="8"/>
  <c r="AB54" i="8" s="1"/>
  <c r="W53" i="8"/>
  <c r="V53" i="8"/>
  <c r="U53" i="8"/>
  <c r="S53" i="8"/>
  <c r="R53" i="8"/>
  <c r="Q53" i="8"/>
  <c r="P53" i="8"/>
  <c r="AG52" i="8"/>
  <c r="X52" i="8"/>
  <c r="W52" i="8"/>
  <c r="V52" i="8"/>
  <c r="U52" i="8"/>
  <c r="S52" i="8"/>
  <c r="R52" i="8"/>
  <c r="Q52" i="8"/>
  <c r="P52" i="8"/>
  <c r="AG51" i="8"/>
  <c r="X51" i="8"/>
  <c r="Y51" i="8" s="1"/>
  <c r="W51" i="8"/>
  <c r="V51" i="8"/>
  <c r="U51" i="8"/>
  <c r="S51" i="8"/>
  <c r="R51" i="8"/>
  <c r="Q51" i="8"/>
  <c r="P51" i="8"/>
  <c r="AG50" i="8"/>
  <c r="X50" i="8"/>
  <c r="AB51" i="8" s="1"/>
  <c r="W50" i="8"/>
  <c r="V50" i="8"/>
  <c r="U50" i="8"/>
  <c r="S50" i="8"/>
  <c r="R50" i="8"/>
  <c r="Q50" i="8"/>
  <c r="P50" i="8"/>
  <c r="AG49" i="8"/>
  <c r="X49" i="8"/>
  <c r="AB50" i="8" s="1"/>
  <c r="W49" i="8"/>
  <c r="V49" i="8"/>
  <c r="U49" i="8"/>
  <c r="S49" i="8"/>
  <c r="R49" i="8"/>
  <c r="Q49" i="8"/>
  <c r="P49" i="8"/>
  <c r="AG48" i="8"/>
  <c r="X48" i="8"/>
  <c r="W48" i="8"/>
  <c r="V48" i="8"/>
  <c r="U48" i="8"/>
  <c r="S48" i="8"/>
  <c r="R48" i="8"/>
  <c r="Q48" i="8"/>
  <c r="P48" i="8"/>
  <c r="AG47" i="8"/>
  <c r="X47" i="8"/>
  <c r="W47" i="8"/>
  <c r="V47" i="8"/>
  <c r="U47" i="8"/>
  <c r="AA47" i="8" s="1"/>
  <c r="S47" i="8"/>
  <c r="R47" i="8"/>
  <c r="Q47" i="8"/>
  <c r="P47" i="8"/>
  <c r="AG46" i="8"/>
  <c r="X46" i="8"/>
  <c r="Z46" i="8" s="1"/>
  <c r="W46" i="8"/>
  <c r="V46" i="8"/>
  <c r="U46" i="8"/>
  <c r="S46" i="8"/>
  <c r="R46" i="8"/>
  <c r="Q46" i="8"/>
  <c r="P46" i="8"/>
  <c r="AG45" i="8"/>
  <c r="X45" i="8"/>
  <c r="Z45" i="8" s="1"/>
  <c r="W45" i="8"/>
  <c r="V45" i="8"/>
  <c r="U45" i="8"/>
  <c r="S45" i="8"/>
  <c r="R45" i="8"/>
  <c r="Q45" i="8"/>
  <c r="P45" i="8"/>
  <c r="AG44" i="8"/>
  <c r="X44" i="8"/>
  <c r="Z44" i="8" s="1"/>
  <c r="W44" i="8"/>
  <c r="V44" i="8"/>
  <c r="U44" i="8"/>
  <c r="AA44" i="8" s="1"/>
  <c r="S44" i="8"/>
  <c r="R44" i="8"/>
  <c r="Q44" i="8"/>
  <c r="P44" i="8"/>
  <c r="AG43" i="8"/>
  <c r="X43" i="8"/>
  <c r="Z43" i="8" s="1"/>
  <c r="W43" i="8"/>
  <c r="V43" i="8"/>
  <c r="U43" i="8"/>
  <c r="S43" i="8"/>
  <c r="R43" i="8"/>
  <c r="Q43" i="8"/>
  <c r="P43" i="8"/>
  <c r="AG42" i="8"/>
  <c r="X42" i="8"/>
  <c r="Z42" i="8" s="1"/>
  <c r="W42" i="8"/>
  <c r="V42" i="8"/>
  <c r="U42" i="8"/>
  <c r="S42" i="8"/>
  <c r="R42" i="8"/>
  <c r="Q42" i="8"/>
  <c r="P42" i="8"/>
  <c r="AG41" i="8"/>
  <c r="X41" i="8"/>
  <c r="W41" i="8"/>
  <c r="V41" i="8"/>
  <c r="U41" i="8"/>
  <c r="S41" i="8"/>
  <c r="R41" i="8"/>
  <c r="Q41" i="8"/>
  <c r="P41" i="8"/>
  <c r="AG40" i="8"/>
  <c r="AG283" i="8" s="1"/>
  <c r="X40" i="8"/>
  <c r="Z40" i="8" s="1"/>
  <c r="W40" i="8"/>
  <c r="V40" i="8"/>
  <c r="V283" i="8" s="1"/>
  <c r="U40" i="8"/>
  <c r="AA40" i="8" s="1"/>
  <c r="S40" i="8"/>
  <c r="R40" i="8"/>
  <c r="Q40" i="8"/>
  <c r="P40" i="8"/>
  <c r="AG39" i="8"/>
  <c r="X39" i="8"/>
  <c r="Z39" i="8" s="1"/>
  <c r="W39" i="8"/>
  <c r="V39" i="8"/>
  <c r="U39" i="8"/>
  <c r="S39" i="8"/>
  <c r="R39" i="8"/>
  <c r="Q39" i="8"/>
  <c r="P39" i="8"/>
  <c r="AG38" i="8"/>
  <c r="X38" i="8"/>
  <c r="AB39" i="8" s="1"/>
  <c r="W38" i="8"/>
  <c r="V38" i="8"/>
  <c r="U38" i="8"/>
  <c r="AA38" i="8" s="1"/>
  <c r="AQ38" i="8" s="1"/>
  <c r="S38" i="8"/>
  <c r="R38" i="8"/>
  <c r="Q38" i="8"/>
  <c r="P38" i="8"/>
  <c r="AG37" i="8"/>
  <c r="X37" i="8"/>
  <c r="W37" i="8"/>
  <c r="V37" i="8"/>
  <c r="U37" i="8"/>
  <c r="S37" i="8"/>
  <c r="R37" i="8"/>
  <c r="Q37" i="8"/>
  <c r="P37" i="8"/>
  <c r="AG36" i="8"/>
  <c r="X36" i="8"/>
  <c r="AB37" i="8" s="1"/>
  <c r="W36" i="8"/>
  <c r="V36" i="8"/>
  <c r="U36" i="8"/>
  <c r="S36" i="8"/>
  <c r="R36" i="8"/>
  <c r="Q36" i="8"/>
  <c r="P36" i="8"/>
  <c r="AG35" i="8"/>
  <c r="X35" i="8"/>
  <c r="W35" i="8"/>
  <c r="V35" i="8"/>
  <c r="U35" i="8"/>
  <c r="AA35" i="8" s="1"/>
  <c r="S35" i="8"/>
  <c r="R35" i="8"/>
  <c r="Q35" i="8"/>
  <c r="P35" i="8"/>
  <c r="AG34" i="8"/>
  <c r="X34" i="8"/>
  <c r="W34" i="8"/>
  <c r="V34" i="8"/>
  <c r="U34" i="8"/>
  <c r="AA34" i="8" s="1"/>
  <c r="S34" i="8"/>
  <c r="R34" i="8"/>
  <c r="Q34" i="8"/>
  <c r="P34" i="8"/>
  <c r="AG33" i="8"/>
  <c r="Z33" i="8"/>
  <c r="X33" i="8"/>
  <c r="Y33" i="8" s="1"/>
  <c r="W33" i="8"/>
  <c r="V33" i="8"/>
  <c r="U33" i="8"/>
  <c r="AA33" i="8" s="1"/>
  <c r="S33" i="8"/>
  <c r="R33" i="8"/>
  <c r="Q33" i="8"/>
  <c r="P33" i="8"/>
  <c r="AG32" i="8"/>
  <c r="X32" i="8"/>
  <c r="W32" i="8"/>
  <c r="V32" i="8"/>
  <c r="U32" i="8"/>
  <c r="S32" i="8"/>
  <c r="R32" i="8"/>
  <c r="Q32" i="8"/>
  <c r="P32" i="8"/>
  <c r="AG31" i="8"/>
  <c r="X31" i="8"/>
  <c r="Y31" i="8" s="1"/>
  <c r="W31" i="8"/>
  <c r="V31" i="8"/>
  <c r="U31" i="8"/>
  <c r="S31" i="8"/>
  <c r="R31" i="8"/>
  <c r="Q31" i="8"/>
  <c r="P31" i="8"/>
  <c r="AG30" i="8"/>
  <c r="X30" i="8"/>
  <c r="W30" i="8"/>
  <c r="V30" i="8"/>
  <c r="U30" i="8"/>
  <c r="AA30" i="8" s="1"/>
  <c r="S30" i="8"/>
  <c r="R30" i="8"/>
  <c r="Q30" i="8"/>
  <c r="P30" i="8"/>
  <c r="AG29" i="8"/>
  <c r="X29" i="8"/>
  <c r="W29" i="8"/>
  <c r="V29" i="8"/>
  <c r="U29" i="8"/>
  <c r="S29" i="8"/>
  <c r="R29" i="8"/>
  <c r="Q29" i="8"/>
  <c r="P29" i="8"/>
  <c r="AG28" i="8"/>
  <c r="X28" i="8"/>
  <c r="Y28" i="8" s="1"/>
  <c r="W28" i="8"/>
  <c r="V28" i="8"/>
  <c r="U28" i="8"/>
  <c r="S28" i="8"/>
  <c r="R28" i="8"/>
  <c r="Q28" i="8"/>
  <c r="P28" i="8"/>
  <c r="AG27" i="8"/>
  <c r="X27" i="8"/>
  <c r="W27" i="8"/>
  <c r="V27" i="8"/>
  <c r="U27" i="8"/>
  <c r="AA27" i="8" s="1"/>
  <c r="S27" i="8"/>
  <c r="R27" i="8"/>
  <c r="Q27" i="8"/>
  <c r="P27" i="8"/>
  <c r="AG26" i="8"/>
  <c r="X26" i="8"/>
  <c r="Y26" i="8" s="1"/>
  <c r="W26" i="8"/>
  <c r="V26" i="8"/>
  <c r="U26" i="8"/>
  <c r="AA26" i="8" s="1"/>
  <c r="S26" i="8"/>
  <c r="R26" i="8"/>
  <c r="Q26" i="8"/>
  <c r="P26" i="8"/>
  <c r="AG25" i="8"/>
  <c r="X25" i="8"/>
  <c r="W25" i="8"/>
  <c r="V25" i="8"/>
  <c r="U25" i="8"/>
  <c r="AA25" i="8" s="1"/>
  <c r="S25" i="8"/>
  <c r="R25" i="8"/>
  <c r="Q25" i="8"/>
  <c r="P25" i="8"/>
  <c r="AG24" i="8"/>
  <c r="X24" i="8"/>
  <c r="W24" i="8"/>
  <c r="V24" i="8"/>
  <c r="U24" i="8"/>
  <c r="S24" i="8"/>
  <c r="R24" i="8"/>
  <c r="Q24" i="8"/>
  <c r="P24" i="8"/>
  <c r="AG23" i="8"/>
  <c r="X23" i="8"/>
  <c r="W23" i="8"/>
  <c r="V23" i="8"/>
  <c r="U23" i="8"/>
  <c r="S23" i="8"/>
  <c r="R23" i="8"/>
  <c r="Q23" i="8"/>
  <c r="P23" i="8"/>
  <c r="AG22" i="8"/>
  <c r="X22" i="8"/>
  <c r="W22" i="8"/>
  <c r="V22" i="8"/>
  <c r="U22" i="8"/>
  <c r="AA22" i="8" s="1"/>
  <c r="S22" i="8"/>
  <c r="R22" i="8"/>
  <c r="Q22" i="8"/>
  <c r="P22" i="8"/>
  <c r="AG21" i="8"/>
  <c r="X21" i="8"/>
  <c r="AB22" i="8" s="1"/>
  <c r="AC22" i="8" s="1"/>
  <c r="W21" i="8"/>
  <c r="V21" i="8"/>
  <c r="U21" i="8"/>
  <c r="S21" i="8"/>
  <c r="R21" i="8"/>
  <c r="Q21" i="8"/>
  <c r="P21" i="8"/>
  <c r="AG20" i="8"/>
  <c r="X20" i="8"/>
  <c r="W20" i="8"/>
  <c r="V20" i="8"/>
  <c r="U20" i="8"/>
  <c r="S20" i="8"/>
  <c r="R20" i="8"/>
  <c r="Q20" i="8"/>
  <c r="P20" i="8"/>
  <c r="AG19" i="8"/>
  <c r="X19" i="8"/>
  <c r="W19" i="8"/>
  <c r="V19" i="8"/>
  <c r="U19" i="8"/>
  <c r="S19" i="8"/>
  <c r="R19" i="8"/>
  <c r="Q19" i="8"/>
  <c r="P19" i="8"/>
  <c r="AG18" i="8"/>
  <c r="X18" i="8"/>
  <c r="W18" i="8"/>
  <c r="V18" i="8"/>
  <c r="U18" i="8"/>
  <c r="S18" i="8"/>
  <c r="R18" i="8"/>
  <c r="Q18" i="8"/>
  <c r="P18" i="8"/>
  <c r="AG17" i="8"/>
  <c r="X17" i="8"/>
  <c r="AB18" i="8" s="1"/>
  <c r="W17" i="8"/>
  <c r="V17" i="8"/>
  <c r="U17" i="8"/>
  <c r="S17" i="8"/>
  <c r="R17" i="8"/>
  <c r="Q17" i="8"/>
  <c r="P17" i="8"/>
  <c r="AG16" i="8"/>
  <c r="X16" i="8"/>
  <c r="AB17" i="8" s="1"/>
  <c r="AC17" i="8" s="1"/>
  <c r="W16" i="8"/>
  <c r="V16" i="8"/>
  <c r="U16" i="8"/>
  <c r="S16" i="8"/>
  <c r="R16" i="8"/>
  <c r="Q16" i="8"/>
  <c r="P16" i="8"/>
  <c r="AG15" i="8"/>
  <c r="X15" i="8"/>
  <c r="AB16" i="8" s="1"/>
  <c r="W15" i="8"/>
  <c r="V15" i="8"/>
  <c r="U15" i="8"/>
  <c r="S15" i="8"/>
  <c r="R15" i="8"/>
  <c r="Q15" i="8"/>
  <c r="P15" i="8"/>
  <c r="AG14" i="8"/>
  <c r="X14" i="8"/>
  <c r="W14" i="8"/>
  <c r="V14" i="8"/>
  <c r="U14" i="8"/>
  <c r="S14" i="8"/>
  <c r="R14" i="8"/>
  <c r="Q14" i="8"/>
  <c r="P14" i="8"/>
  <c r="AG13" i="8"/>
  <c r="X13" i="8"/>
  <c r="W13" i="8"/>
  <c r="V13" i="8"/>
  <c r="U13" i="8"/>
  <c r="S13" i="8"/>
  <c r="R13" i="8"/>
  <c r="Q13" i="8"/>
  <c r="P13" i="8"/>
  <c r="AG12" i="8"/>
  <c r="X12" i="8"/>
  <c r="AB13" i="8" s="1"/>
  <c r="AC13" i="8" s="1"/>
  <c r="W12" i="8"/>
  <c r="V12" i="8"/>
  <c r="U12" i="8"/>
  <c r="S12" i="8"/>
  <c r="R12" i="8"/>
  <c r="Q12" i="8"/>
  <c r="P12" i="8"/>
  <c r="AG11" i="8"/>
  <c r="X11" i="8"/>
  <c r="AB12" i="8" s="1"/>
  <c r="AC12" i="8" s="1"/>
  <c r="W11" i="8"/>
  <c r="V11" i="8"/>
  <c r="U11" i="8"/>
  <c r="AA11" i="8" s="1"/>
  <c r="S11" i="8"/>
  <c r="R11" i="8"/>
  <c r="Q11" i="8"/>
  <c r="P11" i="8"/>
  <c r="AG10" i="8"/>
  <c r="X10" i="8"/>
  <c r="Z10" i="8" s="1"/>
  <c r="W10" i="8"/>
  <c r="V10" i="8"/>
  <c r="U10" i="8"/>
  <c r="S10" i="8"/>
  <c r="R10" i="8"/>
  <c r="Q10" i="8"/>
  <c r="M5" i="8"/>
  <c r="L5" i="8"/>
  <c r="K5" i="8"/>
  <c r="J5" i="8"/>
  <c r="I5" i="8"/>
  <c r="H5" i="8"/>
  <c r="G5" i="8"/>
  <c r="F5" i="8"/>
  <c r="E5" i="8"/>
  <c r="D5" i="8"/>
  <c r="C5" i="8"/>
  <c r="AH190" i="7"/>
  <c r="X190" i="7"/>
  <c r="W190" i="7"/>
  <c r="V190" i="7"/>
  <c r="U190" i="7"/>
  <c r="AA190" i="7" s="1"/>
  <c r="S190" i="7"/>
  <c r="R190" i="7"/>
  <c r="Q190" i="7"/>
  <c r="P190" i="7"/>
  <c r="AH189" i="7"/>
  <c r="X189" i="7"/>
  <c r="W189" i="7"/>
  <c r="V189" i="7"/>
  <c r="U189" i="7"/>
  <c r="S189" i="7"/>
  <c r="R189" i="7"/>
  <c r="Q189" i="7"/>
  <c r="P189" i="7"/>
  <c r="AH188" i="7"/>
  <c r="X188" i="7"/>
  <c r="W188" i="7"/>
  <c r="Z188" i="7" s="1"/>
  <c r="V188" i="7"/>
  <c r="U188" i="7"/>
  <c r="S188" i="7"/>
  <c r="R188" i="7"/>
  <c r="Q188" i="7"/>
  <c r="P188" i="7"/>
  <c r="AH187" i="7"/>
  <c r="AA187" i="7"/>
  <c r="X187" i="7"/>
  <c r="Z187" i="7" s="1"/>
  <c r="W187" i="7"/>
  <c r="V187" i="7"/>
  <c r="U187" i="7"/>
  <c r="S187" i="7"/>
  <c r="R187" i="7"/>
  <c r="Q187" i="7"/>
  <c r="P187" i="7"/>
  <c r="AH186" i="7"/>
  <c r="X186" i="7"/>
  <c r="Z186" i="7" s="1"/>
  <c r="W186" i="7"/>
  <c r="V186" i="7"/>
  <c r="U186" i="7"/>
  <c r="S186" i="7"/>
  <c r="R186" i="7"/>
  <c r="Q186" i="7"/>
  <c r="P186" i="7"/>
  <c r="AH185" i="7"/>
  <c r="X185" i="7"/>
  <c r="W185" i="7"/>
  <c r="V185" i="7"/>
  <c r="U185" i="7"/>
  <c r="S185" i="7"/>
  <c r="R185" i="7"/>
  <c r="Q185" i="7"/>
  <c r="P185" i="7"/>
  <c r="AH184" i="7"/>
  <c r="X184" i="7"/>
  <c r="W184" i="7"/>
  <c r="V184" i="7"/>
  <c r="U184" i="7"/>
  <c r="S184" i="7"/>
  <c r="R184" i="7"/>
  <c r="Q184" i="7"/>
  <c r="P184" i="7"/>
  <c r="AH183" i="7"/>
  <c r="X183" i="7"/>
  <c r="W183" i="7"/>
  <c r="V183" i="7"/>
  <c r="U183" i="7"/>
  <c r="S183" i="7"/>
  <c r="R183" i="7"/>
  <c r="Q183" i="7"/>
  <c r="P183" i="7"/>
  <c r="AH182" i="7"/>
  <c r="X182" i="7"/>
  <c r="W182" i="7"/>
  <c r="V182" i="7"/>
  <c r="U182" i="7"/>
  <c r="S182" i="7"/>
  <c r="R182" i="7"/>
  <c r="Q182" i="7"/>
  <c r="P182" i="7"/>
  <c r="AH181" i="7"/>
  <c r="X181" i="7"/>
  <c r="Z181" i="7" s="1"/>
  <c r="W181" i="7"/>
  <c r="V181" i="7"/>
  <c r="U181" i="7"/>
  <c r="AA181" i="7" s="1"/>
  <c r="S181" i="7"/>
  <c r="R181" i="7"/>
  <c r="Q181" i="7"/>
  <c r="P181" i="7"/>
  <c r="AH180" i="7"/>
  <c r="X180" i="7"/>
  <c r="W180" i="7"/>
  <c r="V180" i="7"/>
  <c r="U180" i="7"/>
  <c r="AA180" i="7" s="1"/>
  <c r="S180" i="7"/>
  <c r="R180" i="7"/>
  <c r="Q180" i="7"/>
  <c r="P180" i="7"/>
  <c r="AH179" i="7"/>
  <c r="X179" i="7"/>
  <c r="W179" i="7"/>
  <c r="V179" i="7"/>
  <c r="U179" i="7"/>
  <c r="S179" i="7"/>
  <c r="R179" i="7"/>
  <c r="Q179" i="7"/>
  <c r="P179" i="7"/>
  <c r="AH178" i="7"/>
  <c r="X178" i="7"/>
  <c r="W178" i="7"/>
  <c r="V178" i="7"/>
  <c r="U178" i="7"/>
  <c r="S178" i="7"/>
  <c r="R178" i="7"/>
  <c r="Q178" i="7"/>
  <c r="P178" i="7"/>
  <c r="AH177" i="7"/>
  <c r="X177" i="7"/>
  <c r="W177" i="7"/>
  <c r="V177" i="7"/>
  <c r="U177" i="7"/>
  <c r="S177" i="7"/>
  <c r="R177" i="7"/>
  <c r="Q177" i="7"/>
  <c r="P177" i="7"/>
  <c r="AH176" i="7"/>
  <c r="X176" i="7"/>
  <c r="W176" i="7"/>
  <c r="V176" i="7"/>
  <c r="U176" i="7"/>
  <c r="S176" i="7"/>
  <c r="R176" i="7"/>
  <c r="Q176" i="7"/>
  <c r="P176" i="7"/>
  <c r="AH175" i="7"/>
  <c r="X175" i="7"/>
  <c r="W175" i="7"/>
  <c r="V175" i="7"/>
  <c r="U175" i="7"/>
  <c r="S175" i="7"/>
  <c r="R175" i="7"/>
  <c r="Q175" i="7"/>
  <c r="P175" i="7"/>
  <c r="AH174" i="7"/>
  <c r="X174" i="7"/>
  <c r="W174" i="7"/>
  <c r="V174" i="7"/>
  <c r="U174" i="7"/>
  <c r="S174" i="7"/>
  <c r="R174" i="7"/>
  <c r="Q174" i="7"/>
  <c r="P174" i="7"/>
  <c r="AH173" i="7"/>
  <c r="X173" i="7"/>
  <c r="Z173" i="7" s="1"/>
  <c r="W173" i="7"/>
  <c r="V173" i="7"/>
  <c r="U173" i="7"/>
  <c r="AA173" i="7" s="1"/>
  <c r="S173" i="7"/>
  <c r="R173" i="7"/>
  <c r="Q173" i="7"/>
  <c r="P173" i="7"/>
  <c r="AH172" i="7"/>
  <c r="X172" i="7"/>
  <c r="W172" i="7"/>
  <c r="V172" i="7"/>
  <c r="U172" i="7"/>
  <c r="S172" i="7"/>
  <c r="R172" i="7"/>
  <c r="Q172" i="7"/>
  <c r="P172" i="7"/>
  <c r="AH171" i="7"/>
  <c r="X171" i="7"/>
  <c r="W171" i="7"/>
  <c r="V171" i="7"/>
  <c r="U171" i="7"/>
  <c r="S171" i="7"/>
  <c r="R171" i="7"/>
  <c r="Q171" i="7"/>
  <c r="P171" i="7"/>
  <c r="AH170" i="7"/>
  <c r="X170" i="7"/>
  <c r="W170" i="7"/>
  <c r="V170" i="7"/>
  <c r="U170" i="7"/>
  <c r="S170" i="7"/>
  <c r="R170" i="7"/>
  <c r="Q170" i="7"/>
  <c r="P170" i="7"/>
  <c r="AH169" i="7"/>
  <c r="X169" i="7"/>
  <c r="W169" i="7"/>
  <c r="V169" i="7"/>
  <c r="U169" i="7"/>
  <c r="S169" i="7"/>
  <c r="R169" i="7"/>
  <c r="Q169" i="7"/>
  <c r="P169" i="7"/>
  <c r="AH168" i="7"/>
  <c r="X168" i="7"/>
  <c r="Z168" i="7" s="1"/>
  <c r="W168" i="7"/>
  <c r="V168" i="7"/>
  <c r="U168" i="7"/>
  <c r="S168" i="7"/>
  <c r="R168" i="7"/>
  <c r="Q168" i="7"/>
  <c r="P168" i="7"/>
  <c r="AH167" i="7"/>
  <c r="X167" i="7"/>
  <c r="W167" i="7"/>
  <c r="V167" i="7"/>
  <c r="U167" i="7"/>
  <c r="S167" i="7"/>
  <c r="R167" i="7"/>
  <c r="Q167" i="7"/>
  <c r="P167" i="7"/>
  <c r="AH166" i="7"/>
  <c r="X166" i="7"/>
  <c r="W166" i="7"/>
  <c r="V166" i="7"/>
  <c r="U166" i="7"/>
  <c r="S166" i="7"/>
  <c r="R166" i="7"/>
  <c r="Q166" i="7"/>
  <c r="P166" i="7"/>
  <c r="AH165" i="7"/>
  <c r="AA165" i="7"/>
  <c r="X165" i="7"/>
  <c r="Z165" i="7" s="1"/>
  <c r="W165" i="7"/>
  <c r="V165" i="7"/>
  <c r="U165" i="7"/>
  <c r="S165" i="7"/>
  <c r="R165" i="7"/>
  <c r="Q165" i="7"/>
  <c r="P165" i="7"/>
  <c r="AH164" i="7"/>
  <c r="X164" i="7"/>
  <c r="W164" i="7"/>
  <c r="V164" i="7"/>
  <c r="U164" i="7"/>
  <c r="S164" i="7"/>
  <c r="R164" i="7"/>
  <c r="R302" i="7" s="1"/>
  <c r="Q164" i="7"/>
  <c r="P164" i="7"/>
  <c r="AH163" i="7"/>
  <c r="X163" i="7"/>
  <c r="W163" i="7"/>
  <c r="V163" i="7"/>
  <c r="U163" i="7"/>
  <c r="S163" i="7"/>
  <c r="R163" i="7"/>
  <c r="Q163" i="7"/>
  <c r="P163" i="7"/>
  <c r="AH162" i="7"/>
  <c r="X162" i="7"/>
  <c r="W162" i="7"/>
  <c r="V162" i="7"/>
  <c r="U162" i="7"/>
  <c r="S162" i="7"/>
  <c r="R162" i="7"/>
  <c r="Q162" i="7"/>
  <c r="P162" i="7"/>
  <c r="AH161" i="7"/>
  <c r="AH302" i="7" s="1"/>
  <c r="X161" i="7"/>
  <c r="Z161" i="7" s="1"/>
  <c r="W161" i="7"/>
  <c r="W301" i="7" s="1"/>
  <c r="V161" i="7"/>
  <c r="V303" i="7" s="1"/>
  <c r="U161" i="7"/>
  <c r="U303" i="7" s="1"/>
  <c r="S161" i="7"/>
  <c r="S303" i="7" s="1"/>
  <c r="R161" i="7"/>
  <c r="R303" i="7" s="1"/>
  <c r="Q161" i="7"/>
  <c r="Q302" i="7" s="1"/>
  <c r="P161" i="7"/>
  <c r="P302" i="7" s="1"/>
  <c r="AH160" i="7"/>
  <c r="X160" i="7"/>
  <c r="W160" i="7"/>
  <c r="V160" i="7"/>
  <c r="U160" i="7"/>
  <c r="S160" i="7"/>
  <c r="R160" i="7"/>
  <c r="Q160" i="7"/>
  <c r="P160" i="7"/>
  <c r="AH159" i="7"/>
  <c r="X159" i="7"/>
  <c r="W159" i="7"/>
  <c r="V159" i="7"/>
  <c r="U159" i="7"/>
  <c r="S159" i="7"/>
  <c r="R159" i="7"/>
  <c r="Q159" i="7"/>
  <c r="P159" i="7"/>
  <c r="AH158" i="7"/>
  <c r="X158" i="7"/>
  <c r="W158" i="7"/>
  <c r="V158" i="7"/>
  <c r="U158" i="7"/>
  <c r="S158" i="7"/>
  <c r="R158" i="7"/>
  <c r="Q158" i="7"/>
  <c r="P158" i="7"/>
  <c r="AH157" i="7"/>
  <c r="X157" i="7"/>
  <c r="Z157" i="7" s="1"/>
  <c r="W157" i="7"/>
  <c r="V157" i="7"/>
  <c r="U157" i="7"/>
  <c r="AA157" i="7" s="1"/>
  <c r="S157" i="7"/>
  <c r="R157" i="7"/>
  <c r="Q157" i="7"/>
  <c r="P157" i="7"/>
  <c r="AH156" i="7"/>
  <c r="X156" i="7"/>
  <c r="W156" i="7"/>
  <c r="V156" i="7"/>
  <c r="U156" i="7"/>
  <c r="AA156" i="7" s="1"/>
  <c r="S156" i="7"/>
  <c r="R156" i="7"/>
  <c r="Q156" i="7"/>
  <c r="P156" i="7"/>
  <c r="AH155" i="7"/>
  <c r="AA155" i="7"/>
  <c r="X155" i="7"/>
  <c r="W155" i="7"/>
  <c r="V155" i="7"/>
  <c r="U155" i="7"/>
  <c r="S155" i="7"/>
  <c r="R155" i="7"/>
  <c r="Q155" i="7"/>
  <c r="P155" i="7"/>
  <c r="AH154" i="7"/>
  <c r="X154" i="7"/>
  <c r="W154" i="7"/>
  <c r="V154" i="7"/>
  <c r="U154" i="7"/>
  <c r="S154" i="7"/>
  <c r="R154" i="7"/>
  <c r="Q154" i="7"/>
  <c r="P154" i="7"/>
  <c r="AH153" i="7"/>
  <c r="X153" i="7"/>
  <c r="W153" i="7"/>
  <c r="V153" i="7"/>
  <c r="U153" i="7"/>
  <c r="S153" i="7"/>
  <c r="R153" i="7"/>
  <c r="Q153" i="7"/>
  <c r="P153" i="7"/>
  <c r="AH152" i="7"/>
  <c r="X152" i="7"/>
  <c r="Z152" i="7" s="1"/>
  <c r="W152" i="7"/>
  <c r="V152" i="7"/>
  <c r="U152" i="7"/>
  <c r="S152" i="7"/>
  <c r="R152" i="7"/>
  <c r="Q152" i="7"/>
  <c r="P152" i="7"/>
  <c r="AH151" i="7"/>
  <c r="X151" i="7"/>
  <c r="W151" i="7"/>
  <c r="V151" i="7"/>
  <c r="U151" i="7"/>
  <c r="AA151" i="7" s="1"/>
  <c r="S151" i="7"/>
  <c r="R151" i="7"/>
  <c r="Q151" i="7"/>
  <c r="P151" i="7"/>
  <c r="AH150" i="7"/>
  <c r="X150" i="7"/>
  <c r="W150" i="7"/>
  <c r="V150" i="7"/>
  <c r="U150" i="7"/>
  <c r="S150" i="7"/>
  <c r="R150" i="7"/>
  <c r="Q150" i="7"/>
  <c r="P150" i="7"/>
  <c r="AH149" i="7"/>
  <c r="X149" i="7"/>
  <c r="Z149" i="7" s="1"/>
  <c r="W149" i="7"/>
  <c r="V149" i="7"/>
  <c r="U149" i="7"/>
  <c r="S149" i="7"/>
  <c r="R149" i="7"/>
  <c r="Q149" i="7"/>
  <c r="P149" i="7"/>
  <c r="AH148" i="7"/>
  <c r="X148" i="7"/>
  <c r="Y148" i="7" s="1"/>
  <c r="W148" i="7"/>
  <c r="V148" i="7"/>
  <c r="U148" i="7"/>
  <c r="AA148" i="7" s="1"/>
  <c r="S148" i="7"/>
  <c r="R148" i="7"/>
  <c r="Q148" i="7"/>
  <c r="P148" i="7"/>
  <c r="AH147" i="7"/>
  <c r="X147" i="7"/>
  <c r="W147" i="7"/>
  <c r="W297" i="7" s="1"/>
  <c r="V147" i="7"/>
  <c r="U147" i="7"/>
  <c r="S147" i="7"/>
  <c r="R147" i="7"/>
  <c r="Q147" i="7"/>
  <c r="P147" i="7"/>
  <c r="AH146" i="7"/>
  <c r="AA146" i="7"/>
  <c r="X146" i="7"/>
  <c r="W146" i="7"/>
  <c r="V146" i="7"/>
  <c r="U146" i="7"/>
  <c r="S146" i="7"/>
  <c r="R146" i="7"/>
  <c r="Q146" i="7"/>
  <c r="P146" i="7"/>
  <c r="AH145" i="7"/>
  <c r="X145" i="7"/>
  <c r="W145" i="7"/>
  <c r="V145" i="7"/>
  <c r="U145" i="7"/>
  <c r="S145" i="7"/>
  <c r="R145" i="7"/>
  <c r="Q145" i="7"/>
  <c r="P145" i="7"/>
  <c r="AH144" i="7"/>
  <c r="X144" i="7"/>
  <c r="W144" i="7"/>
  <c r="V144" i="7"/>
  <c r="U144" i="7"/>
  <c r="S144" i="7"/>
  <c r="R144" i="7"/>
  <c r="R296" i="7" s="1"/>
  <c r="Q144" i="7"/>
  <c r="P144" i="7"/>
  <c r="AH143" i="7"/>
  <c r="X143" i="7"/>
  <c r="Y143" i="7" s="1"/>
  <c r="W143" i="7"/>
  <c r="V143" i="7"/>
  <c r="U143" i="7"/>
  <c r="S143" i="7"/>
  <c r="R143" i="7"/>
  <c r="Q143" i="7"/>
  <c r="P143" i="7"/>
  <c r="AH142" i="7"/>
  <c r="X142" i="7"/>
  <c r="W142" i="7"/>
  <c r="V142" i="7"/>
  <c r="U142" i="7"/>
  <c r="S142" i="7"/>
  <c r="R142" i="7"/>
  <c r="Q142" i="7"/>
  <c r="P142" i="7"/>
  <c r="AH141" i="7"/>
  <c r="X141" i="7"/>
  <c r="W141" i="7"/>
  <c r="V141" i="7"/>
  <c r="U141" i="7"/>
  <c r="S141" i="7"/>
  <c r="R141" i="7"/>
  <c r="Q141" i="7"/>
  <c r="P141" i="7"/>
  <c r="AH140" i="7"/>
  <c r="X140" i="7"/>
  <c r="W140" i="7"/>
  <c r="V140" i="7"/>
  <c r="U140" i="7"/>
  <c r="S140" i="7"/>
  <c r="R140" i="7"/>
  <c r="Q140" i="7"/>
  <c r="P140" i="7"/>
  <c r="AH139" i="7"/>
  <c r="X139" i="7"/>
  <c r="W139" i="7"/>
  <c r="V139" i="7"/>
  <c r="U139" i="7"/>
  <c r="AA139" i="7" s="1"/>
  <c r="AN139" i="7" s="1"/>
  <c r="S139" i="7"/>
  <c r="R139" i="7"/>
  <c r="Q139" i="7"/>
  <c r="P139" i="7"/>
  <c r="AH138" i="7"/>
  <c r="X138" i="7"/>
  <c r="W138" i="7"/>
  <c r="V138" i="7"/>
  <c r="U138" i="7"/>
  <c r="S138" i="7"/>
  <c r="R138" i="7"/>
  <c r="Q138" i="7"/>
  <c r="P138" i="7"/>
  <c r="AH137" i="7"/>
  <c r="X137" i="7"/>
  <c r="W137" i="7"/>
  <c r="V137" i="7"/>
  <c r="U137" i="7"/>
  <c r="S137" i="7"/>
  <c r="R137" i="7"/>
  <c r="Q137" i="7"/>
  <c r="P137" i="7"/>
  <c r="AH136" i="7"/>
  <c r="X136" i="7"/>
  <c r="Y136" i="7" s="1"/>
  <c r="W136" i="7"/>
  <c r="V136" i="7"/>
  <c r="U136" i="7"/>
  <c r="S136" i="7"/>
  <c r="R136" i="7"/>
  <c r="Q136" i="7"/>
  <c r="P136" i="7"/>
  <c r="AH135" i="7"/>
  <c r="X135" i="7"/>
  <c r="W135" i="7"/>
  <c r="V135" i="7"/>
  <c r="U135" i="7"/>
  <c r="S135" i="7"/>
  <c r="R135" i="7"/>
  <c r="Q135" i="7"/>
  <c r="P135" i="7"/>
  <c r="AH134" i="7"/>
  <c r="X134" i="7"/>
  <c r="W134" i="7"/>
  <c r="V134" i="7"/>
  <c r="U134" i="7"/>
  <c r="S134" i="7"/>
  <c r="R134" i="7"/>
  <c r="Q134" i="7"/>
  <c r="P134" i="7"/>
  <c r="AH133" i="7"/>
  <c r="X133" i="7"/>
  <c r="W133" i="7"/>
  <c r="Y133" i="7" s="1"/>
  <c r="V133" i="7"/>
  <c r="U133" i="7"/>
  <c r="AA133" i="7" s="1"/>
  <c r="S133" i="7"/>
  <c r="R133" i="7"/>
  <c r="Q133" i="7"/>
  <c r="P133" i="7"/>
  <c r="AH132" i="7"/>
  <c r="Y132" i="7"/>
  <c r="X132" i="7"/>
  <c r="W132" i="7"/>
  <c r="V132" i="7"/>
  <c r="U132" i="7"/>
  <c r="AA132" i="7" s="1"/>
  <c r="S132" i="7"/>
  <c r="R132" i="7"/>
  <c r="Q132" i="7"/>
  <c r="P132" i="7"/>
  <c r="AH131" i="7"/>
  <c r="AH296" i="7" s="1"/>
  <c r="X131" i="7"/>
  <c r="X298" i="7" s="1"/>
  <c r="W131" i="7"/>
  <c r="W298" i="7" s="1"/>
  <c r="V131" i="7"/>
  <c r="V297" i="7" s="1"/>
  <c r="U131" i="7"/>
  <c r="U297" i="7" s="1"/>
  <c r="S131" i="7"/>
  <c r="S297" i="7" s="1"/>
  <c r="R131" i="7"/>
  <c r="R297" i="7" s="1"/>
  <c r="Q131" i="7"/>
  <c r="Q296" i="7" s="1"/>
  <c r="P131" i="7"/>
  <c r="P296" i="7" s="1"/>
  <c r="AH130" i="7"/>
  <c r="X130" i="7"/>
  <c r="W130" i="7"/>
  <c r="V130" i="7"/>
  <c r="U130" i="7"/>
  <c r="AA130" i="7" s="1"/>
  <c r="S130" i="7"/>
  <c r="R130" i="7"/>
  <c r="Q130" i="7"/>
  <c r="P130" i="7"/>
  <c r="AH129" i="7"/>
  <c r="X129" i="7"/>
  <c r="W129" i="7"/>
  <c r="V129" i="7"/>
  <c r="U129" i="7"/>
  <c r="AA129" i="7" s="1"/>
  <c r="S129" i="7"/>
  <c r="R129" i="7"/>
  <c r="Q129" i="7"/>
  <c r="P129" i="7"/>
  <c r="AH128" i="7"/>
  <c r="X128" i="7"/>
  <c r="W128" i="7"/>
  <c r="V128" i="7"/>
  <c r="U128" i="7"/>
  <c r="S128" i="7"/>
  <c r="R128" i="7"/>
  <c r="Q128" i="7"/>
  <c r="P128" i="7"/>
  <c r="AH127" i="7"/>
  <c r="X127" i="7"/>
  <c r="W127" i="7"/>
  <c r="V127" i="7"/>
  <c r="U127" i="7"/>
  <c r="S127" i="7"/>
  <c r="R127" i="7"/>
  <c r="Q127" i="7"/>
  <c r="P127" i="7"/>
  <c r="AH126" i="7"/>
  <c r="X126" i="7"/>
  <c r="W126" i="7"/>
  <c r="V126" i="7"/>
  <c r="U126" i="7"/>
  <c r="S126" i="7"/>
  <c r="R126" i="7"/>
  <c r="Q126" i="7"/>
  <c r="P126" i="7"/>
  <c r="AH125" i="7"/>
  <c r="X125" i="7"/>
  <c r="W125" i="7"/>
  <c r="V125" i="7"/>
  <c r="U125" i="7"/>
  <c r="S125" i="7"/>
  <c r="R125" i="7"/>
  <c r="Q125" i="7"/>
  <c r="P125" i="7"/>
  <c r="AH124" i="7"/>
  <c r="X124" i="7"/>
  <c r="Z124" i="7" s="1"/>
  <c r="W124" i="7"/>
  <c r="V124" i="7"/>
  <c r="U124" i="7"/>
  <c r="S124" i="7"/>
  <c r="R124" i="7"/>
  <c r="Q124" i="7"/>
  <c r="P124" i="7"/>
  <c r="AH123" i="7"/>
  <c r="X123" i="7"/>
  <c r="Z123" i="7" s="1"/>
  <c r="W123" i="7"/>
  <c r="V123" i="7"/>
  <c r="U123" i="7"/>
  <c r="S123" i="7"/>
  <c r="R123" i="7"/>
  <c r="Q123" i="7"/>
  <c r="P123" i="7"/>
  <c r="AH122" i="7"/>
  <c r="X122" i="7"/>
  <c r="W122" i="7"/>
  <c r="V122" i="7"/>
  <c r="U122" i="7"/>
  <c r="AA122" i="7" s="1"/>
  <c r="S122" i="7"/>
  <c r="R122" i="7"/>
  <c r="Q122" i="7"/>
  <c r="P122" i="7"/>
  <c r="AH121" i="7"/>
  <c r="X121" i="7"/>
  <c r="W121" i="7"/>
  <c r="V121" i="7"/>
  <c r="U121" i="7"/>
  <c r="S121" i="7"/>
  <c r="R121" i="7"/>
  <c r="Q121" i="7"/>
  <c r="P121" i="7"/>
  <c r="AH120" i="7"/>
  <c r="X120" i="7"/>
  <c r="Z120" i="7" s="1"/>
  <c r="W120" i="7"/>
  <c r="V120" i="7"/>
  <c r="U120" i="7"/>
  <c r="S120" i="7"/>
  <c r="R120" i="7"/>
  <c r="Q120" i="7"/>
  <c r="P120" i="7"/>
  <c r="AH119" i="7"/>
  <c r="X119" i="7"/>
  <c r="Z119" i="7" s="1"/>
  <c r="W119" i="7"/>
  <c r="V119" i="7"/>
  <c r="U119" i="7"/>
  <c r="S119" i="7"/>
  <c r="R119" i="7"/>
  <c r="Q119" i="7"/>
  <c r="P119" i="7"/>
  <c r="AH118" i="7"/>
  <c r="X118" i="7"/>
  <c r="Z118" i="7" s="1"/>
  <c r="W118" i="7"/>
  <c r="V118" i="7"/>
  <c r="U118" i="7"/>
  <c r="S118" i="7"/>
  <c r="R118" i="7"/>
  <c r="Q118" i="7"/>
  <c r="P118" i="7"/>
  <c r="AH117" i="7"/>
  <c r="X117" i="7"/>
  <c r="W117" i="7"/>
  <c r="V117" i="7"/>
  <c r="U117" i="7"/>
  <c r="AA117" i="7" s="1"/>
  <c r="S117" i="7"/>
  <c r="R117" i="7"/>
  <c r="Q117" i="7"/>
  <c r="P117" i="7"/>
  <c r="AH116" i="7"/>
  <c r="Z116" i="7"/>
  <c r="X116" i="7"/>
  <c r="Y116" i="7" s="1"/>
  <c r="W116" i="7"/>
  <c r="V116" i="7"/>
  <c r="U116" i="7"/>
  <c r="AA116" i="7" s="1"/>
  <c r="S116" i="7"/>
  <c r="R116" i="7"/>
  <c r="Q116" i="7"/>
  <c r="P116" i="7"/>
  <c r="AH115" i="7"/>
  <c r="X115" i="7"/>
  <c r="W115" i="7"/>
  <c r="V115" i="7"/>
  <c r="U115" i="7"/>
  <c r="AA115" i="7" s="1"/>
  <c r="S115" i="7"/>
  <c r="R115" i="7"/>
  <c r="Q115" i="7"/>
  <c r="P115" i="7"/>
  <c r="AH114" i="7"/>
  <c r="X114" i="7"/>
  <c r="AB115" i="7" s="1"/>
  <c r="AD115" i="7" s="1"/>
  <c r="W114" i="7"/>
  <c r="V114" i="7"/>
  <c r="U114" i="7"/>
  <c r="AA114" i="7" s="1"/>
  <c r="S114" i="7"/>
  <c r="R114" i="7"/>
  <c r="Q114" i="7"/>
  <c r="P114" i="7"/>
  <c r="AH113" i="7"/>
  <c r="X113" i="7"/>
  <c r="AB114" i="7" s="1"/>
  <c r="AD114" i="7" s="1"/>
  <c r="W113" i="7"/>
  <c r="V113" i="7"/>
  <c r="U113" i="7"/>
  <c r="S113" i="7"/>
  <c r="R113" i="7"/>
  <c r="Q113" i="7"/>
  <c r="P113" i="7"/>
  <c r="AH112" i="7"/>
  <c r="X112" i="7"/>
  <c r="Z112" i="7" s="1"/>
  <c r="W112" i="7"/>
  <c r="V112" i="7"/>
  <c r="U112" i="7"/>
  <c r="AA112" i="7" s="1"/>
  <c r="S112" i="7"/>
  <c r="R112" i="7"/>
  <c r="Q112" i="7"/>
  <c r="P112" i="7"/>
  <c r="AH111" i="7"/>
  <c r="X111" i="7"/>
  <c r="Z111" i="7" s="1"/>
  <c r="W111" i="7"/>
  <c r="V111" i="7"/>
  <c r="U111" i="7"/>
  <c r="AA111" i="7" s="1"/>
  <c r="S111" i="7"/>
  <c r="R111" i="7"/>
  <c r="Q111" i="7"/>
  <c r="P111" i="7"/>
  <c r="AH110" i="7"/>
  <c r="X110" i="7"/>
  <c r="Z110" i="7" s="1"/>
  <c r="W110" i="7"/>
  <c r="V110" i="7"/>
  <c r="U110" i="7"/>
  <c r="S110" i="7"/>
  <c r="R110" i="7"/>
  <c r="Q110" i="7"/>
  <c r="P110" i="7"/>
  <c r="AH109" i="7"/>
  <c r="X109" i="7"/>
  <c r="W109" i="7"/>
  <c r="V109" i="7"/>
  <c r="U109" i="7"/>
  <c r="S109" i="7"/>
  <c r="R109" i="7"/>
  <c r="Q109" i="7"/>
  <c r="P109" i="7"/>
  <c r="AH108" i="7"/>
  <c r="X108" i="7"/>
  <c r="Z108" i="7" s="1"/>
  <c r="W108" i="7"/>
  <c r="V108" i="7"/>
  <c r="U108" i="7"/>
  <c r="AA108" i="7" s="1"/>
  <c r="S108" i="7"/>
  <c r="R108" i="7"/>
  <c r="Q108" i="7"/>
  <c r="P108" i="7"/>
  <c r="AH107" i="7"/>
  <c r="X107" i="7"/>
  <c r="W107" i="7"/>
  <c r="AD107" i="7" s="1"/>
  <c r="V107" i="7"/>
  <c r="U107" i="7"/>
  <c r="S107" i="7"/>
  <c r="R107" i="7"/>
  <c r="Q107" i="7"/>
  <c r="P107" i="7"/>
  <c r="AH106" i="7"/>
  <c r="X106" i="7"/>
  <c r="AB107" i="7" s="1"/>
  <c r="W106" i="7"/>
  <c r="AB106" i="7" s="1"/>
  <c r="V106" i="7"/>
  <c r="U106" i="7"/>
  <c r="AA106" i="7" s="1"/>
  <c r="S106" i="7"/>
  <c r="R106" i="7"/>
  <c r="Q106" i="7"/>
  <c r="P106" i="7"/>
  <c r="AH105" i="7"/>
  <c r="X105" i="7"/>
  <c r="W105" i="7"/>
  <c r="Y105" i="7" s="1"/>
  <c r="V105" i="7"/>
  <c r="U105" i="7"/>
  <c r="AA105" i="7" s="1"/>
  <c r="S105" i="7"/>
  <c r="R105" i="7"/>
  <c r="Q105" i="7"/>
  <c r="P105" i="7"/>
  <c r="AH104" i="7"/>
  <c r="X104" i="7"/>
  <c r="W104" i="7"/>
  <c r="V104" i="7"/>
  <c r="U104" i="7"/>
  <c r="AA104" i="7" s="1"/>
  <c r="S104" i="7"/>
  <c r="R104" i="7"/>
  <c r="Q104" i="7"/>
  <c r="P104" i="7"/>
  <c r="AH103" i="7"/>
  <c r="X103" i="7"/>
  <c r="AB104" i="7" s="1"/>
  <c r="AC104" i="7" s="1"/>
  <c r="AE104" i="7" s="1"/>
  <c r="W103" i="7"/>
  <c r="AA103" i="7" s="1"/>
  <c r="V103" i="7"/>
  <c r="U103" i="7"/>
  <c r="S103" i="7"/>
  <c r="R103" i="7"/>
  <c r="Q103" i="7"/>
  <c r="P103" i="7"/>
  <c r="AH102" i="7"/>
  <c r="X102" i="7"/>
  <c r="W102" i="7"/>
  <c r="V102" i="7"/>
  <c r="U102" i="7"/>
  <c r="S102" i="7"/>
  <c r="R102" i="7"/>
  <c r="Q102" i="7"/>
  <c r="P102" i="7"/>
  <c r="AH101" i="7"/>
  <c r="AH291" i="7" s="1"/>
  <c r="Z101" i="7"/>
  <c r="X101" i="7"/>
  <c r="X292" i="7" s="1"/>
  <c r="W101" i="7"/>
  <c r="W292" i="7" s="1"/>
  <c r="V101" i="7"/>
  <c r="V291" i="7" s="1"/>
  <c r="U101" i="7"/>
  <c r="U291" i="7" s="1"/>
  <c r="S101" i="7"/>
  <c r="S291" i="7" s="1"/>
  <c r="R101" i="7"/>
  <c r="R291" i="7" s="1"/>
  <c r="Q101" i="7"/>
  <c r="Q291" i="7" s="1"/>
  <c r="P101" i="7"/>
  <c r="P291" i="7" s="1"/>
  <c r="AH100" i="7"/>
  <c r="X100" i="7"/>
  <c r="W100" i="7"/>
  <c r="V100" i="7"/>
  <c r="U100" i="7"/>
  <c r="AA100" i="7" s="1"/>
  <c r="S100" i="7"/>
  <c r="R100" i="7"/>
  <c r="Q100" i="7"/>
  <c r="P100" i="7"/>
  <c r="AH99" i="7"/>
  <c r="X99" i="7"/>
  <c r="Z99" i="7" s="1"/>
  <c r="W99" i="7"/>
  <c r="V99" i="7"/>
  <c r="U99" i="7"/>
  <c r="AA99" i="7" s="1"/>
  <c r="S99" i="7"/>
  <c r="R99" i="7"/>
  <c r="Q99" i="7"/>
  <c r="P99" i="7"/>
  <c r="AH98" i="7"/>
  <c r="X98" i="7"/>
  <c r="Z98" i="7" s="1"/>
  <c r="W98" i="7"/>
  <c r="V98" i="7"/>
  <c r="U98" i="7"/>
  <c r="S98" i="7"/>
  <c r="R98" i="7"/>
  <c r="Q98" i="7"/>
  <c r="P98" i="7"/>
  <c r="AH97" i="7"/>
  <c r="Y97" i="7"/>
  <c r="X97" i="7"/>
  <c r="Z97" i="7" s="1"/>
  <c r="W97" i="7"/>
  <c r="V97" i="7"/>
  <c r="U97" i="7"/>
  <c r="S97" i="7"/>
  <c r="R97" i="7"/>
  <c r="Q97" i="7"/>
  <c r="P97" i="7"/>
  <c r="AH96" i="7"/>
  <c r="AB96" i="7"/>
  <c r="X96" i="7"/>
  <c r="Z96" i="7" s="1"/>
  <c r="W96" i="7"/>
  <c r="AD96" i="7" s="1"/>
  <c r="V96" i="7"/>
  <c r="U96" i="7"/>
  <c r="AA96" i="7" s="1"/>
  <c r="S96" i="7"/>
  <c r="R96" i="7"/>
  <c r="Q96" i="7"/>
  <c r="P96" i="7"/>
  <c r="AH95" i="7"/>
  <c r="X95" i="7"/>
  <c r="W95" i="7"/>
  <c r="V95" i="7"/>
  <c r="U95" i="7"/>
  <c r="AA95" i="7" s="1"/>
  <c r="S95" i="7"/>
  <c r="R95" i="7"/>
  <c r="Q95" i="7"/>
  <c r="P95" i="7"/>
  <c r="AH94" i="7"/>
  <c r="X94" i="7"/>
  <c r="AB95" i="7" s="1"/>
  <c r="AD95" i="7" s="1"/>
  <c r="W94" i="7"/>
  <c r="V94" i="7"/>
  <c r="U94" i="7"/>
  <c r="AA94" i="7" s="1"/>
  <c r="S94" i="7"/>
  <c r="R94" i="7"/>
  <c r="Q94" i="7"/>
  <c r="P94" i="7"/>
  <c r="AH93" i="7"/>
  <c r="X93" i="7"/>
  <c r="W93" i="7"/>
  <c r="V93" i="7"/>
  <c r="U93" i="7"/>
  <c r="AA93" i="7" s="1"/>
  <c r="S93" i="7"/>
  <c r="R93" i="7"/>
  <c r="Q93" i="7"/>
  <c r="P93" i="7"/>
  <c r="AH92" i="7"/>
  <c r="X92" i="7"/>
  <c r="Y92" i="7" s="1"/>
  <c r="W92" i="7"/>
  <c r="V92" i="7"/>
  <c r="U92" i="7"/>
  <c r="AA92" i="7" s="1"/>
  <c r="S92" i="7"/>
  <c r="R92" i="7"/>
  <c r="R288" i="7" s="1"/>
  <c r="Q92" i="7"/>
  <c r="P92" i="7"/>
  <c r="AH91" i="7"/>
  <c r="X91" i="7"/>
  <c r="W91" i="7"/>
  <c r="V91" i="7"/>
  <c r="U91" i="7"/>
  <c r="S91" i="7"/>
  <c r="R91" i="7"/>
  <c r="Q91" i="7"/>
  <c r="P91" i="7"/>
  <c r="AH90" i="7"/>
  <c r="X90" i="7"/>
  <c r="AB91" i="7" s="1"/>
  <c r="AD91" i="7" s="1"/>
  <c r="W90" i="7"/>
  <c r="V90" i="7"/>
  <c r="U90" i="7"/>
  <c r="S90" i="7"/>
  <c r="R90" i="7"/>
  <c r="Q90" i="7"/>
  <c r="P90" i="7"/>
  <c r="AH89" i="7"/>
  <c r="X89" i="7"/>
  <c r="Y89" i="7" s="1"/>
  <c r="W89" i="7"/>
  <c r="V89" i="7"/>
  <c r="U89" i="7"/>
  <c r="S89" i="7"/>
  <c r="R89" i="7"/>
  <c r="Q89" i="7"/>
  <c r="P89" i="7"/>
  <c r="AH88" i="7"/>
  <c r="X88" i="7"/>
  <c r="Y88" i="7" s="1"/>
  <c r="W88" i="7"/>
  <c r="V88" i="7"/>
  <c r="U88" i="7"/>
  <c r="AA88" i="7" s="1"/>
  <c r="S88" i="7"/>
  <c r="R88" i="7"/>
  <c r="Q88" i="7"/>
  <c r="P88" i="7"/>
  <c r="AH87" i="7"/>
  <c r="X87" i="7"/>
  <c r="W87" i="7"/>
  <c r="V87" i="7"/>
  <c r="U87" i="7"/>
  <c r="AA87" i="7" s="1"/>
  <c r="S87" i="7"/>
  <c r="R87" i="7"/>
  <c r="Q87" i="7"/>
  <c r="P87" i="7"/>
  <c r="AH86" i="7"/>
  <c r="AB86" i="7"/>
  <c r="X86" i="7"/>
  <c r="W86" i="7"/>
  <c r="V86" i="7"/>
  <c r="U86" i="7"/>
  <c r="AA86" i="7" s="1"/>
  <c r="S86" i="7"/>
  <c r="R86" i="7"/>
  <c r="Q86" i="7"/>
  <c r="P86" i="7"/>
  <c r="AH85" i="7"/>
  <c r="X85" i="7"/>
  <c r="W85" i="7"/>
  <c r="Y85" i="7" s="1"/>
  <c r="V85" i="7"/>
  <c r="U85" i="7"/>
  <c r="S85" i="7"/>
  <c r="R85" i="7"/>
  <c r="Q85" i="7"/>
  <c r="P85" i="7"/>
  <c r="AH84" i="7"/>
  <c r="AB84" i="7"/>
  <c r="AD84" i="7" s="1"/>
  <c r="X84" i="7"/>
  <c r="W84" i="7"/>
  <c r="V84" i="7"/>
  <c r="U84" i="7"/>
  <c r="S84" i="7"/>
  <c r="R84" i="7"/>
  <c r="Q84" i="7"/>
  <c r="P84" i="7"/>
  <c r="AH83" i="7"/>
  <c r="X83" i="7"/>
  <c r="W83" i="7"/>
  <c r="Y83" i="7" s="1"/>
  <c r="V83" i="7"/>
  <c r="U83" i="7"/>
  <c r="S83" i="7"/>
  <c r="R83" i="7"/>
  <c r="Q83" i="7"/>
  <c r="P83" i="7"/>
  <c r="AH82" i="7"/>
  <c r="AD82" i="7"/>
  <c r="X82" i="7"/>
  <c r="AB83" i="7" s="1"/>
  <c r="AD83" i="7" s="1"/>
  <c r="W82" i="7"/>
  <c r="V82" i="7"/>
  <c r="U82" i="7"/>
  <c r="S82" i="7"/>
  <c r="R82" i="7"/>
  <c r="Q82" i="7"/>
  <c r="P82" i="7"/>
  <c r="AH81" i="7"/>
  <c r="X81" i="7"/>
  <c r="AB82" i="7" s="1"/>
  <c r="W81" i="7"/>
  <c r="AA81" i="7" s="1"/>
  <c r="V81" i="7"/>
  <c r="U81" i="7"/>
  <c r="S81" i="7"/>
  <c r="R81" i="7"/>
  <c r="Q81" i="7"/>
  <c r="P81" i="7"/>
  <c r="AH80" i="7"/>
  <c r="X80" i="7"/>
  <c r="AB81" i="7" s="1"/>
  <c r="W80" i="7"/>
  <c r="V80" i="7"/>
  <c r="U80" i="7"/>
  <c r="AA80" i="7" s="1"/>
  <c r="S80" i="7"/>
  <c r="R80" i="7"/>
  <c r="Q80" i="7"/>
  <c r="P80" i="7"/>
  <c r="AH79" i="7"/>
  <c r="Y79" i="7"/>
  <c r="X79" i="7"/>
  <c r="W79" i="7"/>
  <c r="V79" i="7"/>
  <c r="U79" i="7"/>
  <c r="S79" i="7"/>
  <c r="R79" i="7"/>
  <c r="Q79" i="7"/>
  <c r="P79" i="7"/>
  <c r="AH78" i="7"/>
  <c r="Y78" i="7"/>
  <c r="X78" i="7"/>
  <c r="W78" i="7"/>
  <c r="V78" i="7"/>
  <c r="U78" i="7"/>
  <c r="AA78" i="7" s="1"/>
  <c r="AR78" i="7" s="1"/>
  <c r="S78" i="7"/>
  <c r="R78" i="7"/>
  <c r="Q78" i="7"/>
  <c r="P78" i="7"/>
  <c r="AH77" i="7"/>
  <c r="X77" i="7"/>
  <c r="AB78" i="7" s="1"/>
  <c r="W77" i="7"/>
  <c r="V77" i="7"/>
  <c r="U77" i="7"/>
  <c r="S77" i="7"/>
  <c r="R77" i="7"/>
  <c r="Q77" i="7"/>
  <c r="P77" i="7"/>
  <c r="AH76" i="7"/>
  <c r="AB76" i="7"/>
  <c r="X76" i="7"/>
  <c r="Z76" i="7" s="1"/>
  <c r="W76" i="7"/>
  <c r="V76" i="7"/>
  <c r="U76" i="7"/>
  <c r="S76" i="7"/>
  <c r="R76" i="7"/>
  <c r="Q76" i="7"/>
  <c r="P76" i="7"/>
  <c r="AH75" i="7"/>
  <c r="X75" i="7"/>
  <c r="Y75" i="7" s="1"/>
  <c r="W75" i="7"/>
  <c r="V75" i="7"/>
  <c r="U75" i="7"/>
  <c r="S75" i="7"/>
  <c r="R75" i="7"/>
  <c r="Q75" i="7"/>
  <c r="P75" i="7"/>
  <c r="AH74" i="7"/>
  <c r="X74" i="7"/>
  <c r="AA74" i="7" s="1"/>
  <c r="W74" i="7"/>
  <c r="V74" i="7"/>
  <c r="U74" i="7"/>
  <c r="S74" i="7"/>
  <c r="R74" i="7"/>
  <c r="Q74" i="7"/>
  <c r="P74" i="7"/>
  <c r="AH73" i="7"/>
  <c r="X73" i="7"/>
  <c r="AB74" i="7" s="1"/>
  <c r="AD74" i="7" s="1"/>
  <c r="W73" i="7"/>
  <c r="V73" i="7"/>
  <c r="U73" i="7"/>
  <c r="S73" i="7"/>
  <c r="R73" i="7"/>
  <c r="Q73" i="7"/>
  <c r="P73" i="7"/>
  <c r="AH72" i="7"/>
  <c r="X72" i="7"/>
  <c r="Y72" i="7" s="1"/>
  <c r="W72" i="7"/>
  <c r="V72" i="7"/>
  <c r="U72" i="7"/>
  <c r="AA72" i="7" s="1"/>
  <c r="S72" i="7"/>
  <c r="R72" i="7"/>
  <c r="Q72" i="7"/>
  <c r="P72" i="7"/>
  <c r="AH71" i="7"/>
  <c r="AH288" i="7" s="1"/>
  <c r="X71" i="7"/>
  <c r="X286" i="7" s="1"/>
  <c r="W71" i="7"/>
  <c r="W286" i="7" s="1"/>
  <c r="V71" i="7"/>
  <c r="V286" i="7" s="1"/>
  <c r="U71" i="7"/>
  <c r="U286" i="7" s="1"/>
  <c r="S71" i="7"/>
  <c r="S286" i="7" s="1"/>
  <c r="R71" i="7"/>
  <c r="R286" i="7" s="1"/>
  <c r="Q71" i="7"/>
  <c r="Q288" i="7" s="1"/>
  <c r="P71" i="7"/>
  <c r="P288" i="7" s="1"/>
  <c r="AH70" i="7"/>
  <c r="X70" i="7"/>
  <c r="W70" i="7"/>
  <c r="V70" i="7"/>
  <c r="U70" i="7"/>
  <c r="S70" i="7"/>
  <c r="R70" i="7"/>
  <c r="Q70" i="7"/>
  <c r="P70" i="7"/>
  <c r="AH69" i="7"/>
  <c r="X69" i="7"/>
  <c r="W69" i="7"/>
  <c r="V69" i="7"/>
  <c r="U69" i="7"/>
  <c r="S69" i="7"/>
  <c r="R69" i="7"/>
  <c r="Q69" i="7"/>
  <c r="P69" i="7"/>
  <c r="AH68" i="7"/>
  <c r="X68" i="7"/>
  <c r="X283" i="7" s="1"/>
  <c r="W68" i="7"/>
  <c r="V68" i="7"/>
  <c r="U68" i="7"/>
  <c r="S68" i="7"/>
  <c r="R68" i="7"/>
  <c r="Q68" i="7"/>
  <c r="P68" i="7"/>
  <c r="AH67" i="7"/>
  <c r="X67" i="7"/>
  <c r="W67" i="7"/>
  <c r="V67" i="7"/>
  <c r="U67" i="7"/>
  <c r="AA67" i="7" s="1"/>
  <c r="S67" i="7"/>
  <c r="R67" i="7"/>
  <c r="Q67" i="7"/>
  <c r="P67" i="7"/>
  <c r="AH66" i="7"/>
  <c r="X66" i="7"/>
  <c r="W66" i="7"/>
  <c r="V66" i="7"/>
  <c r="U66" i="7"/>
  <c r="S66" i="7"/>
  <c r="R66" i="7"/>
  <c r="Q66" i="7"/>
  <c r="P66" i="7"/>
  <c r="AH65" i="7"/>
  <c r="X65" i="7"/>
  <c r="W65" i="7"/>
  <c r="V65" i="7"/>
  <c r="U65" i="7"/>
  <c r="S65" i="7"/>
  <c r="R65" i="7"/>
  <c r="Q65" i="7"/>
  <c r="P65" i="7"/>
  <c r="AH64" i="7"/>
  <c r="X64" i="7"/>
  <c r="AA64" i="7" s="1"/>
  <c r="W64" i="7"/>
  <c r="V64" i="7"/>
  <c r="U64" i="7"/>
  <c r="S64" i="7"/>
  <c r="R64" i="7"/>
  <c r="Q64" i="7"/>
  <c r="P64" i="7"/>
  <c r="AH63" i="7"/>
  <c r="X63" i="7"/>
  <c r="W63" i="7"/>
  <c r="V63" i="7"/>
  <c r="U63" i="7"/>
  <c r="S63" i="7"/>
  <c r="R63" i="7"/>
  <c r="Q63" i="7"/>
  <c r="P63" i="7"/>
  <c r="AH62" i="7"/>
  <c r="X62" i="7"/>
  <c r="W62" i="7"/>
  <c r="V62" i="7"/>
  <c r="U62" i="7"/>
  <c r="S62" i="7"/>
  <c r="R62" i="7"/>
  <c r="Q62" i="7"/>
  <c r="P62" i="7"/>
  <c r="AH61" i="7"/>
  <c r="X61" i="7"/>
  <c r="W61" i="7"/>
  <c r="V61" i="7"/>
  <c r="U61" i="7"/>
  <c r="S61" i="7"/>
  <c r="R61" i="7"/>
  <c r="Q61" i="7"/>
  <c r="P61" i="7"/>
  <c r="AH60" i="7"/>
  <c r="X60" i="7"/>
  <c r="W60" i="7"/>
  <c r="V60" i="7"/>
  <c r="U60" i="7"/>
  <c r="AA60" i="7" s="1"/>
  <c r="S60" i="7"/>
  <c r="R60" i="7"/>
  <c r="Q60" i="7"/>
  <c r="P60" i="7"/>
  <c r="AH59" i="7"/>
  <c r="X59" i="7"/>
  <c r="W59" i="7"/>
  <c r="V59" i="7"/>
  <c r="U59" i="7"/>
  <c r="S59" i="7"/>
  <c r="R59" i="7"/>
  <c r="Q59" i="7"/>
  <c r="P59" i="7"/>
  <c r="AH58" i="7"/>
  <c r="Z58" i="7"/>
  <c r="X58" i="7"/>
  <c r="AB59" i="7" s="1"/>
  <c r="W58" i="7"/>
  <c r="V58" i="7"/>
  <c r="U58" i="7"/>
  <c r="S58" i="7"/>
  <c r="R58" i="7"/>
  <c r="Q58" i="7"/>
  <c r="P58" i="7"/>
  <c r="AH57" i="7"/>
  <c r="X57" i="7"/>
  <c r="Z57" i="7" s="1"/>
  <c r="W57" i="7"/>
  <c r="V57" i="7"/>
  <c r="U57" i="7"/>
  <c r="S57" i="7"/>
  <c r="R57" i="7"/>
  <c r="Q57" i="7"/>
  <c r="P57" i="7"/>
  <c r="AH56" i="7"/>
  <c r="X56" i="7"/>
  <c r="W56" i="7"/>
  <c r="AB56" i="7" s="1"/>
  <c r="V56" i="7"/>
  <c r="AC56" i="7" s="1"/>
  <c r="U56" i="7"/>
  <c r="S56" i="7"/>
  <c r="R56" i="7"/>
  <c r="Q56" i="7"/>
  <c r="P56" i="7"/>
  <c r="AH55" i="7"/>
  <c r="X55" i="7"/>
  <c r="W55" i="7"/>
  <c r="AB55" i="7" s="1"/>
  <c r="V55" i="7"/>
  <c r="U55" i="7"/>
  <c r="S55" i="7"/>
  <c r="R55" i="7"/>
  <c r="Q55" i="7"/>
  <c r="P55" i="7"/>
  <c r="AH54" i="7"/>
  <c r="X54" i="7"/>
  <c r="W54" i="7"/>
  <c r="V54" i="7"/>
  <c r="U54" i="7"/>
  <c r="S54" i="7"/>
  <c r="R54" i="7"/>
  <c r="Q54" i="7"/>
  <c r="P54" i="7"/>
  <c r="AH53" i="7"/>
  <c r="X53" i="7"/>
  <c r="Y53" i="7" s="1"/>
  <c r="W53" i="7"/>
  <c r="V53" i="7"/>
  <c r="U53" i="7"/>
  <c r="S53" i="7"/>
  <c r="R53" i="7"/>
  <c r="Q53" i="7"/>
  <c r="P53" i="7"/>
  <c r="AH52" i="7"/>
  <c r="X52" i="7"/>
  <c r="AB53" i="7" s="1"/>
  <c r="W52" i="7"/>
  <c r="V52" i="7"/>
  <c r="U52" i="7"/>
  <c r="S52" i="7"/>
  <c r="R52" i="7"/>
  <c r="Q52" i="7"/>
  <c r="P52" i="7"/>
  <c r="AH51" i="7"/>
  <c r="X51" i="7"/>
  <c r="Y51" i="7" s="1"/>
  <c r="W51" i="7"/>
  <c r="V51" i="7"/>
  <c r="U51" i="7"/>
  <c r="AA51" i="7" s="1"/>
  <c r="S51" i="7"/>
  <c r="R51" i="7"/>
  <c r="Q51" i="7"/>
  <c r="P51" i="7"/>
  <c r="AH50" i="7"/>
  <c r="X50" i="7"/>
  <c r="AB51" i="7" s="1"/>
  <c r="W50" i="7"/>
  <c r="V50" i="7"/>
  <c r="U50" i="7"/>
  <c r="AA50" i="7" s="1"/>
  <c r="S50" i="7"/>
  <c r="R50" i="7"/>
  <c r="Q50" i="7"/>
  <c r="P50" i="7"/>
  <c r="AH49" i="7"/>
  <c r="X49" i="7"/>
  <c r="W49" i="7"/>
  <c r="V49" i="7"/>
  <c r="U49" i="7"/>
  <c r="S49" i="7"/>
  <c r="R49" i="7"/>
  <c r="Q49" i="7"/>
  <c r="P49" i="7"/>
  <c r="AH48" i="7"/>
  <c r="X48" i="7"/>
  <c r="W48" i="7"/>
  <c r="V48" i="7"/>
  <c r="U48" i="7"/>
  <c r="AA48" i="7" s="1"/>
  <c r="S48" i="7"/>
  <c r="R48" i="7"/>
  <c r="Q48" i="7"/>
  <c r="P48" i="7"/>
  <c r="AH47" i="7"/>
  <c r="Y47" i="7"/>
  <c r="X47" i="7"/>
  <c r="AB48" i="7" s="1"/>
  <c r="W47" i="7"/>
  <c r="V47" i="7"/>
  <c r="U47" i="7"/>
  <c r="AA47" i="7" s="1"/>
  <c r="S47" i="7"/>
  <c r="R47" i="7"/>
  <c r="Q47" i="7"/>
  <c r="P47" i="7"/>
  <c r="AH46" i="7"/>
  <c r="X46" i="7"/>
  <c r="Y46" i="7" s="1"/>
  <c r="W46" i="7"/>
  <c r="V46" i="7"/>
  <c r="U46" i="7"/>
  <c r="AA46" i="7" s="1"/>
  <c r="S46" i="7"/>
  <c r="R46" i="7"/>
  <c r="Q46" i="7"/>
  <c r="P46" i="7"/>
  <c r="AH45" i="7"/>
  <c r="X45" i="7"/>
  <c r="AA45" i="7" s="1"/>
  <c r="W45" i="7"/>
  <c r="V45" i="7"/>
  <c r="U45" i="7"/>
  <c r="S45" i="7"/>
  <c r="R45" i="7"/>
  <c r="Q45" i="7"/>
  <c r="P45" i="7"/>
  <c r="AH44" i="7"/>
  <c r="X44" i="7"/>
  <c r="Y44" i="7" s="1"/>
  <c r="W44" i="7"/>
  <c r="V44" i="7"/>
  <c r="U44" i="7"/>
  <c r="S44" i="7"/>
  <c r="R44" i="7"/>
  <c r="Q44" i="7"/>
  <c r="P44" i="7"/>
  <c r="AH43" i="7"/>
  <c r="X43" i="7"/>
  <c r="W43" i="7"/>
  <c r="AA43" i="7" s="1"/>
  <c r="V43" i="7"/>
  <c r="U43" i="7"/>
  <c r="S43" i="7"/>
  <c r="S282" i="7" s="1"/>
  <c r="R43" i="7"/>
  <c r="Q43" i="7"/>
  <c r="P43" i="7"/>
  <c r="AH42" i="7"/>
  <c r="X42" i="7"/>
  <c r="Y42" i="7" s="1"/>
  <c r="W42" i="7"/>
  <c r="V42" i="7"/>
  <c r="U42" i="7"/>
  <c r="AA42" i="7" s="1"/>
  <c r="S42" i="7"/>
  <c r="R42" i="7"/>
  <c r="Q42" i="7"/>
  <c r="P42" i="7"/>
  <c r="AH41" i="7"/>
  <c r="AH282" i="7" s="1"/>
  <c r="X41" i="7"/>
  <c r="Y41" i="7" s="1"/>
  <c r="W41" i="7"/>
  <c r="W281" i="7" s="1"/>
  <c r="V41" i="7"/>
  <c r="V281" i="7" s="1"/>
  <c r="U41" i="7"/>
  <c r="U281" i="7" s="1"/>
  <c r="S41" i="7"/>
  <c r="S281" i="7" s="1"/>
  <c r="R41" i="7"/>
  <c r="R282" i="7" s="1"/>
  <c r="Q41" i="7"/>
  <c r="Q282" i="7" s="1"/>
  <c r="P41" i="7"/>
  <c r="P282" i="7" s="1"/>
  <c r="AH40" i="7"/>
  <c r="AH283" i="7" s="1"/>
  <c r="X40" i="7"/>
  <c r="W40" i="7"/>
  <c r="W283" i="7" s="1"/>
  <c r="V40" i="7"/>
  <c r="V283" i="7" s="1"/>
  <c r="U40" i="7"/>
  <c r="U283" i="7" s="1"/>
  <c r="S40" i="7"/>
  <c r="S283" i="7" s="1"/>
  <c r="R40" i="7"/>
  <c r="R283" i="7" s="1"/>
  <c r="Q40" i="7"/>
  <c r="Q283" i="7" s="1"/>
  <c r="P40" i="7"/>
  <c r="P283" i="7" s="1"/>
  <c r="AH39" i="7"/>
  <c r="X39" i="7"/>
  <c r="Z39" i="7" s="1"/>
  <c r="W39" i="7"/>
  <c r="V39" i="7"/>
  <c r="U39" i="7"/>
  <c r="AA39" i="7" s="1"/>
  <c r="S39" i="7"/>
  <c r="R39" i="7"/>
  <c r="Q39" i="7"/>
  <c r="P39" i="7"/>
  <c r="AH38" i="7"/>
  <c r="X38" i="7"/>
  <c r="Y38" i="7" s="1"/>
  <c r="W38" i="7"/>
  <c r="V38" i="7"/>
  <c r="U38" i="7"/>
  <c r="AA38" i="7" s="1"/>
  <c r="S38" i="7"/>
  <c r="R38" i="7"/>
  <c r="Q38" i="7"/>
  <c r="P38" i="7"/>
  <c r="AH37" i="7"/>
  <c r="AB37" i="7"/>
  <c r="AC37" i="7" s="1"/>
  <c r="X37" i="7"/>
  <c r="Z37" i="7" s="1"/>
  <c r="W37" i="7"/>
  <c r="V37" i="7"/>
  <c r="U37" i="7"/>
  <c r="S37" i="7"/>
  <c r="R37" i="7"/>
  <c r="Q37" i="7"/>
  <c r="P37" i="7"/>
  <c r="AH36" i="7"/>
  <c r="Y36" i="7"/>
  <c r="X36" i="7"/>
  <c r="W36" i="7"/>
  <c r="V36" i="7"/>
  <c r="U36" i="7"/>
  <c r="S36" i="7"/>
  <c r="R36" i="7"/>
  <c r="Q36" i="7"/>
  <c r="P36" i="7"/>
  <c r="AH35" i="7"/>
  <c r="X35" i="7"/>
  <c r="Z35" i="7" s="1"/>
  <c r="W35" i="7"/>
  <c r="V35" i="7"/>
  <c r="U35" i="7"/>
  <c r="S35" i="7"/>
  <c r="R35" i="7"/>
  <c r="Q35" i="7"/>
  <c r="P35" i="7"/>
  <c r="AH34" i="7"/>
  <c r="X34" i="7"/>
  <c r="AB35" i="7" s="1"/>
  <c r="AC35" i="7" s="1"/>
  <c r="W34" i="7"/>
  <c r="Z34" i="7" s="1"/>
  <c r="V34" i="7"/>
  <c r="U34" i="7"/>
  <c r="S34" i="7"/>
  <c r="R34" i="7"/>
  <c r="Q34" i="7"/>
  <c r="P34" i="7"/>
  <c r="AH33" i="7"/>
  <c r="X33" i="7"/>
  <c r="Y33" i="7" s="1"/>
  <c r="W33" i="7"/>
  <c r="V33" i="7"/>
  <c r="U33" i="7"/>
  <c r="AA33" i="7" s="1"/>
  <c r="S33" i="7"/>
  <c r="R33" i="7"/>
  <c r="Q33" i="7"/>
  <c r="P33" i="7"/>
  <c r="AH32" i="7"/>
  <c r="X32" i="7"/>
  <c r="AB33" i="7" s="1"/>
  <c r="W32" i="7"/>
  <c r="V32" i="7"/>
  <c r="U32" i="7"/>
  <c r="S32" i="7"/>
  <c r="R32" i="7"/>
  <c r="Q32" i="7"/>
  <c r="P32" i="7"/>
  <c r="AH31" i="7"/>
  <c r="X31" i="7"/>
  <c r="AB32" i="7" s="1"/>
  <c r="AC32" i="7" s="1"/>
  <c r="W31" i="7"/>
  <c r="AB31" i="7" s="1"/>
  <c r="V31" i="7"/>
  <c r="AC31" i="7" s="1"/>
  <c r="U31" i="7"/>
  <c r="S31" i="7"/>
  <c r="R31" i="7"/>
  <c r="Q31" i="7"/>
  <c r="P31" i="7"/>
  <c r="AH30" i="7"/>
  <c r="X30" i="7"/>
  <c r="Y30" i="7" s="1"/>
  <c r="W30" i="7"/>
  <c r="AB30" i="7" s="1"/>
  <c r="AC30" i="7" s="1"/>
  <c r="V30" i="7"/>
  <c r="U30" i="7"/>
  <c r="S30" i="7"/>
  <c r="R30" i="7"/>
  <c r="Q30" i="7"/>
  <c r="P30" i="7"/>
  <c r="AH29" i="7"/>
  <c r="X29" i="7"/>
  <c r="Z29" i="7" s="1"/>
  <c r="W29" i="7"/>
  <c r="V29" i="7"/>
  <c r="U29" i="7"/>
  <c r="S29" i="7"/>
  <c r="R29" i="7"/>
  <c r="Q29" i="7"/>
  <c r="P29" i="7"/>
  <c r="AH28" i="7"/>
  <c r="Y28" i="7"/>
  <c r="X28" i="7"/>
  <c r="AB29" i="7" s="1"/>
  <c r="AC29" i="7" s="1"/>
  <c r="W28" i="7"/>
  <c r="V28" i="7"/>
  <c r="U28" i="7"/>
  <c r="S28" i="7"/>
  <c r="R28" i="7"/>
  <c r="Q28" i="7"/>
  <c r="P28" i="7"/>
  <c r="AH27" i="7"/>
  <c r="X27" i="7"/>
  <c r="AA27" i="7" s="1"/>
  <c r="W27" i="7"/>
  <c r="V27" i="7"/>
  <c r="U27" i="7"/>
  <c r="S27" i="7"/>
  <c r="R27" i="7"/>
  <c r="Q27" i="7"/>
  <c r="P27" i="7"/>
  <c r="AH26" i="7"/>
  <c r="AA26" i="7"/>
  <c r="X26" i="7"/>
  <c r="Z26" i="7" s="1"/>
  <c r="W26" i="7"/>
  <c r="V26" i="7"/>
  <c r="U26" i="7"/>
  <c r="S26" i="7"/>
  <c r="R26" i="7"/>
  <c r="Q26" i="7"/>
  <c r="P26" i="7"/>
  <c r="AH25" i="7"/>
  <c r="X25" i="7"/>
  <c r="W25" i="7"/>
  <c r="V25" i="7"/>
  <c r="U25" i="7"/>
  <c r="S25" i="7"/>
  <c r="R25" i="7"/>
  <c r="Q25" i="7"/>
  <c r="P25" i="7"/>
  <c r="AH24" i="7"/>
  <c r="X24" i="7"/>
  <c r="AB25" i="7" s="1"/>
  <c r="AC25" i="7" s="1"/>
  <c r="W24" i="7"/>
  <c r="V24" i="7"/>
  <c r="U24" i="7"/>
  <c r="AA24" i="7" s="1"/>
  <c r="S24" i="7"/>
  <c r="R24" i="7"/>
  <c r="Q24" i="7"/>
  <c r="P24" i="7"/>
  <c r="AH23" i="7"/>
  <c r="X23" i="7"/>
  <c r="W23" i="7"/>
  <c r="V23" i="7"/>
  <c r="U23" i="7"/>
  <c r="S23" i="7"/>
  <c r="R23" i="7"/>
  <c r="Q23" i="7"/>
  <c r="P23" i="7"/>
  <c r="AH22" i="7"/>
  <c r="X22" i="7"/>
  <c r="W22" i="7"/>
  <c r="V22" i="7"/>
  <c r="U22" i="7"/>
  <c r="AA22" i="7" s="1"/>
  <c r="S22" i="7"/>
  <c r="R22" i="7"/>
  <c r="Q22" i="7"/>
  <c r="P22" i="7"/>
  <c r="AH21" i="7"/>
  <c r="X21" i="7"/>
  <c r="AA21" i="7" s="1"/>
  <c r="W21" i="7"/>
  <c r="V21" i="7"/>
  <c r="U21" i="7"/>
  <c r="S21" i="7"/>
  <c r="R21" i="7"/>
  <c r="Q21" i="7"/>
  <c r="P21" i="7"/>
  <c r="AH20" i="7"/>
  <c r="Y20" i="7"/>
  <c r="X20" i="7"/>
  <c r="AB21" i="7" s="1"/>
  <c r="AC21" i="7" s="1"/>
  <c r="AE21" i="7" s="1"/>
  <c r="W20" i="7"/>
  <c r="V20" i="7"/>
  <c r="U20" i="7"/>
  <c r="AA20" i="7" s="1"/>
  <c r="S20" i="7"/>
  <c r="R20" i="7"/>
  <c r="Q20" i="7"/>
  <c r="P20" i="7"/>
  <c r="AH19" i="7"/>
  <c r="X19" i="7"/>
  <c r="AA19" i="7" s="1"/>
  <c r="W19" i="7"/>
  <c r="V19" i="7"/>
  <c r="U19" i="7"/>
  <c r="S19" i="7"/>
  <c r="R19" i="7"/>
  <c r="Q19" i="7"/>
  <c r="P19" i="7"/>
  <c r="AH18" i="7"/>
  <c r="X18" i="7"/>
  <c r="W18" i="7"/>
  <c r="V18" i="7"/>
  <c r="U18" i="7"/>
  <c r="S18" i="7"/>
  <c r="R18" i="7"/>
  <c r="Q18" i="7"/>
  <c r="P18" i="7"/>
  <c r="AH17" i="7"/>
  <c r="X17" i="7"/>
  <c r="W17" i="7"/>
  <c r="V17" i="7"/>
  <c r="U17" i="7"/>
  <c r="S17" i="7"/>
  <c r="R17" i="7"/>
  <c r="Q17" i="7"/>
  <c r="P17" i="7"/>
  <c r="AH16" i="7"/>
  <c r="X16" i="7"/>
  <c r="AB17" i="7" s="1"/>
  <c r="AC17" i="7" s="1"/>
  <c r="W16" i="7"/>
  <c r="V16" i="7"/>
  <c r="U16" i="7"/>
  <c r="AA16" i="7" s="1"/>
  <c r="S16" i="7"/>
  <c r="R16" i="7"/>
  <c r="Q16" i="7"/>
  <c r="P16" i="7"/>
  <c r="AH15" i="7"/>
  <c r="X15" i="7"/>
  <c r="AA15" i="7" s="1"/>
  <c r="W15" i="7"/>
  <c r="V15" i="7"/>
  <c r="U15" i="7"/>
  <c r="S15" i="7"/>
  <c r="R15" i="7"/>
  <c r="Q15" i="7"/>
  <c r="P15" i="7"/>
  <c r="AH14" i="7"/>
  <c r="X14" i="7"/>
  <c r="W14" i="7"/>
  <c r="V14" i="7"/>
  <c r="U14" i="7"/>
  <c r="S14" i="7"/>
  <c r="S276" i="7" s="1"/>
  <c r="R14" i="7"/>
  <c r="Q14" i="7"/>
  <c r="P14" i="7"/>
  <c r="AH13" i="7"/>
  <c r="X13" i="7"/>
  <c r="AA13" i="7" s="1"/>
  <c r="W13" i="7"/>
  <c r="V13" i="7"/>
  <c r="U13" i="7"/>
  <c r="S13" i="7"/>
  <c r="R13" i="7"/>
  <c r="Q13" i="7"/>
  <c r="P13" i="7"/>
  <c r="AH12" i="7"/>
  <c r="Y12" i="7"/>
  <c r="X12" i="7"/>
  <c r="AB13" i="7" s="1"/>
  <c r="AC13" i="7" s="1"/>
  <c r="W12" i="7"/>
  <c r="V12" i="7"/>
  <c r="U12" i="7"/>
  <c r="AA12" i="7" s="1"/>
  <c r="S12" i="7"/>
  <c r="R12" i="7"/>
  <c r="Q12" i="7"/>
  <c r="P12" i="7"/>
  <c r="AH11" i="7"/>
  <c r="AH276" i="7" s="1"/>
  <c r="X11" i="7"/>
  <c r="AA11" i="7" s="1"/>
  <c r="W11" i="7"/>
  <c r="W277" i="7" s="1"/>
  <c r="V11" i="7"/>
  <c r="V277" i="7" s="1"/>
  <c r="U11" i="7"/>
  <c r="U277" i="7" s="1"/>
  <c r="S11" i="7"/>
  <c r="S277" i="7" s="1"/>
  <c r="R11" i="7"/>
  <c r="R276" i="7" s="1"/>
  <c r="Q11" i="7"/>
  <c r="Q276" i="7" s="1"/>
  <c r="P11" i="7"/>
  <c r="P276" i="7" s="1"/>
  <c r="AH10" i="7"/>
  <c r="X10" i="7"/>
  <c r="W10" i="7"/>
  <c r="V10" i="7"/>
  <c r="U10" i="7"/>
  <c r="S10" i="7"/>
  <c r="R10" i="7"/>
  <c r="Q10" i="7"/>
  <c r="M5" i="7"/>
  <c r="L5" i="7"/>
  <c r="K5" i="7"/>
  <c r="J5" i="7"/>
  <c r="I5" i="7"/>
  <c r="H5" i="7"/>
  <c r="G5" i="7"/>
  <c r="F5" i="7"/>
  <c r="E5" i="7"/>
  <c r="D5" i="7"/>
  <c r="C5" i="7"/>
  <c r="M303" i="6"/>
  <c r="L303" i="6"/>
  <c r="K303" i="6"/>
  <c r="J303" i="6"/>
  <c r="I303" i="6"/>
  <c r="H303" i="6"/>
  <c r="G303" i="6"/>
  <c r="F303" i="6"/>
  <c r="E303" i="6"/>
  <c r="D303" i="6"/>
  <c r="C303" i="6"/>
  <c r="M302" i="6"/>
  <c r="L302" i="6"/>
  <c r="K302" i="6"/>
  <c r="J302" i="6"/>
  <c r="I302" i="6"/>
  <c r="H302" i="6"/>
  <c r="G302" i="6"/>
  <c r="F302" i="6"/>
  <c r="E302" i="6"/>
  <c r="D302" i="6"/>
  <c r="C302" i="6"/>
  <c r="M301" i="6"/>
  <c r="L301" i="6"/>
  <c r="K301" i="6"/>
  <c r="J301" i="6"/>
  <c r="I301" i="6"/>
  <c r="H301" i="6"/>
  <c r="G301" i="6"/>
  <c r="F301" i="6"/>
  <c r="E301" i="6"/>
  <c r="D301" i="6"/>
  <c r="C301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H190" i="6"/>
  <c r="X190" i="6"/>
  <c r="W190" i="6"/>
  <c r="V190" i="6"/>
  <c r="U190" i="6"/>
  <c r="S190" i="6"/>
  <c r="R190" i="6"/>
  <c r="Q190" i="6"/>
  <c r="P190" i="6"/>
  <c r="AH189" i="6"/>
  <c r="X189" i="6"/>
  <c r="W189" i="6"/>
  <c r="V189" i="6"/>
  <c r="U189" i="6"/>
  <c r="AA189" i="6" s="1"/>
  <c r="S189" i="6"/>
  <c r="R189" i="6"/>
  <c r="Q189" i="6"/>
  <c r="P189" i="6"/>
  <c r="AH188" i="6"/>
  <c r="X188" i="6"/>
  <c r="W188" i="6"/>
  <c r="V188" i="6"/>
  <c r="U188" i="6"/>
  <c r="S188" i="6"/>
  <c r="R188" i="6"/>
  <c r="Q188" i="6"/>
  <c r="P188" i="6"/>
  <c r="AH187" i="6"/>
  <c r="X187" i="6"/>
  <c r="Y187" i="6" s="1"/>
  <c r="W187" i="6"/>
  <c r="V187" i="6"/>
  <c r="U187" i="6"/>
  <c r="S187" i="6"/>
  <c r="R187" i="6"/>
  <c r="Q187" i="6"/>
  <c r="P187" i="6"/>
  <c r="AH186" i="6"/>
  <c r="X186" i="6"/>
  <c r="W186" i="6"/>
  <c r="V186" i="6"/>
  <c r="U186" i="6"/>
  <c r="S186" i="6"/>
  <c r="R186" i="6"/>
  <c r="Q186" i="6"/>
  <c r="P186" i="6"/>
  <c r="AH185" i="6"/>
  <c r="X185" i="6"/>
  <c r="W185" i="6"/>
  <c r="V185" i="6"/>
  <c r="U185" i="6"/>
  <c r="S185" i="6"/>
  <c r="R185" i="6"/>
  <c r="Q185" i="6"/>
  <c r="P185" i="6"/>
  <c r="AH184" i="6"/>
  <c r="X184" i="6"/>
  <c r="W184" i="6"/>
  <c r="V184" i="6"/>
  <c r="U184" i="6"/>
  <c r="S184" i="6"/>
  <c r="R184" i="6"/>
  <c r="Q184" i="6"/>
  <c r="P184" i="6"/>
  <c r="AH183" i="6"/>
  <c r="X183" i="6"/>
  <c r="W183" i="6"/>
  <c r="V183" i="6"/>
  <c r="U183" i="6"/>
  <c r="S183" i="6"/>
  <c r="R183" i="6"/>
  <c r="Q183" i="6"/>
  <c r="P183" i="6"/>
  <c r="AH182" i="6"/>
  <c r="X182" i="6"/>
  <c r="W182" i="6"/>
  <c r="V182" i="6"/>
  <c r="U182" i="6"/>
  <c r="S182" i="6"/>
  <c r="R182" i="6"/>
  <c r="Q182" i="6"/>
  <c r="P182" i="6"/>
  <c r="AH181" i="6"/>
  <c r="X181" i="6"/>
  <c r="W181" i="6"/>
  <c r="V181" i="6"/>
  <c r="U181" i="6"/>
  <c r="S181" i="6"/>
  <c r="R181" i="6"/>
  <c r="Q181" i="6"/>
  <c r="P181" i="6"/>
  <c r="AH180" i="6"/>
  <c r="X180" i="6"/>
  <c r="W180" i="6"/>
  <c r="V180" i="6"/>
  <c r="U180" i="6"/>
  <c r="S180" i="6"/>
  <c r="R180" i="6"/>
  <c r="Q180" i="6"/>
  <c r="P180" i="6"/>
  <c r="AH179" i="6"/>
  <c r="X179" i="6"/>
  <c r="W179" i="6"/>
  <c r="V179" i="6"/>
  <c r="U179" i="6"/>
  <c r="S179" i="6"/>
  <c r="R179" i="6"/>
  <c r="Q179" i="6"/>
  <c r="P179" i="6"/>
  <c r="AH178" i="6"/>
  <c r="X178" i="6"/>
  <c r="W178" i="6"/>
  <c r="V178" i="6"/>
  <c r="U178" i="6"/>
  <c r="S178" i="6"/>
  <c r="R178" i="6"/>
  <c r="Q178" i="6"/>
  <c r="P178" i="6"/>
  <c r="AH177" i="6"/>
  <c r="X177" i="6"/>
  <c r="W177" i="6"/>
  <c r="V177" i="6"/>
  <c r="U177" i="6"/>
  <c r="S177" i="6"/>
  <c r="R177" i="6"/>
  <c r="Q177" i="6"/>
  <c r="P177" i="6"/>
  <c r="AH176" i="6"/>
  <c r="X176" i="6"/>
  <c r="W176" i="6"/>
  <c r="V176" i="6"/>
  <c r="U176" i="6"/>
  <c r="S176" i="6"/>
  <c r="R176" i="6"/>
  <c r="Q176" i="6"/>
  <c r="P176" i="6"/>
  <c r="AH175" i="6"/>
  <c r="X175" i="6"/>
  <c r="W175" i="6"/>
  <c r="V175" i="6"/>
  <c r="U175" i="6"/>
  <c r="S175" i="6"/>
  <c r="R175" i="6"/>
  <c r="Q175" i="6"/>
  <c r="P175" i="6"/>
  <c r="AH174" i="6"/>
  <c r="X174" i="6"/>
  <c r="W174" i="6"/>
  <c r="V174" i="6"/>
  <c r="U174" i="6"/>
  <c r="S174" i="6"/>
  <c r="R174" i="6"/>
  <c r="Q174" i="6"/>
  <c r="P174" i="6"/>
  <c r="AH173" i="6"/>
  <c r="X173" i="6"/>
  <c r="W173" i="6"/>
  <c r="V173" i="6"/>
  <c r="U173" i="6"/>
  <c r="S173" i="6"/>
  <c r="R173" i="6"/>
  <c r="Q173" i="6"/>
  <c r="P173" i="6"/>
  <c r="AH172" i="6"/>
  <c r="X172" i="6"/>
  <c r="W172" i="6"/>
  <c r="V172" i="6"/>
  <c r="U172" i="6"/>
  <c r="S172" i="6"/>
  <c r="R172" i="6"/>
  <c r="Q172" i="6"/>
  <c r="P172" i="6"/>
  <c r="AH171" i="6"/>
  <c r="X171" i="6"/>
  <c r="W171" i="6"/>
  <c r="V171" i="6"/>
  <c r="U171" i="6"/>
  <c r="S171" i="6"/>
  <c r="R171" i="6"/>
  <c r="Q171" i="6"/>
  <c r="P171" i="6"/>
  <c r="AH170" i="6"/>
  <c r="X170" i="6"/>
  <c r="W170" i="6"/>
  <c r="V170" i="6"/>
  <c r="U170" i="6"/>
  <c r="S170" i="6"/>
  <c r="R170" i="6"/>
  <c r="Q170" i="6"/>
  <c r="P170" i="6"/>
  <c r="AH169" i="6"/>
  <c r="X169" i="6"/>
  <c r="W169" i="6"/>
  <c r="V169" i="6"/>
  <c r="U169" i="6"/>
  <c r="S169" i="6"/>
  <c r="R169" i="6"/>
  <c r="Q169" i="6"/>
  <c r="P169" i="6"/>
  <c r="AH168" i="6"/>
  <c r="X168" i="6"/>
  <c r="W168" i="6"/>
  <c r="V168" i="6"/>
  <c r="U168" i="6"/>
  <c r="S168" i="6"/>
  <c r="R168" i="6"/>
  <c r="Q168" i="6"/>
  <c r="P168" i="6"/>
  <c r="AH167" i="6"/>
  <c r="X167" i="6"/>
  <c r="W167" i="6"/>
  <c r="V167" i="6"/>
  <c r="U167" i="6"/>
  <c r="S167" i="6"/>
  <c r="R167" i="6"/>
  <c r="Q167" i="6"/>
  <c r="P167" i="6"/>
  <c r="AH166" i="6"/>
  <c r="X166" i="6"/>
  <c r="W166" i="6"/>
  <c r="V166" i="6"/>
  <c r="U166" i="6"/>
  <c r="S166" i="6"/>
  <c r="R166" i="6"/>
  <c r="Q166" i="6"/>
  <c r="P166" i="6"/>
  <c r="AH165" i="6"/>
  <c r="X165" i="6"/>
  <c r="W165" i="6"/>
  <c r="V165" i="6"/>
  <c r="U165" i="6"/>
  <c r="S165" i="6"/>
  <c r="R165" i="6"/>
  <c r="Q165" i="6"/>
  <c r="P165" i="6"/>
  <c r="AH164" i="6"/>
  <c r="X164" i="6"/>
  <c r="W164" i="6"/>
  <c r="V164" i="6"/>
  <c r="U164" i="6"/>
  <c r="S164" i="6"/>
  <c r="R164" i="6"/>
  <c r="Q164" i="6"/>
  <c r="P164" i="6"/>
  <c r="AH163" i="6"/>
  <c r="X163" i="6"/>
  <c r="W163" i="6"/>
  <c r="V163" i="6"/>
  <c r="U163" i="6"/>
  <c r="S163" i="6"/>
  <c r="R163" i="6"/>
  <c r="Q163" i="6"/>
  <c r="P163" i="6"/>
  <c r="AH162" i="6"/>
  <c r="X162" i="6"/>
  <c r="W162" i="6"/>
  <c r="V162" i="6"/>
  <c r="U162" i="6"/>
  <c r="S162" i="6"/>
  <c r="R162" i="6"/>
  <c r="Q162" i="6"/>
  <c r="P162" i="6"/>
  <c r="AH161" i="6"/>
  <c r="X161" i="6"/>
  <c r="W161" i="6"/>
  <c r="V161" i="6"/>
  <c r="U161" i="6"/>
  <c r="S161" i="6"/>
  <c r="R161" i="6"/>
  <c r="Q161" i="6"/>
  <c r="P161" i="6"/>
  <c r="AH160" i="6"/>
  <c r="X160" i="6"/>
  <c r="W160" i="6"/>
  <c r="V160" i="6"/>
  <c r="U160" i="6"/>
  <c r="S160" i="6"/>
  <c r="R160" i="6"/>
  <c r="Q160" i="6"/>
  <c r="P160" i="6"/>
  <c r="AH159" i="6"/>
  <c r="X159" i="6"/>
  <c r="Y159" i="6" s="1"/>
  <c r="W159" i="6"/>
  <c r="V159" i="6"/>
  <c r="U159" i="6"/>
  <c r="S159" i="6"/>
  <c r="R159" i="6"/>
  <c r="Q159" i="6"/>
  <c r="P159" i="6"/>
  <c r="AH158" i="6"/>
  <c r="X158" i="6"/>
  <c r="W158" i="6"/>
  <c r="V158" i="6"/>
  <c r="U158" i="6"/>
  <c r="S158" i="6"/>
  <c r="R158" i="6"/>
  <c r="Q158" i="6"/>
  <c r="P158" i="6"/>
  <c r="AH157" i="6"/>
  <c r="X157" i="6"/>
  <c r="W157" i="6"/>
  <c r="V157" i="6"/>
  <c r="U157" i="6"/>
  <c r="S157" i="6"/>
  <c r="R157" i="6"/>
  <c r="Q157" i="6"/>
  <c r="P157" i="6"/>
  <c r="AH156" i="6"/>
  <c r="X156" i="6"/>
  <c r="W156" i="6"/>
  <c r="V156" i="6"/>
  <c r="U156" i="6"/>
  <c r="S156" i="6"/>
  <c r="R156" i="6"/>
  <c r="Q156" i="6"/>
  <c r="P156" i="6"/>
  <c r="AH155" i="6"/>
  <c r="X155" i="6"/>
  <c r="W155" i="6"/>
  <c r="V155" i="6"/>
  <c r="U155" i="6"/>
  <c r="S155" i="6"/>
  <c r="R155" i="6"/>
  <c r="Q155" i="6"/>
  <c r="P155" i="6"/>
  <c r="AH154" i="6"/>
  <c r="X154" i="6"/>
  <c r="W154" i="6"/>
  <c r="V154" i="6"/>
  <c r="U154" i="6"/>
  <c r="S154" i="6"/>
  <c r="R154" i="6"/>
  <c r="Q154" i="6"/>
  <c r="P154" i="6"/>
  <c r="AH153" i="6"/>
  <c r="X153" i="6"/>
  <c r="W153" i="6"/>
  <c r="V153" i="6"/>
  <c r="U153" i="6"/>
  <c r="S153" i="6"/>
  <c r="R153" i="6"/>
  <c r="Q153" i="6"/>
  <c r="P153" i="6"/>
  <c r="AH152" i="6"/>
  <c r="X152" i="6"/>
  <c r="W152" i="6"/>
  <c r="Y152" i="6" s="1"/>
  <c r="V152" i="6"/>
  <c r="U152" i="6"/>
  <c r="S152" i="6"/>
  <c r="R152" i="6"/>
  <c r="Q152" i="6"/>
  <c r="P152" i="6"/>
  <c r="AH151" i="6"/>
  <c r="X151" i="6"/>
  <c r="W151" i="6"/>
  <c r="V151" i="6"/>
  <c r="U151" i="6"/>
  <c r="S151" i="6"/>
  <c r="R151" i="6"/>
  <c r="Q151" i="6"/>
  <c r="P151" i="6"/>
  <c r="AH150" i="6"/>
  <c r="X150" i="6"/>
  <c r="W150" i="6"/>
  <c r="V150" i="6"/>
  <c r="U150" i="6"/>
  <c r="S150" i="6"/>
  <c r="R150" i="6"/>
  <c r="Q150" i="6"/>
  <c r="P150" i="6"/>
  <c r="AH149" i="6"/>
  <c r="X149" i="6"/>
  <c r="W149" i="6"/>
  <c r="V149" i="6"/>
  <c r="U149" i="6"/>
  <c r="S149" i="6"/>
  <c r="R149" i="6"/>
  <c r="Q149" i="6"/>
  <c r="P149" i="6"/>
  <c r="AH148" i="6"/>
  <c r="X148" i="6"/>
  <c r="AA148" i="6" s="1"/>
  <c r="W148" i="6"/>
  <c r="V148" i="6"/>
  <c r="U148" i="6"/>
  <c r="S148" i="6"/>
  <c r="R148" i="6"/>
  <c r="Q148" i="6"/>
  <c r="P148" i="6"/>
  <c r="AH147" i="6"/>
  <c r="X147" i="6"/>
  <c r="W147" i="6"/>
  <c r="V147" i="6"/>
  <c r="U147" i="6"/>
  <c r="S147" i="6"/>
  <c r="R147" i="6"/>
  <c r="Q147" i="6"/>
  <c r="P147" i="6"/>
  <c r="AH146" i="6"/>
  <c r="X146" i="6"/>
  <c r="W146" i="6"/>
  <c r="V146" i="6"/>
  <c r="U146" i="6"/>
  <c r="S146" i="6"/>
  <c r="R146" i="6"/>
  <c r="Q146" i="6"/>
  <c r="P146" i="6"/>
  <c r="AH145" i="6"/>
  <c r="X145" i="6"/>
  <c r="W145" i="6"/>
  <c r="V145" i="6"/>
  <c r="U145" i="6"/>
  <c r="S145" i="6"/>
  <c r="R145" i="6"/>
  <c r="Q145" i="6"/>
  <c r="P145" i="6"/>
  <c r="AH144" i="6"/>
  <c r="X144" i="6"/>
  <c r="W144" i="6"/>
  <c r="V144" i="6"/>
  <c r="U144" i="6"/>
  <c r="S144" i="6"/>
  <c r="R144" i="6"/>
  <c r="Q144" i="6"/>
  <c r="P144" i="6"/>
  <c r="AH143" i="6"/>
  <c r="X143" i="6"/>
  <c r="W143" i="6"/>
  <c r="V143" i="6"/>
  <c r="U143" i="6"/>
  <c r="AA143" i="6" s="1"/>
  <c r="S143" i="6"/>
  <c r="R143" i="6"/>
  <c r="Q143" i="6"/>
  <c r="P143" i="6"/>
  <c r="AH142" i="6"/>
  <c r="X142" i="6"/>
  <c r="W142" i="6"/>
  <c r="V142" i="6"/>
  <c r="U142" i="6"/>
  <c r="S142" i="6"/>
  <c r="R142" i="6"/>
  <c r="Q142" i="6"/>
  <c r="P142" i="6"/>
  <c r="AH141" i="6"/>
  <c r="X141" i="6"/>
  <c r="W141" i="6"/>
  <c r="V141" i="6"/>
  <c r="U141" i="6"/>
  <c r="S141" i="6"/>
  <c r="R141" i="6"/>
  <c r="Q141" i="6"/>
  <c r="P141" i="6"/>
  <c r="AH140" i="6"/>
  <c r="X140" i="6"/>
  <c r="W140" i="6"/>
  <c r="V140" i="6"/>
  <c r="U140" i="6"/>
  <c r="S140" i="6"/>
  <c r="R140" i="6"/>
  <c r="Q140" i="6"/>
  <c r="P140" i="6"/>
  <c r="AH139" i="6"/>
  <c r="X139" i="6"/>
  <c r="W139" i="6"/>
  <c r="V139" i="6"/>
  <c r="U139" i="6"/>
  <c r="S139" i="6"/>
  <c r="R139" i="6"/>
  <c r="Q139" i="6"/>
  <c r="P139" i="6"/>
  <c r="AH138" i="6"/>
  <c r="X138" i="6"/>
  <c r="W138" i="6"/>
  <c r="V138" i="6"/>
  <c r="U138" i="6"/>
  <c r="S138" i="6"/>
  <c r="R138" i="6"/>
  <c r="Q138" i="6"/>
  <c r="P138" i="6"/>
  <c r="AH137" i="6"/>
  <c r="X137" i="6"/>
  <c r="W137" i="6"/>
  <c r="V137" i="6"/>
  <c r="U137" i="6"/>
  <c r="AA137" i="6" s="1"/>
  <c r="S137" i="6"/>
  <c r="R137" i="6"/>
  <c r="Q137" i="6"/>
  <c r="P137" i="6"/>
  <c r="AH136" i="6"/>
  <c r="X136" i="6"/>
  <c r="W136" i="6"/>
  <c r="V136" i="6"/>
  <c r="U136" i="6"/>
  <c r="S136" i="6"/>
  <c r="R136" i="6"/>
  <c r="Q136" i="6"/>
  <c r="P136" i="6"/>
  <c r="AH135" i="6"/>
  <c r="X135" i="6"/>
  <c r="W135" i="6"/>
  <c r="V135" i="6"/>
  <c r="U135" i="6"/>
  <c r="S135" i="6"/>
  <c r="R135" i="6"/>
  <c r="Q135" i="6"/>
  <c r="P135" i="6"/>
  <c r="AH134" i="6"/>
  <c r="X134" i="6"/>
  <c r="Z134" i="6" s="1"/>
  <c r="W134" i="6"/>
  <c r="V134" i="6"/>
  <c r="U134" i="6"/>
  <c r="S134" i="6"/>
  <c r="R134" i="6"/>
  <c r="Q134" i="6"/>
  <c r="P134" i="6"/>
  <c r="AH133" i="6"/>
  <c r="X133" i="6"/>
  <c r="W133" i="6"/>
  <c r="V133" i="6"/>
  <c r="U133" i="6"/>
  <c r="S133" i="6"/>
  <c r="R133" i="6"/>
  <c r="Q133" i="6"/>
  <c r="P133" i="6"/>
  <c r="AH132" i="6"/>
  <c r="X132" i="6"/>
  <c r="W132" i="6"/>
  <c r="V132" i="6"/>
  <c r="U132" i="6"/>
  <c r="S132" i="6"/>
  <c r="R132" i="6"/>
  <c r="Q132" i="6"/>
  <c r="P132" i="6"/>
  <c r="AH131" i="6"/>
  <c r="X131" i="6"/>
  <c r="W131" i="6"/>
  <c r="V131" i="6"/>
  <c r="U131" i="6"/>
  <c r="S131" i="6"/>
  <c r="R131" i="6"/>
  <c r="Q131" i="6"/>
  <c r="P131" i="6"/>
  <c r="AH130" i="6"/>
  <c r="X130" i="6"/>
  <c r="W130" i="6"/>
  <c r="V130" i="6"/>
  <c r="U130" i="6"/>
  <c r="S130" i="6"/>
  <c r="R130" i="6"/>
  <c r="Q130" i="6"/>
  <c r="P130" i="6"/>
  <c r="AH129" i="6"/>
  <c r="X129" i="6"/>
  <c r="Y129" i="6" s="1"/>
  <c r="W129" i="6"/>
  <c r="V129" i="6"/>
  <c r="U129" i="6"/>
  <c r="S129" i="6"/>
  <c r="R129" i="6"/>
  <c r="Q129" i="6"/>
  <c r="P129" i="6"/>
  <c r="AH128" i="6"/>
  <c r="X128" i="6"/>
  <c r="W128" i="6"/>
  <c r="V128" i="6"/>
  <c r="U128" i="6"/>
  <c r="S128" i="6"/>
  <c r="R128" i="6"/>
  <c r="Q128" i="6"/>
  <c r="P128" i="6"/>
  <c r="AH127" i="6"/>
  <c r="X127" i="6"/>
  <c r="W127" i="6"/>
  <c r="V127" i="6"/>
  <c r="U127" i="6"/>
  <c r="S127" i="6"/>
  <c r="R127" i="6"/>
  <c r="Q127" i="6"/>
  <c r="P127" i="6"/>
  <c r="AH126" i="6"/>
  <c r="X126" i="6"/>
  <c r="W126" i="6"/>
  <c r="V126" i="6"/>
  <c r="U126" i="6"/>
  <c r="S126" i="6"/>
  <c r="R126" i="6"/>
  <c r="Q126" i="6"/>
  <c r="P126" i="6"/>
  <c r="AH125" i="6"/>
  <c r="X125" i="6"/>
  <c r="W125" i="6"/>
  <c r="V125" i="6"/>
  <c r="U125" i="6"/>
  <c r="S125" i="6"/>
  <c r="R125" i="6"/>
  <c r="Q125" i="6"/>
  <c r="P125" i="6"/>
  <c r="AH124" i="6"/>
  <c r="X124" i="6"/>
  <c r="W124" i="6"/>
  <c r="V124" i="6"/>
  <c r="U124" i="6"/>
  <c r="S124" i="6"/>
  <c r="R124" i="6"/>
  <c r="Q124" i="6"/>
  <c r="P124" i="6"/>
  <c r="AH123" i="6"/>
  <c r="X123" i="6"/>
  <c r="W123" i="6"/>
  <c r="V123" i="6"/>
  <c r="U123" i="6"/>
  <c r="S123" i="6"/>
  <c r="R123" i="6"/>
  <c r="Q123" i="6"/>
  <c r="P123" i="6"/>
  <c r="AH122" i="6"/>
  <c r="X122" i="6"/>
  <c r="W122" i="6"/>
  <c r="V122" i="6"/>
  <c r="U122" i="6"/>
  <c r="S122" i="6"/>
  <c r="R122" i="6"/>
  <c r="Q122" i="6"/>
  <c r="P122" i="6"/>
  <c r="AH121" i="6"/>
  <c r="X121" i="6"/>
  <c r="W121" i="6"/>
  <c r="Z121" i="6" s="1"/>
  <c r="V121" i="6"/>
  <c r="U121" i="6"/>
  <c r="S121" i="6"/>
  <c r="R121" i="6"/>
  <c r="Q121" i="6"/>
  <c r="P121" i="6"/>
  <c r="AH120" i="6"/>
  <c r="X120" i="6"/>
  <c r="W120" i="6"/>
  <c r="V120" i="6"/>
  <c r="U120" i="6"/>
  <c r="S120" i="6"/>
  <c r="R120" i="6"/>
  <c r="Q120" i="6"/>
  <c r="P120" i="6"/>
  <c r="AH119" i="6"/>
  <c r="X119" i="6"/>
  <c r="Y119" i="6" s="1"/>
  <c r="W119" i="6"/>
  <c r="V119" i="6"/>
  <c r="U119" i="6"/>
  <c r="S119" i="6"/>
  <c r="R119" i="6"/>
  <c r="Q119" i="6"/>
  <c r="P119" i="6"/>
  <c r="AH118" i="6"/>
  <c r="X118" i="6"/>
  <c r="W118" i="6"/>
  <c r="V118" i="6"/>
  <c r="U118" i="6"/>
  <c r="S118" i="6"/>
  <c r="R118" i="6"/>
  <c r="Q118" i="6"/>
  <c r="P118" i="6"/>
  <c r="AH117" i="6"/>
  <c r="X117" i="6"/>
  <c r="AB118" i="6" s="1"/>
  <c r="AD118" i="6" s="1"/>
  <c r="W117" i="6"/>
  <c r="V117" i="6"/>
  <c r="U117" i="6"/>
  <c r="S117" i="6"/>
  <c r="R117" i="6"/>
  <c r="Q117" i="6"/>
  <c r="P117" i="6"/>
  <c r="AH116" i="6"/>
  <c r="X116" i="6"/>
  <c r="W116" i="6"/>
  <c r="V116" i="6"/>
  <c r="U116" i="6"/>
  <c r="S116" i="6"/>
  <c r="R116" i="6"/>
  <c r="Q116" i="6"/>
  <c r="P116" i="6"/>
  <c r="AH115" i="6"/>
  <c r="X115" i="6"/>
  <c r="Y115" i="6" s="1"/>
  <c r="W115" i="6"/>
  <c r="V115" i="6"/>
  <c r="U115" i="6"/>
  <c r="S115" i="6"/>
  <c r="R115" i="6"/>
  <c r="Q115" i="6"/>
  <c r="P115" i="6"/>
  <c r="AH114" i="6"/>
  <c r="X114" i="6"/>
  <c r="W114" i="6"/>
  <c r="V114" i="6"/>
  <c r="U114" i="6"/>
  <c r="S114" i="6"/>
  <c r="R114" i="6"/>
  <c r="Q114" i="6"/>
  <c r="P114" i="6"/>
  <c r="AH113" i="6"/>
  <c r="X113" i="6"/>
  <c r="W113" i="6"/>
  <c r="AA113" i="6" s="1"/>
  <c r="V113" i="6"/>
  <c r="U113" i="6"/>
  <c r="S113" i="6"/>
  <c r="R113" i="6"/>
  <c r="Q113" i="6"/>
  <c r="P113" i="6"/>
  <c r="AH112" i="6"/>
  <c r="X112" i="6"/>
  <c r="W112" i="6"/>
  <c r="V112" i="6"/>
  <c r="U112" i="6"/>
  <c r="S112" i="6"/>
  <c r="R112" i="6"/>
  <c r="Q112" i="6"/>
  <c r="P112" i="6"/>
  <c r="AH111" i="6"/>
  <c r="X111" i="6"/>
  <c r="W111" i="6"/>
  <c r="V111" i="6"/>
  <c r="U111" i="6"/>
  <c r="S111" i="6"/>
  <c r="R111" i="6"/>
  <c r="Q111" i="6"/>
  <c r="P111" i="6"/>
  <c r="AH110" i="6"/>
  <c r="X110" i="6"/>
  <c r="W110" i="6"/>
  <c r="V110" i="6"/>
  <c r="U110" i="6"/>
  <c r="S110" i="6"/>
  <c r="R110" i="6"/>
  <c r="Q110" i="6"/>
  <c r="P110" i="6"/>
  <c r="AH109" i="6"/>
  <c r="X109" i="6"/>
  <c r="W109" i="6"/>
  <c r="V109" i="6"/>
  <c r="U109" i="6"/>
  <c r="S109" i="6"/>
  <c r="R109" i="6"/>
  <c r="Q109" i="6"/>
  <c r="P109" i="6"/>
  <c r="AH108" i="6"/>
  <c r="X108" i="6"/>
  <c r="W108" i="6"/>
  <c r="V108" i="6"/>
  <c r="U108" i="6"/>
  <c r="S108" i="6"/>
  <c r="R108" i="6"/>
  <c r="Q108" i="6"/>
  <c r="P108" i="6"/>
  <c r="AH107" i="6"/>
  <c r="X107" i="6"/>
  <c r="W107" i="6"/>
  <c r="V107" i="6"/>
  <c r="U107" i="6"/>
  <c r="S107" i="6"/>
  <c r="R107" i="6"/>
  <c r="Q107" i="6"/>
  <c r="P107" i="6"/>
  <c r="AH106" i="6"/>
  <c r="X106" i="6"/>
  <c r="W106" i="6"/>
  <c r="V106" i="6"/>
  <c r="U106" i="6"/>
  <c r="S106" i="6"/>
  <c r="R106" i="6"/>
  <c r="Q106" i="6"/>
  <c r="P106" i="6"/>
  <c r="AH105" i="6"/>
  <c r="X105" i="6"/>
  <c r="W105" i="6"/>
  <c r="V105" i="6"/>
  <c r="U105" i="6"/>
  <c r="S105" i="6"/>
  <c r="R105" i="6"/>
  <c r="Q105" i="6"/>
  <c r="P105" i="6"/>
  <c r="AH104" i="6"/>
  <c r="X104" i="6"/>
  <c r="AB105" i="6" s="1"/>
  <c r="AC105" i="6" s="1"/>
  <c r="W104" i="6"/>
  <c r="V104" i="6"/>
  <c r="U104" i="6"/>
  <c r="S104" i="6"/>
  <c r="R104" i="6"/>
  <c r="Q104" i="6"/>
  <c r="P104" i="6"/>
  <c r="AH103" i="6"/>
  <c r="X103" i="6"/>
  <c r="W103" i="6"/>
  <c r="V103" i="6"/>
  <c r="U103" i="6"/>
  <c r="S103" i="6"/>
  <c r="R103" i="6"/>
  <c r="Q103" i="6"/>
  <c r="P103" i="6"/>
  <c r="AH102" i="6"/>
  <c r="X102" i="6"/>
  <c r="W102" i="6"/>
  <c r="V102" i="6"/>
  <c r="U102" i="6"/>
  <c r="S102" i="6"/>
  <c r="R102" i="6"/>
  <c r="Q102" i="6"/>
  <c r="P102" i="6"/>
  <c r="AH101" i="6"/>
  <c r="X101" i="6"/>
  <c r="AB102" i="6" s="1"/>
  <c r="W101" i="6"/>
  <c r="V101" i="6"/>
  <c r="U101" i="6"/>
  <c r="S101" i="6"/>
  <c r="R101" i="6"/>
  <c r="Q101" i="6"/>
  <c r="P101" i="6"/>
  <c r="AH100" i="6"/>
  <c r="X100" i="6"/>
  <c r="W100" i="6"/>
  <c r="V100" i="6"/>
  <c r="U100" i="6"/>
  <c r="S100" i="6"/>
  <c r="R100" i="6"/>
  <c r="Q100" i="6"/>
  <c r="P100" i="6"/>
  <c r="AH99" i="6"/>
  <c r="X99" i="6"/>
  <c r="Y99" i="6" s="1"/>
  <c r="W99" i="6"/>
  <c r="V99" i="6"/>
  <c r="U99" i="6"/>
  <c r="S99" i="6"/>
  <c r="R99" i="6"/>
  <c r="Q99" i="6"/>
  <c r="P99" i="6"/>
  <c r="AH98" i="6"/>
  <c r="X98" i="6"/>
  <c r="W98" i="6"/>
  <c r="V98" i="6"/>
  <c r="U98" i="6"/>
  <c r="S98" i="6"/>
  <c r="R98" i="6"/>
  <c r="Q98" i="6"/>
  <c r="P98" i="6"/>
  <c r="AH97" i="6"/>
  <c r="X97" i="6"/>
  <c r="W97" i="6"/>
  <c r="V97" i="6"/>
  <c r="U97" i="6"/>
  <c r="S97" i="6"/>
  <c r="R97" i="6"/>
  <c r="Q97" i="6"/>
  <c r="P97" i="6"/>
  <c r="AH96" i="6"/>
  <c r="X96" i="6"/>
  <c r="W96" i="6"/>
  <c r="V96" i="6"/>
  <c r="U96" i="6"/>
  <c r="S96" i="6"/>
  <c r="R96" i="6"/>
  <c r="Q96" i="6"/>
  <c r="P96" i="6"/>
  <c r="AH95" i="6"/>
  <c r="X95" i="6"/>
  <c r="W95" i="6"/>
  <c r="V95" i="6"/>
  <c r="U95" i="6"/>
  <c r="S95" i="6"/>
  <c r="R95" i="6"/>
  <c r="Q95" i="6"/>
  <c r="P95" i="6"/>
  <c r="AH94" i="6"/>
  <c r="X94" i="6"/>
  <c r="AB95" i="6" s="1"/>
  <c r="W94" i="6"/>
  <c r="V94" i="6"/>
  <c r="U94" i="6"/>
  <c r="S94" i="6"/>
  <c r="R94" i="6"/>
  <c r="Q94" i="6"/>
  <c r="P94" i="6"/>
  <c r="AH93" i="6"/>
  <c r="X93" i="6"/>
  <c r="AB94" i="6" s="1"/>
  <c r="AD94" i="6" s="1"/>
  <c r="W93" i="6"/>
  <c r="V93" i="6"/>
  <c r="U93" i="6"/>
  <c r="S93" i="6"/>
  <c r="R93" i="6"/>
  <c r="Q93" i="6"/>
  <c r="P93" i="6"/>
  <c r="AH92" i="6"/>
  <c r="X92" i="6"/>
  <c r="W92" i="6"/>
  <c r="V92" i="6"/>
  <c r="U92" i="6"/>
  <c r="S92" i="6"/>
  <c r="R92" i="6"/>
  <c r="Q92" i="6"/>
  <c r="P92" i="6"/>
  <c r="AH91" i="6"/>
  <c r="X91" i="6"/>
  <c r="W91" i="6"/>
  <c r="V91" i="6"/>
  <c r="U91" i="6"/>
  <c r="S91" i="6"/>
  <c r="R91" i="6"/>
  <c r="Q91" i="6"/>
  <c r="P91" i="6"/>
  <c r="AH90" i="6"/>
  <c r="X90" i="6"/>
  <c r="W90" i="6"/>
  <c r="V90" i="6"/>
  <c r="U90" i="6"/>
  <c r="S90" i="6"/>
  <c r="R90" i="6"/>
  <c r="Q90" i="6"/>
  <c r="P90" i="6"/>
  <c r="AH89" i="6"/>
  <c r="X89" i="6"/>
  <c r="Y89" i="6" s="1"/>
  <c r="W89" i="6"/>
  <c r="V89" i="6"/>
  <c r="U89" i="6"/>
  <c r="S89" i="6"/>
  <c r="R89" i="6"/>
  <c r="Q89" i="6"/>
  <c r="P89" i="6"/>
  <c r="AH88" i="6"/>
  <c r="X88" i="6"/>
  <c r="AB89" i="6" s="1"/>
  <c r="AC89" i="6" s="1"/>
  <c r="W88" i="6"/>
  <c r="V88" i="6"/>
  <c r="U88" i="6"/>
  <c r="S88" i="6"/>
  <c r="R88" i="6"/>
  <c r="Q88" i="6"/>
  <c r="P88" i="6"/>
  <c r="AH87" i="6"/>
  <c r="X87" i="6"/>
  <c r="AB88" i="6" s="1"/>
  <c r="AD88" i="6" s="1"/>
  <c r="W87" i="6"/>
  <c r="Y87" i="6" s="1"/>
  <c r="V87" i="6"/>
  <c r="U87" i="6"/>
  <c r="S87" i="6"/>
  <c r="R87" i="6"/>
  <c r="Q87" i="6"/>
  <c r="P87" i="6"/>
  <c r="AH86" i="6"/>
  <c r="X86" i="6"/>
  <c r="W86" i="6"/>
  <c r="V86" i="6"/>
  <c r="U86" i="6"/>
  <c r="S86" i="6"/>
  <c r="R86" i="6"/>
  <c r="Q86" i="6"/>
  <c r="P86" i="6"/>
  <c r="AH85" i="6"/>
  <c r="X85" i="6"/>
  <c r="W85" i="6"/>
  <c r="V85" i="6"/>
  <c r="U85" i="6"/>
  <c r="S85" i="6"/>
  <c r="R85" i="6"/>
  <c r="Q85" i="6"/>
  <c r="P85" i="6"/>
  <c r="AH84" i="6"/>
  <c r="X84" i="6"/>
  <c r="W84" i="6"/>
  <c r="V84" i="6"/>
  <c r="U84" i="6"/>
  <c r="S84" i="6"/>
  <c r="R84" i="6"/>
  <c r="Q84" i="6"/>
  <c r="P84" i="6"/>
  <c r="AH83" i="6"/>
  <c r="X83" i="6"/>
  <c r="W83" i="6"/>
  <c r="V83" i="6"/>
  <c r="U83" i="6"/>
  <c r="S83" i="6"/>
  <c r="R83" i="6"/>
  <c r="Q83" i="6"/>
  <c r="P83" i="6"/>
  <c r="AH82" i="6"/>
  <c r="X82" i="6"/>
  <c r="W82" i="6"/>
  <c r="V82" i="6"/>
  <c r="U82" i="6"/>
  <c r="AA82" i="6" s="1"/>
  <c r="S82" i="6"/>
  <c r="R82" i="6"/>
  <c r="Q82" i="6"/>
  <c r="P82" i="6"/>
  <c r="AH81" i="6"/>
  <c r="X81" i="6"/>
  <c r="W81" i="6"/>
  <c r="V81" i="6"/>
  <c r="U81" i="6"/>
  <c r="S81" i="6"/>
  <c r="R81" i="6"/>
  <c r="Q81" i="6"/>
  <c r="P81" i="6"/>
  <c r="AH80" i="6"/>
  <c r="X80" i="6"/>
  <c r="AB81" i="6" s="1"/>
  <c r="W80" i="6"/>
  <c r="V80" i="6"/>
  <c r="U80" i="6"/>
  <c r="S80" i="6"/>
  <c r="R80" i="6"/>
  <c r="Q80" i="6"/>
  <c r="P80" i="6"/>
  <c r="AH79" i="6"/>
  <c r="X79" i="6"/>
  <c r="W79" i="6"/>
  <c r="V79" i="6"/>
  <c r="U79" i="6"/>
  <c r="S79" i="6"/>
  <c r="R79" i="6"/>
  <c r="Q79" i="6"/>
  <c r="P79" i="6"/>
  <c r="AH78" i="6"/>
  <c r="X78" i="6"/>
  <c r="W78" i="6"/>
  <c r="V78" i="6"/>
  <c r="U78" i="6"/>
  <c r="S78" i="6"/>
  <c r="R78" i="6"/>
  <c r="Q78" i="6"/>
  <c r="P78" i="6"/>
  <c r="AH77" i="6"/>
  <c r="X77" i="6"/>
  <c r="W77" i="6"/>
  <c r="V77" i="6"/>
  <c r="U77" i="6"/>
  <c r="S77" i="6"/>
  <c r="R77" i="6"/>
  <c r="Q77" i="6"/>
  <c r="P77" i="6"/>
  <c r="AH76" i="6"/>
  <c r="X76" i="6"/>
  <c r="AB77" i="6" s="1"/>
  <c r="W76" i="6"/>
  <c r="V76" i="6"/>
  <c r="U76" i="6"/>
  <c r="S76" i="6"/>
  <c r="R76" i="6"/>
  <c r="Q76" i="6"/>
  <c r="P76" i="6"/>
  <c r="AH75" i="6"/>
  <c r="X75" i="6"/>
  <c r="W75" i="6"/>
  <c r="V75" i="6"/>
  <c r="U75" i="6"/>
  <c r="S75" i="6"/>
  <c r="R75" i="6"/>
  <c r="Q75" i="6"/>
  <c r="P75" i="6"/>
  <c r="AH74" i="6"/>
  <c r="X74" i="6"/>
  <c r="Y74" i="6" s="1"/>
  <c r="W74" i="6"/>
  <c r="V74" i="6"/>
  <c r="U74" i="6"/>
  <c r="S74" i="6"/>
  <c r="R74" i="6"/>
  <c r="Q74" i="6"/>
  <c r="P74" i="6"/>
  <c r="AH73" i="6"/>
  <c r="X73" i="6"/>
  <c r="W73" i="6"/>
  <c r="Y73" i="6" s="1"/>
  <c r="V73" i="6"/>
  <c r="U73" i="6"/>
  <c r="S73" i="6"/>
  <c r="R73" i="6"/>
  <c r="Q73" i="6"/>
  <c r="P73" i="6"/>
  <c r="AH72" i="6"/>
  <c r="X72" i="6"/>
  <c r="W72" i="6"/>
  <c r="V72" i="6"/>
  <c r="U72" i="6"/>
  <c r="S72" i="6"/>
  <c r="R72" i="6"/>
  <c r="Q72" i="6"/>
  <c r="P72" i="6"/>
  <c r="AH71" i="6"/>
  <c r="X71" i="6"/>
  <c r="Z71" i="6" s="1"/>
  <c r="W71" i="6"/>
  <c r="V71" i="6"/>
  <c r="U71" i="6"/>
  <c r="S71" i="6"/>
  <c r="R71" i="6"/>
  <c r="Q71" i="6"/>
  <c r="P71" i="6"/>
  <c r="AH70" i="6"/>
  <c r="X70" i="6"/>
  <c r="AB71" i="6" s="1"/>
  <c r="W70" i="6"/>
  <c r="V70" i="6"/>
  <c r="U70" i="6"/>
  <c r="S70" i="6"/>
  <c r="R70" i="6"/>
  <c r="Q70" i="6"/>
  <c r="P70" i="6"/>
  <c r="AH69" i="6"/>
  <c r="X69" i="6"/>
  <c r="W69" i="6"/>
  <c r="V69" i="6"/>
  <c r="U69" i="6"/>
  <c r="S69" i="6"/>
  <c r="R69" i="6"/>
  <c r="Q69" i="6"/>
  <c r="P69" i="6"/>
  <c r="AH68" i="6"/>
  <c r="X68" i="6"/>
  <c r="W68" i="6"/>
  <c r="V68" i="6"/>
  <c r="U68" i="6"/>
  <c r="S68" i="6"/>
  <c r="R68" i="6"/>
  <c r="Q68" i="6"/>
  <c r="P68" i="6"/>
  <c r="AH67" i="6"/>
  <c r="X67" i="6"/>
  <c r="W67" i="6"/>
  <c r="V67" i="6"/>
  <c r="U67" i="6"/>
  <c r="S67" i="6"/>
  <c r="R67" i="6"/>
  <c r="Q67" i="6"/>
  <c r="P67" i="6"/>
  <c r="AH66" i="6"/>
  <c r="X66" i="6"/>
  <c r="W66" i="6"/>
  <c r="V66" i="6"/>
  <c r="U66" i="6"/>
  <c r="S66" i="6"/>
  <c r="R66" i="6"/>
  <c r="Q66" i="6"/>
  <c r="P66" i="6"/>
  <c r="AH65" i="6"/>
  <c r="X65" i="6"/>
  <c r="AB66" i="6" s="1"/>
  <c r="W65" i="6"/>
  <c r="V65" i="6"/>
  <c r="U65" i="6"/>
  <c r="S65" i="6"/>
  <c r="R65" i="6"/>
  <c r="Q65" i="6"/>
  <c r="P65" i="6"/>
  <c r="AH64" i="6"/>
  <c r="X64" i="6"/>
  <c r="W64" i="6"/>
  <c r="V64" i="6"/>
  <c r="U64" i="6"/>
  <c r="S64" i="6"/>
  <c r="R64" i="6"/>
  <c r="Q64" i="6"/>
  <c r="P64" i="6"/>
  <c r="AH63" i="6"/>
  <c r="X63" i="6"/>
  <c r="W63" i="6"/>
  <c r="V63" i="6"/>
  <c r="U63" i="6"/>
  <c r="S63" i="6"/>
  <c r="R63" i="6"/>
  <c r="Q63" i="6"/>
  <c r="P63" i="6"/>
  <c r="AH62" i="6"/>
  <c r="X62" i="6"/>
  <c r="W62" i="6"/>
  <c r="V62" i="6"/>
  <c r="U62" i="6"/>
  <c r="S62" i="6"/>
  <c r="R62" i="6"/>
  <c r="Q62" i="6"/>
  <c r="P62" i="6"/>
  <c r="AH61" i="6"/>
  <c r="X61" i="6"/>
  <c r="W61" i="6"/>
  <c r="V61" i="6"/>
  <c r="U61" i="6"/>
  <c r="S61" i="6"/>
  <c r="R61" i="6"/>
  <c r="Q61" i="6"/>
  <c r="P61" i="6"/>
  <c r="AH60" i="6"/>
  <c r="X60" i="6"/>
  <c r="W60" i="6"/>
  <c r="V60" i="6"/>
  <c r="U60" i="6"/>
  <c r="S60" i="6"/>
  <c r="R60" i="6"/>
  <c r="Q60" i="6"/>
  <c r="P60" i="6"/>
  <c r="AH59" i="6"/>
  <c r="X59" i="6"/>
  <c r="Z59" i="6" s="1"/>
  <c r="W59" i="6"/>
  <c r="V59" i="6"/>
  <c r="U59" i="6"/>
  <c r="S59" i="6"/>
  <c r="R59" i="6"/>
  <c r="Q59" i="6"/>
  <c r="P59" i="6"/>
  <c r="AH58" i="6"/>
  <c r="X58" i="6"/>
  <c r="W58" i="6"/>
  <c r="V58" i="6"/>
  <c r="U58" i="6"/>
  <c r="S58" i="6"/>
  <c r="R58" i="6"/>
  <c r="Q58" i="6"/>
  <c r="P58" i="6"/>
  <c r="AH57" i="6"/>
  <c r="X57" i="6"/>
  <c r="W57" i="6"/>
  <c r="V57" i="6"/>
  <c r="U57" i="6"/>
  <c r="S57" i="6"/>
  <c r="R57" i="6"/>
  <c r="Q57" i="6"/>
  <c r="P57" i="6"/>
  <c r="AH56" i="6"/>
  <c r="X56" i="6"/>
  <c r="W56" i="6"/>
  <c r="V56" i="6"/>
  <c r="U56" i="6"/>
  <c r="S56" i="6"/>
  <c r="R56" i="6"/>
  <c r="Q56" i="6"/>
  <c r="P56" i="6"/>
  <c r="AH55" i="6"/>
  <c r="X55" i="6"/>
  <c r="W55" i="6"/>
  <c r="V55" i="6"/>
  <c r="U55" i="6"/>
  <c r="S55" i="6"/>
  <c r="R55" i="6"/>
  <c r="Q55" i="6"/>
  <c r="P55" i="6"/>
  <c r="AH54" i="6"/>
  <c r="X54" i="6"/>
  <c r="W54" i="6"/>
  <c r="V54" i="6"/>
  <c r="U54" i="6"/>
  <c r="S54" i="6"/>
  <c r="R54" i="6"/>
  <c r="Q54" i="6"/>
  <c r="P54" i="6"/>
  <c r="AH53" i="6"/>
  <c r="X53" i="6"/>
  <c r="W53" i="6"/>
  <c r="V53" i="6"/>
  <c r="U53" i="6"/>
  <c r="S53" i="6"/>
  <c r="R53" i="6"/>
  <c r="Q53" i="6"/>
  <c r="P53" i="6"/>
  <c r="AH52" i="6"/>
  <c r="X52" i="6"/>
  <c r="W52" i="6"/>
  <c r="V52" i="6"/>
  <c r="U52" i="6"/>
  <c r="S52" i="6"/>
  <c r="R52" i="6"/>
  <c r="Q52" i="6"/>
  <c r="P52" i="6"/>
  <c r="AH51" i="6"/>
  <c r="X51" i="6"/>
  <c r="W51" i="6"/>
  <c r="V51" i="6"/>
  <c r="U51" i="6"/>
  <c r="S51" i="6"/>
  <c r="R51" i="6"/>
  <c r="Q51" i="6"/>
  <c r="P51" i="6"/>
  <c r="AH50" i="6"/>
  <c r="X50" i="6"/>
  <c r="W50" i="6"/>
  <c r="V50" i="6"/>
  <c r="U50" i="6"/>
  <c r="S50" i="6"/>
  <c r="R50" i="6"/>
  <c r="Q50" i="6"/>
  <c r="P50" i="6"/>
  <c r="AH49" i="6"/>
  <c r="X49" i="6"/>
  <c r="W49" i="6"/>
  <c r="V49" i="6"/>
  <c r="U49" i="6"/>
  <c r="S49" i="6"/>
  <c r="R49" i="6"/>
  <c r="Q49" i="6"/>
  <c r="P49" i="6"/>
  <c r="AH48" i="6"/>
  <c r="X48" i="6"/>
  <c r="W48" i="6"/>
  <c r="V48" i="6"/>
  <c r="U48" i="6"/>
  <c r="S48" i="6"/>
  <c r="R48" i="6"/>
  <c r="Q48" i="6"/>
  <c r="P48" i="6"/>
  <c r="AH47" i="6"/>
  <c r="X47" i="6"/>
  <c r="W47" i="6"/>
  <c r="V47" i="6"/>
  <c r="U47" i="6"/>
  <c r="S47" i="6"/>
  <c r="R47" i="6"/>
  <c r="Q47" i="6"/>
  <c r="P47" i="6"/>
  <c r="AH46" i="6"/>
  <c r="X46" i="6"/>
  <c r="W46" i="6"/>
  <c r="V46" i="6"/>
  <c r="U46" i="6"/>
  <c r="S46" i="6"/>
  <c r="R46" i="6"/>
  <c r="Q46" i="6"/>
  <c r="P46" i="6"/>
  <c r="AH45" i="6"/>
  <c r="X45" i="6"/>
  <c r="W45" i="6"/>
  <c r="V45" i="6"/>
  <c r="U45" i="6"/>
  <c r="S45" i="6"/>
  <c r="R45" i="6"/>
  <c r="Q45" i="6"/>
  <c r="P45" i="6"/>
  <c r="AH44" i="6"/>
  <c r="X44" i="6"/>
  <c r="W44" i="6"/>
  <c r="V44" i="6"/>
  <c r="U44" i="6"/>
  <c r="S44" i="6"/>
  <c r="R44" i="6"/>
  <c r="Q44" i="6"/>
  <c r="P44" i="6"/>
  <c r="AH43" i="6"/>
  <c r="X43" i="6"/>
  <c r="W43" i="6"/>
  <c r="V43" i="6"/>
  <c r="U43" i="6"/>
  <c r="S43" i="6"/>
  <c r="R43" i="6"/>
  <c r="Q43" i="6"/>
  <c r="P43" i="6"/>
  <c r="AH42" i="6"/>
  <c r="X42" i="6"/>
  <c r="W42" i="6"/>
  <c r="V42" i="6"/>
  <c r="U42" i="6"/>
  <c r="S42" i="6"/>
  <c r="R42" i="6"/>
  <c r="Q42" i="6"/>
  <c r="P42" i="6"/>
  <c r="AH41" i="6"/>
  <c r="X41" i="6"/>
  <c r="W41" i="6"/>
  <c r="V41" i="6"/>
  <c r="U41" i="6"/>
  <c r="S41" i="6"/>
  <c r="R41" i="6"/>
  <c r="Q41" i="6"/>
  <c r="P41" i="6"/>
  <c r="AH40" i="6"/>
  <c r="X40" i="6"/>
  <c r="AB41" i="6" s="1"/>
  <c r="AD41" i="6" s="1"/>
  <c r="W40" i="6"/>
  <c r="V40" i="6"/>
  <c r="U40" i="6"/>
  <c r="S40" i="6"/>
  <c r="R40" i="6"/>
  <c r="Q40" i="6"/>
  <c r="P40" i="6"/>
  <c r="AH39" i="6"/>
  <c r="X39" i="6"/>
  <c r="W39" i="6"/>
  <c r="V39" i="6"/>
  <c r="U39" i="6"/>
  <c r="S39" i="6"/>
  <c r="R39" i="6"/>
  <c r="Q39" i="6"/>
  <c r="P39" i="6"/>
  <c r="AH38" i="6"/>
  <c r="X38" i="6"/>
  <c r="AB39" i="6" s="1"/>
  <c r="W38" i="6"/>
  <c r="Y38" i="6" s="1"/>
  <c r="V38" i="6"/>
  <c r="U38" i="6"/>
  <c r="S38" i="6"/>
  <c r="R38" i="6"/>
  <c r="Q38" i="6"/>
  <c r="P38" i="6"/>
  <c r="AH37" i="6"/>
  <c r="X37" i="6"/>
  <c r="W37" i="6"/>
  <c r="V37" i="6"/>
  <c r="U37" i="6"/>
  <c r="S37" i="6"/>
  <c r="R37" i="6"/>
  <c r="Q37" i="6"/>
  <c r="P37" i="6"/>
  <c r="AH36" i="6"/>
  <c r="X36" i="6"/>
  <c r="W36" i="6"/>
  <c r="V36" i="6"/>
  <c r="U36" i="6"/>
  <c r="S36" i="6"/>
  <c r="R36" i="6"/>
  <c r="Q36" i="6"/>
  <c r="P36" i="6"/>
  <c r="AH35" i="6"/>
  <c r="X35" i="6"/>
  <c r="W35" i="6"/>
  <c r="V35" i="6"/>
  <c r="U35" i="6"/>
  <c r="S35" i="6"/>
  <c r="R35" i="6"/>
  <c r="Q35" i="6"/>
  <c r="P35" i="6"/>
  <c r="AH34" i="6"/>
  <c r="X34" i="6"/>
  <c r="W34" i="6"/>
  <c r="V34" i="6"/>
  <c r="U34" i="6"/>
  <c r="S34" i="6"/>
  <c r="R34" i="6"/>
  <c r="Q34" i="6"/>
  <c r="P34" i="6"/>
  <c r="AH33" i="6"/>
  <c r="X33" i="6"/>
  <c r="W33" i="6"/>
  <c r="V33" i="6"/>
  <c r="U33" i="6"/>
  <c r="S33" i="6"/>
  <c r="R33" i="6"/>
  <c r="Q33" i="6"/>
  <c r="P33" i="6"/>
  <c r="AH32" i="6"/>
  <c r="X32" i="6"/>
  <c r="W32" i="6"/>
  <c r="V32" i="6"/>
  <c r="U32" i="6"/>
  <c r="S32" i="6"/>
  <c r="R32" i="6"/>
  <c r="Q32" i="6"/>
  <c r="P32" i="6"/>
  <c r="AH31" i="6"/>
  <c r="X31" i="6"/>
  <c r="W31" i="6"/>
  <c r="V31" i="6"/>
  <c r="U31" i="6"/>
  <c r="S31" i="6"/>
  <c r="R31" i="6"/>
  <c r="Q31" i="6"/>
  <c r="P31" i="6"/>
  <c r="AH30" i="6"/>
  <c r="X30" i="6"/>
  <c r="W30" i="6"/>
  <c r="V30" i="6"/>
  <c r="U30" i="6"/>
  <c r="S30" i="6"/>
  <c r="R30" i="6"/>
  <c r="Q30" i="6"/>
  <c r="P30" i="6"/>
  <c r="AH29" i="6"/>
  <c r="X29" i="6"/>
  <c r="W29" i="6"/>
  <c r="V29" i="6"/>
  <c r="U29" i="6"/>
  <c r="S29" i="6"/>
  <c r="R29" i="6"/>
  <c r="Q29" i="6"/>
  <c r="P29" i="6"/>
  <c r="AH28" i="6"/>
  <c r="X28" i="6"/>
  <c r="AB29" i="6" s="1"/>
  <c r="AD29" i="6" s="1"/>
  <c r="W28" i="6"/>
  <c r="V28" i="6"/>
  <c r="U28" i="6"/>
  <c r="S28" i="6"/>
  <c r="R28" i="6"/>
  <c r="Q28" i="6"/>
  <c r="P28" i="6"/>
  <c r="AH27" i="6"/>
  <c r="X27" i="6"/>
  <c r="W27" i="6"/>
  <c r="V27" i="6"/>
  <c r="U27" i="6"/>
  <c r="S27" i="6"/>
  <c r="R27" i="6"/>
  <c r="Q27" i="6"/>
  <c r="P27" i="6"/>
  <c r="AH26" i="6"/>
  <c r="X26" i="6"/>
  <c r="AB27" i="6" s="1"/>
  <c r="AD27" i="6" s="1"/>
  <c r="W26" i="6"/>
  <c r="V26" i="6"/>
  <c r="U26" i="6"/>
  <c r="S26" i="6"/>
  <c r="R26" i="6"/>
  <c r="Q26" i="6"/>
  <c r="P26" i="6"/>
  <c r="AH25" i="6"/>
  <c r="X25" i="6"/>
  <c r="AB26" i="6" s="1"/>
  <c r="W25" i="6"/>
  <c r="V25" i="6"/>
  <c r="U25" i="6"/>
  <c r="S25" i="6"/>
  <c r="R25" i="6"/>
  <c r="Q25" i="6"/>
  <c r="P25" i="6"/>
  <c r="AH24" i="6"/>
  <c r="X24" i="6"/>
  <c r="W24" i="6"/>
  <c r="V24" i="6"/>
  <c r="U24" i="6"/>
  <c r="S24" i="6"/>
  <c r="R24" i="6"/>
  <c r="Q24" i="6"/>
  <c r="P24" i="6"/>
  <c r="AH23" i="6"/>
  <c r="X23" i="6"/>
  <c r="AB24" i="6" s="1"/>
  <c r="W23" i="6"/>
  <c r="V23" i="6"/>
  <c r="U23" i="6"/>
  <c r="S23" i="6"/>
  <c r="R23" i="6"/>
  <c r="Q23" i="6"/>
  <c r="P23" i="6"/>
  <c r="AH22" i="6"/>
  <c r="X22" i="6"/>
  <c r="W22" i="6"/>
  <c r="V22" i="6"/>
  <c r="U22" i="6"/>
  <c r="S22" i="6"/>
  <c r="R22" i="6"/>
  <c r="Q22" i="6"/>
  <c r="P22" i="6"/>
  <c r="AH21" i="6"/>
  <c r="X21" i="6"/>
  <c r="W21" i="6"/>
  <c r="V21" i="6"/>
  <c r="U21" i="6"/>
  <c r="S21" i="6"/>
  <c r="R21" i="6"/>
  <c r="Q21" i="6"/>
  <c r="P21" i="6"/>
  <c r="AH20" i="6"/>
  <c r="X20" i="6"/>
  <c r="W20" i="6"/>
  <c r="V20" i="6"/>
  <c r="U20" i="6"/>
  <c r="S20" i="6"/>
  <c r="R20" i="6"/>
  <c r="Q20" i="6"/>
  <c r="P20" i="6"/>
  <c r="AH19" i="6"/>
  <c r="X19" i="6"/>
  <c r="AB20" i="6" s="1"/>
  <c r="W19" i="6"/>
  <c r="V19" i="6"/>
  <c r="U19" i="6"/>
  <c r="S19" i="6"/>
  <c r="R19" i="6"/>
  <c r="Q19" i="6"/>
  <c r="P19" i="6"/>
  <c r="AH18" i="6"/>
  <c r="X18" i="6"/>
  <c r="W18" i="6"/>
  <c r="V18" i="6"/>
  <c r="U18" i="6"/>
  <c r="S18" i="6"/>
  <c r="R18" i="6"/>
  <c r="Q18" i="6"/>
  <c r="P18" i="6"/>
  <c r="AH17" i="6"/>
  <c r="X17" i="6"/>
  <c r="W17" i="6"/>
  <c r="Z17" i="6" s="1"/>
  <c r="V17" i="6"/>
  <c r="U17" i="6"/>
  <c r="S17" i="6"/>
  <c r="R17" i="6"/>
  <c r="Q17" i="6"/>
  <c r="P17" i="6"/>
  <c r="AH16" i="6"/>
  <c r="X16" i="6"/>
  <c r="W16" i="6"/>
  <c r="V16" i="6"/>
  <c r="U16" i="6"/>
  <c r="S16" i="6"/>
  <c r="R16" i="6"/>
  <c r="Q16" i="6"/>
  <c r="P16" i="6"/>
  <c r="AH15" i="6"/>
  <c r="X15" i="6"/>
  <c r="W15" i="6"/>
  <c r="V15" i="6"/>
  <c r="U15" i="6"/>
  <c r="S15" i="6"/>
  <c r="R15" i="6"/>
  <c r="Q15" i="6"/>
  <c r="P15" i="6"/>
  <c r="AH14" i="6"/>
  <c r="X14" i="6"/>
  <c r="W14" i="6"/>
  <c r="V14" i="6"/>
  <c r="U14" i="6"/>
  <c r="S14" i="6"/>
  <c r="R14" i="6"/>
  <c r="Q14" i="6"/>
  <c r="P14" i="6"/>
  <c r="AH13" i="6"/>
  <c r="X13" i="6"/>
  <c r="W13" i="6"/>
  <c r="V13" i="6"/>
  <c r="U13" i="6"/>
  <c r="S13" i="6"/>
  <c r="R13" i="6"/>
  <c r="Q13" i="6"/>
  <c r="P13" i="6"/>
  <c r="AH12" i="6"/>
  <c r="X12" i="6"/>
  <c r="W12" i="6"/>
  <c r="V12" i="6"/>
  <c r="U12" i="6"/>
  <c r="S12" i="6"/>
  <c r="R12" i="6"/>
  <c r="Q12" i="6"/>
  <c r="P12" i="6"/>
  <c r="AH11" i="6"/>
  <c r="X11" i="6"/>
  <c r="Z11" i="6" s="1"/>
  <c r="W11" i="6"/>
  <c r="V11" i="6"/>
  <c r="U11" i="6"/>
  <c r="S11" i="6"/>
  <c r="R11" i="6"/>
  <c r="Q11" i="6"/>
  <c r="P11" i="6"/>
  <c r="AH10" i="6"/>
  <c r="X10" i="6"/>
  <c r="W10" i="6"/>
  <c r="V10" i="6"/>
  <c r="U10" i="6"/>
  <c r="S10" i="6"/>
  <c r="R10" i="6"/>
  <c r="Q10" i="6"/>
  <c r="M5" i="6"/>
  <c r="L5" i="6"/>
  <c r="K5" i="6"/>
  <c r="J5" i="6"/>
  <c r="I5" i="6"/>
  <c r="H5" i="6"/>
  <c r="G5" i="6"/>
  <c r="F5" i="6"/>
  <c r="E5" i="6"/>
  <c r="D5" i="6"/>
  <c r="C5" i="6"/>
  <c r="M222" i="1"/>
  <c r="L222" i="1"/>
  <c r="K222" i="1"/>
  <c r="J222" i="1"/>
  <c r="I222" i="1"/>
  <c r="H222" i="1"/>
  <c r="G222" i="1"/>
  <c r="F222" i="1"/>
  <c r="E222" i="1"/>
  <c r="D222" i="1"/>
  <c r="C222" i="1"/>
  <c r="B222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K192" i="1" l="1"/>
  <c r="AB192" i="1"/>
  <c r="AL192" i="1"/>
  <c r="AM192" i="1"/>
  <c r="AA192" i="1"/>
  <c r="AB191" i="1"/>
  <c r="AC192" i="1"/>
  <c r="AE192" i="1" s="1"/>
  <c r="AJ191" i="1"/>
  <c r="AK191" i="1"/>
  <c r="AL191" i="1"/>
  <c r="AM191" i="1"/>
  <c r="AM317" i="8"/>
  <c r="AN312" i="8"/>
  <c r="AJ313" i="8"/>
  <c r="AL318" i="8"/>
  <c r="AK313" i="8"/>
  <c r="AM318" i="8"/>
  <c r="AL313" i="8"/>
  <c r="AO318" i="8"/>
  <c r="AM227" i="8"/>
  <c r="AH316" i="8"/>
  <c r="AM259" i="8"/>
  <c r="AI311" i="8"/>
  <c r="AJ316" i="8"/>
  <c r="AO233" i="8"/>
  <c r="AO312" i="8" s="1"/>
  <c r="AN262" i="8"/>
  <c r="AO265" i="8"/>
  <c r="AO316" i="8" s="1"/>
  <c r="AJ311" i="8"/>
  <c r="AK316" i="8"/>
  <c r="AK311" i="8"/>
  <c r="AL316" i="8"/>
  <c r="AH317" i="8"/>
  <c r="AL311" i="8"/>
  <c r="AM316" i="8"/>
  <c r="AI317" i="8"/>
  <c r="AN311" i="8"/>
  <c r="AH312" i="8"/>
  <c r="AJ317" i="8"/>
  <c r="AI312" i="8"/>
  <c r="AK317" i="8"/>
  <c r="AP236" i="8"/>
  <c r="AP252" i="8"/>
  <c r="AL317" i="8"/>
  <c r="AU270" i="8"/>
  <c r="AQ223" i="8"/>
  <c r="AQ313" i="8" s="1"/>
  <c r="AN317" i="8"/>
  <c r="AN318" i="8"/>
  <c r="AN316" i="8"/>
  <c r="AP317" i="8"/>
  <c r="AP318" i="8"/>
  <c r="AP316" i="8"/>
  <c r="AQ317" i="8"/>
  <c r="AQ318" i="8"/>
  <c r="AQ316" i="8"/>
  <c r="AT253" i="8"/>
  <c r="AS253" i="8"/>
  <c r="AR253" i="8"/>
  <c r="AU253" i="8"/>
  <c r="AM312" i="8"/>
  <c r="AM313" i="8"/>
  <c r="AM311" i="8"/>
  <c r="AT269" i="8"/>
  <c r="AP312" i="8"/>
  <c r="AP313" i="8"/>
  <c r="AP311" i="8"/>
  <c r="AB14" i="8"/>
  <c r="AC14" i="8" s="1"/>
  <c r="AA29" i="8"/>
  <c r="S281" i="8"/>
  <c r="AA69" i="8"/>
  <c r="R286" i="8"/>
  <c r="AB89" i="8"/>
  <c r="AD89" i="8" s="1"/>
  <c r="AA109" i="8"/>
  <c r="AB115" i="8"/>
  <c r="AA116" i="8"/>
  <c r="AB122" i="8"/>
  <c r="AC122" i="8" s="1"/>
  <c r="AC123" i="8"/>
  <c r="AR198" i="8"/>
  <c r="AT220" i="8"/>
  <c r="AU269" i="8"/>
  <c r="AA17" i="8"/>
  <c r="AE17" i="8" s="1"/>
  <c r="AB23" i="8"/>
  <c r="AC23" i="8" s="1"/>
  <c r="U281" i="8"/>
  <c r="AA48" i="8"/>
  <c r="Y60" i="8"/>
  <c r="AB75" i="8"/>
  <c r="AC75" i="8" s="1"/>
  <c r="P292" i="8"/>
  <c r="Y102" i="8"/>
  <c r="Y167" i="8"/>
  <c r="Z197" i="8"/>
  <c r="AB201" i="8"/>
  <c r="AD201" i="8" s="1"/>
  <c r="AB216" i="8"/>
  <c r="Y228" i="8"/>
  <c r="AA263" i="8"/>
  <c r="Z255" i="8"/>
  <c r="AS209" i="8"/>
  <c r="AU220" i="8"/>
  <c r="AA10" i="8"/>
  <c r="AC16" i="8"/>
  <c r="AB35" i="8"/>
  <c r="AA36" i="8"/>
  <c r="AQ36" i="8" s="1"/>
  <c r="U287" i="8"/>
  <c r="AA99" i="8"/>
  <c r="Q292" i="8"/>
  <c r="AB124" i="8"/>
  <c r="AD124" i="8" s="1"/>
  <c r="AD260" i="8"/>
  <c r="AA254" i="8"/>
  <c r="AR204" i="8"/>
  <c r="AT209" i="8"/>
  <c r="AR248" i="8"/>
  <c r="Y24" i="8"/>
  <c r="AA43" i="8"/>
  <c r="V288" i="8"/>
  <c r="R292" i="8"/>
  <c r="P298" i="8"/>
  <c r="Y139" i="8"/>
  <c r="AS248" i="8"/>
  <c r="X281" i="8"/>
  <c r="Z48" i="8"/>
  <c r="AA66" i="8"/>
  <c r="W288" i="8"/>
  <c r="S292" i="8"/>
  <c r="AA120" i="8"/>
  <c r="AE120" i="8" s="1"/>
  <c r="Q298" i="8"/>
  <c r="P301" i="8"/>
  <c r="P303" i="8"/>
  <c r="AA233" i="8"/>
  <c r="AA249" i="8"/>
  <c r="AR194" i="8"/>
  <c r="AR217" i="8"/>
  <c r="AT248" i="8"/>
  <c r="Q283" i="8"/>
  <c r="AG281" i="8"/>
  <c r="AA59" i="8"/>
  <c r="U293" i="8"/>
  <c r="R298" i="8"/>
  <c r="Z148" i="8"/>
  <c r="Y155" i="8"/>
  <c r="Q301" i="8"/>
  <c r="AG303" i="8"/>
  <c r="AB230" i="8"/>
  <c r="AC230" i="8" s="1"/>
  <c r="AE230" i="8" s="1"/>
  <c r="AR197" i="8"/>
  <c r="AR213" i="8"/>
  <c r="AS217" i="8"/>
  <c r="R278" i="8"/>
  <c r="AA28" i="8"/>
  <c r="R283" i="8"/>
  <c r="AA45" i="8"/>
  <c r="AD50" i="8"/>
  <c r="Z57" i="8"/>
  <c r="Y71" i="8"/>
  <c r="V293" i="8"/>
  <c r="AA122" i="8"/>
  <c r="AE122" i="8" s="1"/>
  <c r="S298" i="8"/>
  <c r="R301" i="8"/>
  <c r="Y187" i="8"/>
  <c r="AB215" i="8"/>
  <c r="AD215" i="8" s="1"/>
  <c r="AA226" i="8"/>
  <c r="AT217" i="8"/>
  <c r="P278" i="8"/>
  <c r="AA23" i="8"/>
  <c r="Z38" i="8"/>
  <c r="S283" i="8"/>
  <c r="AG286" i="8"/>
  <c r="U286" i="8"/>
  <c r="W291" i="8"/>
  <c r="AA103" i="8"/>
  <c r="P291" i="8"/>
  <c r="U296" i="8"/>
  <c r="S301" i="8"/>
  <c r="AA215" i="8"/>
  <c r="Z233" i="8"/>
  <c r="Z241" i="8"/>
  <c r="AB250" i="8"/>
  <c r="AB258" i="8"/>
  <c r="AD258" i="8" s="1"/>
  <c r="Z261" i="8"/>
  <c r="AG308" i="8"/>
  <c r="Q278" i="8"/>
  <c r="AD14" i="8"/>
  <c r="X293" i="8"/>
  <c r="AA106" i="8"/>
  <c r="Z115" i="8"/>
  <c r="V296" i="8"/>
  <c r="P297" i="8"/>
  <c r="Z145" i="8"/>
  <c r="N312" i="8"/>
  <c r="AR193" i="8"/>
  <c r="AR209" i="8"/>
  <c r="S278" i="8"/>
  <c r="Z28" i="8"/>
  <c r="W283" i="8"/>
  <c r="AA42" i="8"/>
  <c r="AA49" i="8"/>
  <c r="Y61" i="8"/>
  <c r="AB68" i="8"/>
  <c r="AC68" i="8" s="1"/>
  <c r="Z89" i="8"/>
  <c r="AA108" i="8"/>
  <c r="X296" i="8"/>
  <c r="Y138" i="8"/>
  <c r="W301" i="8"/>
  <c r="Z207" i="8"/>
  <c r="AA227" i="8"/>
  <c r="P277" i="8"/>
  <c r="AG277" i="8"/>
  <c r="AA32" i="8"/>
  <c r="AA37" i="8"/>
  <c r="P283" i="8"/>
  <c r="Z47" i="8"/>
  <c r="AA86" i="8"/>
  <c r="Z98" i="8"/>
  <c r="AG291" i="8"/>
  <c r="AA119" i="8"/>
  <c r="AB131" i="8"/>
  <c r="AD131" i="8" s="1"/>
  <c r="AB148" i="8"/>
  <c r="AD148" i="8" s="1"/>
  <c r="X301" i="8"/>
  <c r="AB239" i="8"/>
  <c r="AD239" i="8" s="1"/>
  <c r="Z246" i="8"/>
  <c r="AD254" i="8"/>
  <c r="V276" i="8"/>
  <c r="Y25" i="8"/>
  <c r="Y30" i="8"/>
  <c r="Z35" i="8"/>
  <c r="Y98" i="8"/>
  <c r="AG298" i="8"/>
  <c r="Z140" i="8"/>
  <c r="Z147" i="8"/>
  <c r="AG301" i="8"/>
  <c r="AA235" i="8"/>
  <c r="AA239" i="8"/>
  <c r="AA243" i="8"/>
  <c r="R308" i="8"/>
  <c r="AR270" i="8"/>
  <c r="W276" i="8"/>
  <c r="P281" i="8"/>
  <c r="AA67" i="8"/>
  <c r="AA121" i="8"/>
  <c r="AB127" i="8"/>
  <c r="AD127" i="8" s="1"/>
  <c r="Y186" i="8"/>
  <c r="U292" i="8"/>
  <c r="AB200" i="8"/>
  <c r="Y204" i="8"/>
  <c r="AT194" i="8"/>
  <c r="AR269" i="8"/>
  <c r="AS270" i="8"/>
  <c r="Z37" i="8"/>
  <c r="AA39" i="8"/>
  <c r="Q281" i="8"/>
  <c r="Z49" i="8"/>
  <c r="P286" i="8"/>
  <c r="Y79" i="8"/>
  <c r="AB120" i="8"/>
  <c r="AC120" i="8" s="1"/>
  <c r="Z142" i="8"/>
  <c r="AD216" i="8"/>
  <c r="AB231" i="8"/>
  <c r="AD231" i="8" s="1"/>
  <c r="AR220" i="8"/>
  <c r="AS269" i="8"/>
  <c r="AT270" i="8"/>
  <c r="AG278" i="8"/>
  <c r="Y27" i="8"/>
  <c r="AB32" i="8"/>
  <c r="R281" i="8"/>
  <c r="AA46" i="8"/>
  <c r="Q286" i="8"/>
  <c r="AA97" i="8"/>
  <c r="AQ97" i="8" s="1"/>
  <c r="AD121" i="8"/>
  <c r="AG297" i="8"/>
  <c r="Y188" i="8"/>
  <c r="AA216" i="8"/>
  <c r="Z239" i="8"/>
  <c r="Z243" i="8"/>
  <c r="Z251" i="8"/>
  <c r="Y231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O242" i="7"/>
  <c r="AS242" i="7" s="1"/>
  <c r="AN255" i="7"/>
  <c r="AO258" i="7"/>
  <c r="AN239" i="7"/>
  <c r="AN249" i="7"/>
  <c r="AR233" i="7"/>
  <c r="AV233" i="7" s="1"/>
  <c r="AO249" i="7"/>
  <c r="AS249" i="7" s="1"/>
  <c r="AP249" i="7"/>
  <c r="AQ249" i="7"/>
  <c r="AN265" i="7"/>
  <c r="AO265" i="7"/>
  <c r="AS265" i="7" s="1"/>
  <c r="AP265" i="7"/>
  <c r="AN217" i="7"/>
  <c r="AO233" i="7"/>
  <c r="AS233" i="7" s="1"/>
  <c r="AQ265" i="7"/>
  <c r="AU265" i="7" s="1"/>
  <c r="AO217" i="7"/>
  <c r="AS217" i="7" s="1"/>
  <c r="AP217" i="7"/>
  <c r="AT217" i="7" s="1"/>
  <c r="AN233" i="7"/>
  <c r="AQ217" i="7"/>
  <c r="AU217" i="7" s="1"/>
  <c r="AP233" i="7"/>
  <c r="AT233" i="7" s="1"/>
  <c r="AQ193" i="7"/>
  <c r="AU193" i="7" s="1"/>
  <c r="AP193" i="7"/>
  <c r="AT193" i="7" s="1"/>
  <c r="AR193" i="7"/>
  <c r="AV193" i="7" s="1"/>
  <c r="AO193" i="7"/>
  <c r="AS193" i="7" s="1"/>
  <c r="AN193" i="7"/>
  <c r="AN263" i="7"/>
  <c r="AR263" i="7"/>
  <c r="AV263" i="7" s="1"/>
  <c r="AQ263" i="7"/>
  <c r="AU263" i="7" s="1"/>
  <c r="AO263" i="7"/>
  <c r="AS263" i="7" s="1"/>
  <c r="AP263" i="7"/>
  <c r="AT263" i="7" s="1"/>
  <c r="AR195" i="7"/>
  <c r="AV195" i="7" s="1"/>
  <c r="AQ195" i="7"/>
  <c r="AU195" i="7" s="1"/>
  <c r="AP195" i="7"/>
  <c r="AT195" i="7" s="1"/>
  <c r="AO195" i="7"/>
  <c r="AS195" i="7" s="1"/>
  <c r="AN195" i="7"/>
  <c r="AQ205" i="7"/>
  <c r="AU205" i="7" s="1"/>
  <c r="AR205" i="7"/>
  <c r="AV205" i="7" s="1"/>
  <c r="AP205" i="7"/>
  <c r="AT205" i="7" s="1"/>
  <c r="AO205" i="7"/>
  <c r="AS205" i="7" s="1"/>
  <c r="AN205" i="7"/>
  <c r="AP219" i="7"/>
  <c r="AT219" i="7" s="1"/>
  <c r="AO219" i="7"/>
  <c r="AS219" i="7" s="1"/>
  <c r="AN219" i="7"/>
  <c r="AR225" i="7"/>
  <c r="AV225" i="7" s="1"/>
  <c r="AQ225" i="7"/>
  <c r="AP225" i="7"/>
  <c r="AT225" i="7" s="1"/>
  <c r="AO225" i="7"/>
  <c r="AS225" i="7" s="1"/>
  <c r="AR241" i="7"/>
  <c r="AV241" i="7" s="1"/>
  <c r="AQ241" i="7"/>
  <c r="AU241" i="7" s="1"/>
  <c r="AP241" i="7"/>
  <c r="AO241" i="7"/>
  <c r="AS241" i="7" s="1"/>
  <c r="AR244" i="7"/>
  <c r="AV244" i="7" s="1"/>
  <c r="AQ244" i="7"/>
  <c r="AU244" i="7" s="1"/>
  <c r="AP244" i="7"/>
  <c r="AT244" i="7" s="1"/>
  <c r="AN244" i="7"/>
  <c r="AO250" i="7"/>
  <c r="AS250" i="7" s="1"/>
  <c r="AR250" i="7"/>
  <c r="AV250" i="7" s="1"/>
  <c r="AP250" i="7"/>
  <c r="AT250" i="7" s="1"/>
  <c r="AC195" i="7"/>
  <c r="AE195" i="7" s="1"/>
  <c r="AC202" i="7"/>
  <c r="AE202" i="7" s="1"/>
  <c r="AE261" i="7"/>
  <c r="AC267" i="7"/>
  <c r="AE267" i="7" s="1"/>
  <c r="AA316" i="7"/>
  <c r="AO200" i="7"/>
  <c r="AS200" i="7" s="1"/>
  <c r="AN200" i="7"/>
  <c r="AR209" i="7"/>
  <c r="AV209" i="7" s="1"/>
  <c r="AQ209" i="7"/>
  <c r="AU209" i="7" s="1"/>
  <c r="AO209" i="7"/>
  <c r="AS209" i="7" s="1"/>
  <c r="AQ219" i="7"/>
  <c r="AC225" i="7"/>
  <c r="AE225" i="7" s="1"/>
  <c r="AN230" i="7"/>
  <c r="AE236" i="7"/>
  <c r="AP237" i="7"/>
  <c r="AT237" i="7" s="1"/>
  <c r="AQ237" i="7"/>
  <c r="AU237" i="7" s="1"/>
  <c r="AC241" i="7"/>
  <c r="AE241" i="7" s="1"/>
  <c r="AO244" i="7"/>
  <c r="AS244" i="7" s="1"/>
  <c r="AC248" i="7"/>
  <c r="AE248" i="7" s="1"/>
  <c r="AD248" i="7"/>
  <c r="AN250" i="7"/>
  <c r="AN262" i="7"/>
  <c r="AR267" i="7"/>
  <c r="AV267" i="7" s="1"/>
  <c r="AP267" i="7"/>
  <c r="AT267" i="7" s="1"/>
  <c r="AO267" i="7"/>
  <c r="AS267" i="7" s="1"/>
  <c r="AN267" i="7"/>
  <c r="AH313" i="7"/>
  <c r="AB316" i="7"/>
  <c r="AP194" i="7"/>
  <c r="AT194" i="7" s="1"/>
  <c r="AP198" i="7"/>
  <c r="AT198" i="7" s="1"/>
  <c r="AN199" i="7"/>
  <c r="AC203" i="7"/>
  <c r="AE203" i="7" s="1"/>
  <c r="AR219" i="7"/>
  <c r="AV219" i="7" s="1"/>
  <c r="AQ220" i="7"/>
  <c r="AU220" i="7" s="1"/>
  <c r="AC224" i="7"/>
  <c r="AE224" i="7" s="1"/>
  <c r="AO230" i="7"/>
  <c r="AS230" i="7" s="1"/>
  <c r="AQ250" i="7"/>
  <c r="AU250" i="7" s="1"/>
  <c r="AC254" i="7"/>
  <c r="AQ255" i="7"/>
  <c r="AU255" i="7" s="1"/>
  <c r="AS259" i="7"/>
  <c r="AC260" i="7"/>
  <c r="AE260" i="7" s="1"/>
  <c r="AO262" i="7"/>
  <c r="AC266" i="7"/>
  <c r="AE266" i="7" s="1"/>
  <c r="AQ194" i="7"/>
  <c r="AU194" i="7" s="1"/>
  <c r="AQ198" i="7"/>
  <c r="AU198" i="7" s="1"/>
  <c r="AP199" i="7"/>
  <c r="AP200" i="7"/>
  <c r="AT200" i="7" s="1"/>
  <c r="AN201" i="7"/>
  <c r="AC204" i="7"/>
  <c r="AE204" i="7" s="1"/>
  <c r="AT214" i="7"/>
  <c r="AC216" i="7"/>
  <c r="AE216" i="7" s="1"/>
  <c r="AD216" i="7"/>
  <c r="AD224" i="7"/>
  <c r="AD311" i="7" s="1"/>
  <c r="AP230" i="7"/>
  <c r="AT230" i="7" s="1"/>
  <c r="AN237" i="7"/>
  <c r="AN242" i="7"/>
  <c r="AN243" i="7"/>
  <c r="AD254" i="7"/>
  <c r="AR255" i="7"/>
  <c r="AV255" i="7" s="1"/>
  <c r="AP262" i="7"/>
  <c r="AT262" i="7" s="1"/>
  <c r="AQ267" i="7"/>
  <c r="AQ199" i="7"/>
  <c r="AU199" i="7" s="1"/>
  <c r="AQ200" i="7"/>
  <c r="AU200" i="7" s="1"/>
  <c r="AO201" i="7"/>
  <c r="AS201" i="7" s="1"/>
  <c r="AN226" i="7"/>
  <c r="AQ230" i="7"/>
  <c r="AU230" i="7" s="1"/>
  <c r="AO237" i="7"/>
  <c r="AS237" i="7" s="1"/>
  <c r="AP242" i="7"/>
  <c r="AT242" i="7" s="1"/>
  <c r="AO243" i="7"/>
  <c r="AS243" i="7" s="1"/>
  <c r="AQ262" i="7"/>
  <c r="AU262" i="7" s="1"/>
  <c r="AA311" i="7"/>
  <c r="AA317" i="7"/>
  <c r="AR199" i="7"/>
  <c r="AV199" i="7" s="1"/>
  <c r="AR200" i="7"/>
  <c r="AV200" i="7" s="1"/>
  <c r="AP201" i="7"/>
  <c r="AT201" i="7" s="1"/>
  <c r="AD223" i="7"/>
  <c r="AD312" i="7" s="1"/>
  <c r="AC223" i="7"/>
  <c r="AE223" i="7" s="1"/>
  <c r="AQ224" i="7"/>
  <c r="AU224" i="7" s="1"/>
  <c r="AR224" i="7"/>
  <c r="AV224" i="7" s="1"/>
  <c r="AN225" i="7"/>
  <c r="AO226" i="7"/>
  <c r="AS226" i="7" s="1"/>
  <c r="AR235" i="7"/>
  <c r="AV235" i="7" s="1"/>
  <c r="AP235" i="7"/>
  <c r="AT235" i="7" s="1"/>
  <c r="AO235" i="7"/>
  <c r="AS235" i="7" s="1"/>
  <c r="AN235" i="7"/>
  <c r="AR237" i="7"/>
  <c r="AV237" i="7" s="1"/>
  <c r="AN241" i="7"/>
  <c r="AP243" i="7"/>
  <c r="AT243" i="7" s="1"/>
  <c r="AR257" i="7"/>
  <c r="AV257" i="7" s="1"/>
  <c r="AQ257" i="7"/>
  <c r="AU257" i="7" s="1"/>
  <c r="AP257" i="7"/>
  <c r="AT257" i="7" s="1"/>
  <c r="AO257" i="7"/>
  <c r="AS257" i="7" s="1"/>
  <c r="AO266" i="7"/>
  <c r="AS266" i="7" s="1"/>
  <c r="AR266" i="7"/>
  <c r="AV266" i="7" s="1"/>
  <c r="AP266" i="7"/>
  <c r="AT266" i="7" s="1"/>
  <c r="AB311" i="7"/>
  <c r="AB317" i="7"/>
  <c r="AC193" i="7"/>
  <c r="AE193" i="7" s="1"/>
  <c r="AQ201" i="7"/>
  <c r="AU201" i="7" s="1"/>
  <c r="AQ208" i="7"/>
  <c r="AU208" i="7" s="1"/>
  <c r="AR208" i="7"/>
  <c r="AV208" i="7" s="1"/>
  <c r="AP226" i="7"/>
  <c r="AT226" i="7" s="1"/>
  <c r="AU233" i="7"/>
  <c r="AQ240" i="7"/>
  <c r="AU240" i="7" s="1"/>
  <c r="AR240" i="7"/>
  <c r="AV240" i="7" s="1"/>
  <c r="AR242" i="7"/>
  <c r="AV242" i="7" s="1"/>
  <c r="AQ243" i="7"/>
  <c r="AU243" i="7" s="1"/>
  <c r="AT246" i="7"/>
  <c r="AH316" i="7"/>
  <c r="AN209" i="7"/>
  <c r="AN215" i="7"/>
  <c r="AQ215" i="7"/>
  <c r="AU215" i="7" s="1"/>
  <c r="AO215" i="7"/>
  <c r="AS215" i="7" s="1"/>
  <c r="AN223" i="7"/>
  <c r="AN224" i="7"/>
  <c r="AQ226" i="7"/>
  <c r="AU226" i="7" s="1"/>
  <c r="AQ235" i="7"/>
  <c r="AU235" i="7" s="1"/>
  <c r="AE252" i="7"/>
  <c r="AC264" i="7"/>
  <c r="AE264" i="7" s="1"/>
  <c r="AD264" i="7"/>
  <c r="AN266" i="7"/>
  <c r="AP209" i="7"/>
  <c r="AT209" i="7" s="1"/>
  <c r="AR212" i="7"/>
  <c r="AV212" i="7" s="1"/>
  <c r="AP212" i="7"/>
  <c r="AT212" i="7" s="1"/>
  <c r="AN212" i="7"/>
  <c r="AO224" i="7"/>
  <c r="AS224" i="7" s="1"/>
  <c r="AO234" i="7"/>
  <c r="AS234" i="7" s="1"/>
  <c r="AR234" i="7"/>
  <c r="AV234" i="7" s="1"/>
  <c r="AP234" i="7"/>
  <c r="AT234" i="7" s="1"/>
  <c r="AD239" i="7"/>
  <c r="AC239" i="7"/>
  <c r="AE239" i="7" s="1"/>
  <c r="AU251" i="7"/>
  <c r="AQ266" i="7"/>
  <c r="AU266" i="7" s="1"/>
  <c r="AA312" i="7"/>
  <c r="AA318" i="7"/>
  <c r="AS199" i="7"/>
  <c r="AO208" i="7"/>
  <c r="AS208" i="7" s="1"/>
  <c r="AO210" i="7"/>
  <c r="AN214" i="7"/>
  <c r="AP215" i="7"/>
  <c r="AT215" i="7" s="1"/>
  <c r="AC221" i="7"/>
  <c r="AP223" i="7"/>
  <c r="AT223" i="7" s="1"/>
  <c r="AP224" i="7"/>
  <c r="AT224" i="7" s="1"/>
  <c r="AC232" i="7"/>
  <c r="AE232" i="7" s="1"/>
  <c r="AD232" i="7"/>
  <c r="AO240" i="7"/>
  <c r="AS240" i="7" s="1"/>
  <c r="AN258" i="7"/>
  <c r="AN259" i="7"/>
  <c r="AB312" i="7"/>
  <c r="AN196" i="7"/>
  <c r="AS198" i="7"/>
  <c r="AV198" i="7"/>
  <c r="AT199" i="7"/>
  <c r="AP208" i="7"/>
  <c r="AT208" i="7" s="1"/>
  <c r="AP210" i="7"/>
  <c r="AT210" i="7" s="1"/>
  <c r="AN211" i="7"/>
  <c r="AO212" i="7"/>
  <c r="AS212" i="7" s="1"/>
  <c r="AO214" i="7"/>
  <c r="AS214" i="7" s="1"/>
  <c r="AR215" i="7"/>
  <c r="AV215" i="7" s="1"/>
  <c r="AV220" i="7"/>
  <c r="AT220" i="7"/>
  <c r="AS220" i="7"/>
  <c r="AN234" i="7"/>
  <c r="AO239" i="7"/>
  <c r="AS239" i="7" s="1"/>
  <c r="AP240" i="7"/>
  <c r="AT240" i="7" s="1"/>
  <c r="AE251" i="7"/>
  <c r="AP258" i="7"/>
  <c r="AT258" i="7" s="1"/>
  <c r="AH318" i="7"/>
  <c r="AD201" i="7"/>
  <c r="AC201" i="7"/>
  <c r="AE201" i="7" s="1"/>
  <c r="AO211" i="7"/>
  <c r="AS211" i="7" s="1"/>
  <c r="AQ212" i="7"/>
  <c r="AU212" i="7" s="1"/>
  <c r="AT241" i="7"/>
  <c r="AN257" i="7"/>
  <c r="AA313" i="7"/>
  <c r="AP196" i="7"/>
  <c r="AT196" i="7" s="1"/>
  <c r="AP211" i="7"/>
  <c r="AT211" i="7" s="1"/>
  <c r="AU219" i="7"/>
  <c r="AE220" i="7"/>
  <c r="AQ239" i="7"/>
  <c r="AU239" i="7" s="1"/>
  <c r="AQ256" i="7"/>
  <c r="AU256" i="7" s="1"/>
  <c r="AR256" i="7"/>
  <c r="AV256" i="7" s="1"/>
  <c r="AR258" i="7"/>
  <c r="AV258" i="7" s="1"/>
  <c r="AQ259" i="7"/>
  <c r="AU259" i="7" s="1"/>
  <c r="AU225" i="7"/>
  <c r="AU249" i="7"/>
  <c r="AE268" i="7"/>
  <c r="AC219" i="7"/>
  <c r="AE219" i="7" s="1"/>
  <c r="AS227" i="7"/>
  <c r="AE229" i="7"/>
  <c r="AN231" i="7"/>
  <c r="AR231" i="7"/>
  <c r="AV231" i="7" s="1"/>
  <c r="AQ231" i="7"/>
  <c r="AU231" i="7" s="1"/>
  <c r="AO231" i="7"/>
  <c r="AS231" i="7" s="1"/>
  <c r="AD255" i="7"/>
  <c r="AC255" i="7"/>
  <c r="AE255" i="7" s="1"/>
  <c r="AU267" i="7"/>
  <c r="AS210" i="7"/>
  <c r="AS258" i="7"/>
  <c r="AU210" i="7"/>
  <c r="AV207" i="7"/>
  <c r="AC217" i="7"/>
  <c r="AE217" i="7" s="1"/>
  <c r="AV223" i="7"/>
  <c r="AC233" i="7"/>
  <c r="AE233" i="7" s="1"/>
  <c r="AS246" i="7"/>
  <c r="AC249" i="7"/>
  <c r="AE249" i="7" s="1"/>
  <c r="AT249" i="7"/>
  <c r="AS262" i="7"/>
  <c r="AC265" i="7"/>
  <c r="AE265" i="7" s="1"/>
  <c r="AT265" i="7"/>
  <c r="N311" i="9"/>
  <c r="N317" i="8"/>
  <c r="Y254" i="8"/>
  <c r="U311" i="8"/>
  <c r="N307" i="8"/>
  <c r="N317" i="9"/>
  <c r="N307" i="9"/>
  <c r="N316" i="9"/>
  <c r="N313" i="9"/>
  <c r="N312" i="9"/>
  <c r="N306" i="8"/>
  <c r="N316" i="8"/>
  <c r="N313" i="8"/>
  <c r="N318" i="8"/>
  <c r="N308" i="8"/>
  <c r="Z191" i="1"/>
  <c r="P276" i="6"/>
  <c r="R281" i="6"/>
  <c r="Y44" i="6"/>
  <c r="U286" i="6"/>
  <c r="V286" i="6"/>
  <c r="Y92" i="6"/>
  <c r="W293" i="6"/>
  <c r="AH298" i="6"/>
  <c r="AA172" i="6"/>
  <c r="Z73" i="6"/>
  <c r="Y66" i="6"/>
  <c r="Y82" i="6"/>
  <c r="Z13" i="6"/>
  <c r="Y189" i="6"/>
  <c r="Z120" i="6"/>
  <c r="Z255" i="6"/>
  <c r="Y161" i="6"/>
  <c r="P287" i="6"/>
  <c r="R291" i="6"/>
  <c r="U298" i="6"/>
  <c r="AA203" i="6"/>
  <c r="AQ203" i="6" s="1"/>
  <c r="AU203" i="6" s="1"/>
  <c r="AA259" i="6"/>
  <c r="AR259" i="6" s="1"/>
  <c r="AV259" i="6" s="1"/>
  <c r="AB233" i="6"/>
  <c r="AC233" i="6" s="1"/>
  <c r="AB200" i="6"/>
  <c r="AC200" i="6" s="1"/>
  <c r="Z248" i="6"/>
  <c r="Z269" i="6"/>
  <c r="O282" i="6"/>
  <c r="O296" i="6"/>
  <c r="P277" i="6"/>
  <c r="AH283" i="6"/>
  <c r="AB42" i="6"/>
  <c r="AC42" i="6" s="1"/>
  <c r="Q286" i="6"/>
  <c r="Q287" i="6"/>
  <c r="S291" i="6"/>
  <c r="V297" i="6"/>
  <c r="AB234" i="6"/>
  <c r="AD234" i="6" s="1"/>
  <c r="Z200" i="6"/>
  <c r="Y255" i="6"/>
  <c r="P281" i="6"/>
  <c r="R286" i="6"/>
  <c r="U293" i="6"/>
  <c r="AA122" i="6"/>
  <c r="W297" i="6"/>
  <c r="R297" i="6"/>
  <c r="V298" i="6"/>
  <c r="AA149" i="6"/>
  <c r="AP149" i="6" s="1"/>
  <c r="Y154" i="6"/>
  <c r="AA236" i="6"/>
  <c r="AN236" i="6" s="1"/>
  <c r="AA260" i="6"/>
  <c r="AR260" i="6" s="1"/>
  <c r="AB216" i="6"/>
  <c r="Z201" i="6"/>
  <c r="Y262" i="6"/>
  <c r="Y215" i="6"/>
  <c r="AA30" i="6"/>
  <c r="AR30" i="6" s="1"/>
  <c r="Q281" i="6"/>
  <c r="S286" i="6"/>
  <c r="AA94" i="6"/>
  <c r="V293" i="6"/>
  <c r="AA126" i="6"/>
  <c r="Z217" i="6"/>
  <c r="Z202" i="6"/>
  <c r="Z268" i="6"/>
  <c r="V288" i="6"/>
  <c r="AA176" i="6"/>
  <c r="Z219" i="6"/>
  <c r="AB205" i="6"/>
  <c r="AC205" i="6" s="1"/>
  <c r="Z270" i="6"/>
  <c r="Y232" i="6"/>
  <c r="Y69" i="6"/>
  <c r="R276" i="6"/>
  <c r="AA25" i="6"/>
  <c r="U282" i="6"/>
  <c r="W286" i="6"/>
  <c r="Y78" i="6"/>
  <c r="AH293" i="6"/>
  <c r="AA185" i="6"/>
  <c r="P316" i="6"/>
  <c r="Y220" i="6"/>
  <c r="Z239" i="6"/>
  <c r="Y206" i="6"/>
  <c r="S276" i="6"/>
  <c r="Y39" i="6"/>
  <c r="V282" i="6"/>
  <c r="P282" i="6"/>
  <c r="Y103" i="6"/>
  <c r="R292" i="6"/>
  <c r="W313" i="6"/>
  <c r="AB222" i="6"/>
  <c r="AD222" i="6" s="1"/>
  <c r="Y240" i="6"/>
  <c r="Z214" i="6"/>
  <c r="U278" i="6"/>
  <c r="W282" i="6"/>
  <c r="AH288" i="6"/>
  <c r="Y96" i="6"/>
  <c r="R316" i="6"/>
  <c r="AD216" i="6"/>
  <c r="Z193" i="6"/>
  <c r="Z222" i="6"/>
  <c r="AB217" i="6"/>
  <c r="AC217" i="6" s="1"/>
  <c r="Z206" i="6"/>
  <c r="Z220" i="6"/>
  <c r="Z262" i="6"/>
  <c r="Q276" i="6"/>
  <c r="S281" i="6"/>
  <c r="V278" i="6"/>
  <c r="AA20" i="6"/>
  <c r="AC26" i="6"/>
  <c r="P283" i="6"/>
  <c r="X282" i="6"/>
  <c r="AA52" i="6"/>
  <c r="AA164" i="6"/>
  <c r="AD217" i="6"/>
  <c r="AB224" i="6"/>
  <c r="AD224" i="6" s="1"/>
  <c r="AB243" i="6"/>
  <c r="AC243" i="6" s="1"/>
  <c r="AE243" i="6" s="1"/>
  <c r="Z228" i="6"/>
  <c r="AB249" i="6"/>
  <c r="AD249" i="6" s="1"/>
  <c r="W278" i="6"/>
  <c r="Q283" i="6"/>
  <c r="AH282" i="6"/>
  <c r="AA109" i="6"/>
  <c r="Y162" i="6"/>
  <c r="Z205" i="6"/>
  <c r="Z224" i="6"/>
  <c r="Z243" i="6"/>
  <c r="AB231" i="6"/>
  <c r="AC231" i="6" s="1"/>
  <c r="AH313" i="6"/>
  <c r="Y236" i="6"/>
  <c r="AA38" i="6"/>
  <c r="R283" i="6"/>
  <c r="AD233" i="6"/>
  <c r="AB208" i="6"/>
  <c r="AC208" i="6" s="1"/>
  <c r="AE208" i="6" s="1"/>
  <c r="AB226" i="6"/>
  <c r="AD226" i="6" s="1"/>
  <c r="Z249" i="6"/>
  <c r="AB238" i="6"/>
  <c r="AH278" i="6"/>
  <c r="AA31" i="6"/>
  <c r="S283" i="6"/>
  <c r="Y52" i="6"/>
  <c r="AD77" i="6"/>
  <c r="AB93" i="6"/>
  <c r="P297" i="6"/>
  <c r="AA159" i="6"/>
  <c r="W317" i="6"/>
  <c r="Z208" i="6"/>
  <c r="Z226" i="6"/>
  <c r="AB251" i="6"/>
  <c r="AD251" i="6" s="1"/>
  <c r="AB196" i="6"/>
  <c r="AB245" i="6"/>
  <c r="AD245" i="6" s="1"/>
  <c r="AH318" i="6"/>
  <c r="Y37" i="6"/>
  <c r="AB30" i="6"/>
  <c r="AC30" i="6" s="1"/>
  <c r="U283" i="6"/>
  <c r="AB78" i="6"/>
  <c r="AD78" i="6" s="1"/>
  <c r="Y109" i="6"/>
  <c r="Q297" i="6"/>
  <c r="AA184" i="6"/>
  <c r="AD200" i="6"/>
  <c r="AD252" i="6"/>
  <c r="Z209" i="6"/>
  <c r="AB228" i="6"/>
  <c r="AD228" i="6" s="1"/>
  <c r="AB252" i="6"/>
  <c r="AC252" i="6" s="1"/>
  <c r="AB197" i="6"/>
  <c r="AB246" i="6"/>
  <c r="V283" i="6"/>
  <c r="Y86" i="6"/>
  <c r="P292" i="6"/>
  <c r="R296" i="6"/>
  <c r="AA177" i="6"/>
  <c r="AA210" i="6"/>
  <c r="AA218" i="6"/>
  <c r="AA250" i="6"/>
  <c r="W318" i="6"/>
  <c r="AD237" i="6"/>
  <c r="Z210" i="6"/>
  <c r="AB230" i="6"/>
  <c r="AA252" i="6"/>
  <c r="AN252" i="6" s="1"/>
  <c r="Z197" i="6"/>
  <c r="Z246" i="6"/>
  <c r="W283" i="6"/>
  <c r="Q292" i="6"/>
  <c r="AB112" i="6"/>
  <c r="AC112" i="6" s="1"/>
  <c r="S296" i="6"/>
  <c r="Q312" i="6"/>
  <c r="AD196" i="6"/>
  <c r="AB212" i="6"/>
  <c r="AD212" i="6" s="1"/>
  <c r="Z198" i="6"/>
  <c r="AB248" i="6"/>
  <c r="AC248" i="6" s="1"/>
  <c r="Z240" i="6"/>
  <c r="AE233" i="6"/>
  <c r="AE200" i="6"/>
  <c r="AR201" i="6"/>
  <c r="AV201" i="6" s="1"/>
  <c r="AQ201" i="6"/>
  <c r="AU201" i="6" s="1"/>
  <c r="AO201" i="6"/>
  <c r="AR228" i="6"/>
  <c r="AN228" i="6"/>
  <c r="AE237" i="6"/>
  <c r="AP206" i="6"/>
  <c r="AT206" i="6" s="1"/>
  <c r="AO206" i="6"/>
  <c r="AS206" i="6" s="1"/>
  <c r="AN206" i="6"/>
  <c r="AP222" i="6"/>
  <c r="AT222" i="6" s="1"/>
  <c r="AO222" i="6"/>
  <c r="AS222" i="6" s="1"/>
  <c r="AN222" i="6"/>
  <c r="AQ247" i="6"/>
  <c r="AU247" i="6" s="1"/>
  <c r="AO247" i="6"/>
  <c r="AS247" i="6" s="1"/>
  <c r="AE217" i="6"/>
  <c r="AQ200" i="6"/>
  <c r="AU200" i="6" s="1"/>
  <c r="AR200" i="6"/>
  <c r="AQ232" i="6"/>
  <c r="AU232" i="6" s="1"/>
  <c r="AR232" i="6"/>
  <c r="AO217" i="6"/>
  <c r="AR217" i="6"/>
  <c r="AV217" i="6" s="1"/>
  <c r="AQ217" i="6"/>
  <c r="AU217" i="6" s="1"/>
  <c r="AE248" i="6"/>
  <c r="AB18" i="6"/>
  <c r="Z64" i="6"/>
  <c r="Y71" i="6"/>
  <c r="Y88" i="6"/>
  <c r="Z124" i="6"/>
  <c r="Y131" i="6"/>
  <c r="Q277" i="6"/>
  <c r="Q282" i="6"/>
  <c r="R287" i="6"/>
  <c r="S292" i="6"/>
  <c r="S297" i="6"/>
  <c r="AB254" i="6"/>
  <c r="AB198" i="6"/>
  <c r="AB201" i="6"/>
  <c r="AC201" i="6" s="1"/>
  <c r="AE201" i="6" s="1"/>
  <c r="AB210" i="6"/>
  <c r="AD210" i="6" s="1"/>
  <c r="Z215" i="6"/>
  <c r="Z232" i="6"/>
  <c r="Z236" i="6"/>
  <c r="Y244" i="6"/>
  <c r="Y247" i="6"/>
  <c r="W288" i="6"/>
  <c r="AH276" i="6"/>
  <c r="AH277" i="6"/>
  <c r="AH281" i="6"/>
  <c r="AH286" i="6"/>
  <c r="AH287" i="6"/>
  <c r="AH291" i="6"/>
  <c r="AH292" i="6"/>
  <c r="AH296" i="6"/>
  <c r="AH297" i="6"/>
  <c r="U287" i="6"/>
  <c r="AH311" i="6"/>
  <c r="Z12" i="6"/>
  <c r="AD95" i="6"/>
  <c r="Y100" i="6"/>
  <c r="AA135" i="6"/>
  <c r="AA168" i="6"/>
  <c r="R277" i="6"/>
  <c r="R282" i="6"/>
  <c r="S287" i="6"/>
  <c r="AB213" i="6"/>
  <c r="AD213" i="6" s="1"/>
  <c r="AB255" i="6"/>
  <c r="Y195" i="6"/>
  <c r="AB206" i="6"/>
  <c r="AD206" i="6" s="1"/>
  <c r="AB215" i="6"/>
  <c r="AD215" i="6" s="1"/>
  <c r="AB220" i="6"/>
  <c r="AC220" i="6" s="1"/>
  <c r="AE220" i="6" s="1"/>
  <c r="Y229" i="6"/>
  <c r="AB241" i="6"/>
  <c r="AD241" i="6" s="1"/>
  <c r="Z244" i="6"/>
  <c r="Z247" i="6"/>
  <c r="AB269" i="6"/>
  <c r="AD269" i="6" s="1"/>
  <c r="W277" i="6"/>
  <c r="X288" i="6"/>
  <c r="Q311" i="6"/>
  <c r="Z259" i="6"/>
  <c r="V287" i="6"/>
  <c r="AH312" i="6"/>
  <c r="AA54" i="6"/>
  <c r="Z78" i="6"/>
  <c r="AA87" i="6"/>
  <c r="AA97" i="6"/>
  <c r="Z109" i="6"/>
  <c r="Y149" i="6"/>
  <c r="Y184" i="6"/>
  <c r="S277" i="6"/>
  <c r="S282" i="6"/>
  <c r="P293" i="6"/>
  <c r="P298" i="6"/>
  <c r="AB214" i="6"/>
  <c r="Y256" i="6"/>
  <c r="Z195" i="6"/>
  <c r="Y199" i="6"/>
  <c r="Y211" i="6"/>
  <c r="Y218" i="6"/>
  <c r="Y223" i="6"/>
  <c r="Y227" i="6"/>
  <c r="Z229" i="6"/>
  <c r="Y250" i="6"/>
  <c r="AB256" i="6"/>
  <c r="AD256" i="6" s="1"/>
  <c r="AB263" i="6"/>
  <c r="AD263" i="6" s="1"/>
  <c r="X277" i="6"/>
  <c r="W292" i="6"/>
  <c r="U276" i="6"/>
  <c r="U288" i="6"/>
  <c r="Y45" i="6"/>
  <c r="AA70" i="6"/>
  <c r="AA92" i="6"/>
  <c r="Z142" i="6"/>
  <c r="AA158" i="6"/>
  <c r="P288" i="6"/>
  <c r="Q293" i="6"/>
  <c r="Q298" i="6"/>
  <c r="Z234" i="6"/>
  <c r="AA257" i="6"/>
  <c r="Z199" i="6"/>
  <c r="Y204" i="6"/>
  <c r="Z211" i="6"/>
  <c r="Y216" i="6"/>
  <c r="Z218" i="6"/>
  <c r="Z223" i="6"/>
  <c r="Z227" i="6"/>
  <c r="Y242" i="6"/>
  <c r="AB244" i="6"/>
  <c r="AD244" i="6" s="1"/>
  <c r="AB247" i="6"/>
  <c r="AD247" i="6" s="1"/>
  <c r="AB250" i="6"/>
  <c r="AC250" i="6" s="1"/>
  <c r="AE250" i="6" s="1"/>
  <c r="Y270" i="6"/>
  <c r="W281" i="6"/>
  <c r="X292" i="6"/>
  <c r="V276" i="6"/>
  <c r="Z21" i="6"/>
  <c r="Y121" i="6"/>
  <c r="Z135" i="6"/>
  <c r="Q303" i="6"/>
  <c r="P278" i="6"/>
  <c r="Q288" i="6"/>
  <c r="R293" i="6"/>
  <c r="R298" i="6"/>
  <c r="AC212" i="6"/>
  <c r="AB236" i="6"/>
  <c r="AB259" i="6"/>
  <c r="Y196" i="6"/>
  <c r="AB199" i="6"/>
  <c r="AD199" i="6" s="1"/>
  <c r="Z204" i="6"/>
  <c r="Z216" i="6"/>
  <c r="Y221" i="6"/>
  <c r="Y225" i="6"/>
  <c r="AB229" i="6"/>
  <c r="AC229" i="6" s="1"/>
  <c r="AE229" i="6" s="1"/>
  <c r="Y233" i="6"/>
  <c r="Z242" i="6"/>
  <c r="X281" i="6"/>
  <c r="W296" i="6"/>
  <c r="U277" i="6"/>
  <c r="U291" i="6"/>
  <c r="AH316" i="6"/>
  <c r="AH317" i="6"/>
  <c r="AB17" i="6"/>
  <c r="Z47" i="6"/>
  <c r="Z80" i="6"/>
  <c r="Z97" i="6"/>
  <c r="AA155" i="6"/>
  <c r="R303" i="6"/>
  <c r="P311" i="6"/>
  <c r="Q278" i="6"/>
  <c r="R288" i="6"/>
  <c r="S293" i="6"/>
  <c r="S298" i="6"/>
  <c r="AA197" i="6"/>
  <c r="AA253" i="6"/>
  <c r="Z260" i="6"/>
  <c r="Z196" i="6"/>
  <c r="AB204" i="6"/>
  <c r="AC204" i="6" s="1"/>
  <c r="AB211" i="6"/>
  <c r="AD211" i="6" s="1"/>
  <c r="AB218" i="6"/>
  <c r="AC218" i="6" s="1"/>
  <c r="AE218" i="6" s="1"/>
  <c r="Z221" i="6"/>
  <c r="AB223" i="6"/>
  <c r="AD223" i="6" s="1"/>
  <c r="Z225" i="6"/>
  <c r="AB227" i="6"/>
  <c r="AD227" i="6" s="1"/>
  <c r="Z233" i="6"/>
  <c r="Y237" i="6"/>
  <c r="Y251" i="6"/>
  <c r="X296" i="6"/>
  <c r="V277" i="6"/>
  <c r="V291" i="6"/>
  <c r="Y16" i="6"/>
  <c r="AA99" i="6"/>
  <c r="AB119" i="6"/>
  <c r="AD119" i="6" s="1"/>
  <c r="S303" i="6"/>
  <c r="R278" i="6"/>
  <c r="S288" i="6"/>
  <c r="AB239" i="6"/>
  <c r="AB262" i="6"/>
  <c r="Y200" i="6"/>
  <c r="Y207" i="6"/>
  <c r="Y230" i="6"/>
  <c r="Z237" i="6"/>
  <c r="Y245" i="6"/>
  <c r="Z251" i="6"/>
  <c r="AB270" i="6"/>
  <c r="X283" i="6"/>
  <c r="W298" i="6"/>
  <c r="U292" i="6"/>
  <c r="Z16" i="6"/>
  <c r="AB43" i="6"/>
  <c r="AD43" i="6" s="1"/>
  <c r="Y77" i="6"/>
  <c r="P303" i="6"/>
  <c r="R313" i="6"/>
  <c r="S278" i="6"/>
  <c r="AB264" i="6"/>
  <c r="Y202" i="6"/>
  <c r="Z207" i="6"/>
  <c r="AB221" i="6"/>
  <c r="AC221" i="6" s="1"/>
  <c r="Y224" i="6"/>
  <c r="AB225" i="6"/>
  <c r="AC225" i="6" s="1"/>
  <c r="AE225" i="6" s="1"/>
  <c r="Z230" i="6"/>
  <c r="Z245" i="6"/>
  <c r="Z258" i="6"/>
  <c r="W287" i="6"/>
  <c r="X298" i="6"/>
  <c r="P318" i="6"/>
  <c r="V292" i="6"/>
  <c r="AB44" i="6"/>
  <c r="AC44" i="6" s="1"/>
  <c r="Z139" i="6"/>
  <c r="Y155" i="6"/>
  <c r="P291" i="6"/>
  <c r="P296" i="6"/>
  <c r="Z265" i="6"/>
  <c r="Y205" i="6"/>
  <c r="Y209" i="6"/>
  <c r="Y217" i="6"/>
  <c r="Y243" i="6"/>
  <c r="Y248" i="6"/>
  <c r="Y268" i="6"/>
  <c r="W276" i="6"/>
  <c r="X287" i="6"/>
  <c r="Q318" i="6"/>
  <c r="U281" i="6"/>
  <c r="AA86" i="6"/>
  <c r="AA103" i="6"/>
  <c r="W303" i="6"/>
  <c r="P286" i="6"/>
  <c r="Q291" i="6"/>
  <c r="Q296" i="6"/>
  <c r="Z241" i="6"/>
  <c r="Y266" i="6"/>
  <c r="Y197" i="6"/>
  <c r="AB202" i="6"/>
  <c r="AD202" i="6" s="1"/>
  <c r="AB207" i="6"/>
  <c r="AD207" i="6" s="1"/>
  <c r="X276" i="6"/>
  <c r="W291" i="6"/>
  <c r="Q313" i="6"/>
  <c r="P317" i="6"/>
  <c r="R318" i="6"/>
  <c r="V281" i="6"/>
  <c r="O277" i="6"/>
  <c r="O281" i="6"/>
  <c r="O286" i="6"/>
  <c r="O291" i="6"/>
  <c r="O298" i="6"/>
  <c r="X286" i="6"/>
  <c r="Y84" i="6"/>
  <c r="AA117" i="6"/>
  <c r="AA129" i="6"/>
  <c r="AA152" i="6"/>
  <c r="X303" i="6"/>
  <c r="AB195" i="6"/>
  <c r="AD195" i="6" s="1"/>
  <c r="Y267" i="6"/>
  <c r="AB209" i="6"/>
  <c r="AD209" i="6" s="1"/>
  <c r="Y219" i="6"/>
  <c r="Y222" i="6"/>
  <c r="Y228" i="6"/>
  <c r="X291" i="6"/>
  <c r="Q317" i="6"/>
  <c r="W311" i="6"/>
  <c r="U296" i="6"/>
  <c r="AB21" i="6"/>
  <c r="AA41" i="6"/>
  <c r="AA48" i="6"/>
  <c r="Y120" i="6"/>
  <c r="AA180" i="6"/>
  <c r="AH303" i="6"/>
  <c r="Y193" i="6"/>
  <c r="Y208" i="6"/>
  <c r="Y226" i="6"/>
  <c r="Y246" i="6"/>
  <c r="X278" i="6"/>
  <c r="R317" i="6"/>
  <c r="W312" i="6"/>
  <c r="V296" i="6"/>
  <c r="AA10" i="6"/>
  <c r="AB16" i="6"/>
  <c r="AD16" i="6" s="1"/>
  <c r="AB22" i="6"/>
  <c r="AD22" i="6" s="1"/>
  <c r="AA24" i="6"/>
  <c r="AB47" i="6"/>
  <c r="AD47" i="6" s="1"/>
  <c r="AC81" i="6"/>
  <c r="Y178" i="6"/>
  <c r="AB193" i="6"/>
  <c r="Y203" i="6"/>
  <c r="Y214" i="6"/>
  <c r="X293" i="6"/>
  <c r="U297" i="6"/>
  <c r="AA17" i="6"/>
  <c r="AA43" i="6"/>
  <c r="AA119" i="6"/>
  <c r="Z250" i="6"/>
  <c r="Y198" i="6"/>
  <c r="Y201" i="6"/>
  <c r="Y210" i="6"/>
  <c r="Y249" i="6"/>
  <c r="W316" i="6"/>
  <c r="N308" i="6"/>
  <c r="N311" i="6"/>
  <c r="N316" i="6"/>
  <c r="Y10" i="6"/>
  <c r="AB82" i="6"/>
  <c r="AD82" i="6" s="1"/>
  <c r="AC93" i="6"/>
  <c r="AC119" i="6"/>
  <c r="AB122" i="6"/>
  <c r="AD122" i="6" s="1"/>
  <c r="Z129" i="6"/>
  <c r="X297" i="6"/>
  <c r="AD59" i="7"/>
  <c r="AC58" i="7"/>
  <c r="AE58" i="7" s="1"/>
  <c r="AC91" i="7"/>
  <c r="AD109" i="7"/>
  <c r="Z12" i="7"/>
  <c r="Z20" i="7"/>
  <c r="Z28" i="7"/>
  <c r="AC46" i="7"/>
  <c r="AE46" i="7" s="1"/>
  <c r="AB58" i="7"/>
  <c r="AB97" i="7"/>
  <c r="AD97" i="7" s="1"/>
  <c r="AB109" i="7"/>
  <c r="Z115" i="7"/>
  <c r="AA124" i="7"/>
  <c r="U276" i="7"/>
  <c r="P281" i="7"/>
  <c r="AH281" i="7"/>
  <c r="U282" i="7"/>
  <c r="P287" i="7"/>
  <c r="AH287" i="7"/>
  <c r="S288" i="7"/>
  <c r="X291" i="7"/>
  <c r="S296" i="7"/>
  <c r="X297" i="7"/>
  <c r="S302" i="7"/>
  <c r="X303" i="7"/>
  <c r="Z195" i="7"/>
  <c r="Z199" i="7"/>
  <c r="Z209" i="7"/>
  <c r="Y216" i="7"/>
  <c r="Z226" i="7"/>
  <c r="Z260" i="7"/>
  <c r="W291" i="7"/>
  <c r="AA28" i="7"/>
  <c r="AB93" i="7"/>
  <c r="Z100" i="7"/>
  <c r="Y103" i="7"/>
  <c r="Y115" i="7"/>
  <c r="AB116" i="7"/>
  <c r="AD116" i="7" s="1"/>
  <c r="AA118" i="7"/>
  <c r="AA149" i="7"/>
  <c r="V276" i="7"/>
  <c r="Q281" i="7"/>
  <c r="V282" i="7"/>
  <c r="Q287" i="7"/>
  <c r="U288" i="7"/>
  <c r="P293" i="7"/>
  <c r="AH293" i="7"/>
  <c r="U296" i="7"/>
  <c r="P301" i="7"/>
  <c r="AH301" i="7"/>
  <c r="U302" i="7"/>
  <c r="V312" i="7"/>
  <c r="Z216" i="7"/>
  <c r="Y223" i="7"/>
  <c r="Y264" i="7"/>
  <c r="AA17" i="7"/>
  <c r="AE17" i="7" s="1"/>
  <c r="AA25" i="7"/>
  <c r="AB52" i="7"/>
  <c r="Y96" i="7"/>
  <c r="Y100" i="7"/>
  <c r="Z103" i="7"/>
  <c r="W276" i="7"/>
  <c r="R281" i="7"/>
  <c r="W282" i="7"/>
  <c r="R287" i="7"/>
  <c r="V288" i="7"/>
  <c r="Q293" i="7"/>
  <c r="V296" i="7"/>
  <c r="Q301" i="7"/>
  <c r="V302" i="7"/>
  <c r="X312" i="7"/>
  <c r="Y202" i="7"/>
  <c r="Y206" i="7"/>
  <c r="Y230" i="7"/>
  <c r="Y233" i="7"/>
  <c r="Y240" i="7"/>
  <c r="Z250" i="7"/>
  <c r="Z254" i="7"/>
  <c r="Z257" i="7"/>
  <c r="Z14" i="7"/>
  <c r="Z22" i="7"/>
  <c r="AB36" i="7"/>
  <c r="AC36" i="7" s="1"/>
  <c r="AA40" i="7"/>
  <c r="AB100" i="7"/>
  <c r="AD100" i="7" s="1"/>
  <c r="AC114" i="7"/>
  <c r="AA123" i="7"/>
  <c r="X276" i="7"/>
  <c r="X282" i="7"/>
  <c r="S287" i="7"/>
  <c r="W288" i="7"/>
  <c r="R293" i="7"/>
  <c r="W296" i="7"/>
  <c r="R301" i="7"/>
  <c r="W302" i="7"/>
  <c r="S317" i="7"/>
  <c r="Z220" i="7"/>
  <c r="Z237" i="7"/>
  <c r="Y250" i="7"/>
  <c r="Y254" i="7"/>
  <c r="Y257" i="7"/>
  <c r="Z268" i="7"/>
  <c r="AA191" i="7"/>
  <c r="AA14" i="7"/>
  <c r="AB40" i="7"/>
  <c r="AA62" i="7"/>
  <c r="AB75" i="7"/>
  <c r="AD75" i="7" s="1"/>
  <c r="Y131" i="7"/>
  <c r="AA136" i="7"/>
  <c r="P278" i="7"/>
  <c r="AH278" i="7"/>
  <c r="P286" i="7"/>
  <c r="AH286" i="7"/>
  <c r="U287" i="7"/>
  <c r="X288" i="7"/>
  <c r="S293" i="7"/>
  <c r="X296" i="7"/>
  <c r="S301" i="7"/>
  <c r="X302" i="7"/>
  <c r="P311" i="7"/>
  <c r="P316" i="7"/>
  <c r="Y244" i="7"/>
  <c r="AC33" i="7"/>
  <c r="AE33" i="7" s="1"/>
  <c r="AB46" i="7"/>
  <c r="AA83" i="7"/>
  <c r="Z95" i="7"/>
  <c r="Y99" i="7"/>
  <c r="Y108" i="7"/>
  <c r="Y111" i="7"/>
  <c r="Y114" i="7"/>
  <c r="AA131" i="7"/>
  <c r="Q278" i="7"/>
  <c r="Q286" i="7"/>
  <c r="V287" i="7"/>
  <c r="P292" i="7"/>
  <c r="AH292" i="7"/>
  <c r="U293" i="7"/>
  <c r="P298" i="7"/>
  <c r="AH298" i="7"/>
  <c r="U301" i="7"/>
  <c r="X317" i="7"/>
  <c r="Y39" i="7"/>
  <c r="AA56" i="7"/>
  <c r="Y95" i="7"/>
  <c r="AA98" i="7"/>
  <c r="Z114" i="7"/>
  <c r="AA120" i="7"/>
  <c r="R278" i="7"/>
  <c r="W287" i="7"/>
  <c r="Q292" i="7"/>
  <c r="V293" i="7"/>
  <c r="Q298" i="7"/>
  <c r="V301" i="7"/>
  <c r="S306" i="7"/>
  <c r="S313" i="7"/>
  <c r="Y210" i="7"/>
  <c r="Y217" i="7"/>
  <c r="Y224" i="7"/>
  <c r="Z234" i="7"/>
  <c r="Z265" i="7"/>
  <c r="Y16" i="7"/>
  <c r="Y24" i="7"/>
  <c r="AC38" i="7"/>
  <c r="AE38" i="7" s="1"/>
  <c r="Y45" i="7"/>
  <c r="AB99" i="7"/>
  <c r="AD99" i="7" s="1"/>
  <c r="AA113" i="7"/>
  <c r="S278" i="7"/>
  <c r="X281" i="7"/>
  <c r="X287" i="7"/>
  <c r="R292" i="7"/>
  <c r="W293" i="7"/>
  <c r="R298" i="7"/>
  <c r="V306" i="7"/>
  <c r="S307" i="7"/>
  <c r="V313" i="7"/>
  <c r="O311" i="7"/>
  <c r="Y200" i="7"/>
  <c r="Z221" i="7"/>
  <c r="Y234" i="7"/>
  <c r="Z238" i="7"/>
  <c r="Z241" i="7"/>
  <c r="Z258" i="7"/>
  <c r="Y265" i="7"/>
  <c r="Z269" i="7"/>
  <c r="AH307" i="7"/>
  <c r="Z16" i="7"/>
  <c r="Z24" i="7"/>
  <c r="AC59" i="7"/>
  <c r="Z83" i="7"/>
  <c r="AC107" i="7"/>
  <c r="P277" i="7"/>
  <c r="AH277" i="7"/>
  <c r="U278" i="7"/>
  <c r="S292" i="7"/>
  <c r="X293" i="7"/>
  <c r="S298" i="7"/>
  <c r="X301" i="7"/>
  <c r="X306" i="7"/>
  <c r="V307" i="7"/>
  <c r="X313" i="7"/>
  <c r="Z193" i="7"/>
  <c r="Z197" i="7"/>
  <c r="Y204" i="7"/>
  <c r="W313" i="7"/>
  <c r="Y238" i="7"/>
  <c r="Y241" i="7"/>
  <c r="Y258" i="7"/>
  <c r="Z262" i="7"/>
  <c r="AA10" i="7"/>
  <c r="AB39" i="7"/>
  <c r="AC39" i="7" s="1"/>
  <c r="AE39" i="7" s="1"/>
  <c r="AB45" i="7"/>
  <c r="AC45" i="7" s="1"/>
  <c r="AE45" i="7" s="1"/>
  <c r="Q277" i="7"/>
  <c r="V278" i="7"/>
  <c r="U292" i="7"/>
  <c r="P297" i="7"/>
  <c r="AH297" i="7"/>
  <c r="U298" i="7"/>
  <c r="P303" i="7"/>
  <c r="AH303" i="7"/>
  <c r="X307" i="7"/>
  <c r="S318" i="7"/>
  <c r="O276" i="7"/>
  <c r="O281" i="7"/>
  <c r="O286" i="7"/>
  <c r="O291" i="7"/>
  <c r="O298" i="7"/>
  <c r="O301" i="7"/>
  <c r="O307" i="7"/>
  <c r="AB42" i="7"/>
  <c r="AA76" i="7"/>
  <c r="Z94" i="7"/>
  <c r="Y98" i="7"/>
  <c r="R277" i="7"/>
  <c r="W278" i="7"/>
  <c r="V292" i="7"/>
  <c r="Q297" i="7"/>
  <c r="V298" i="7"/>
  <c r="Q303" i="7"/>
  <c r="Z211" i="7"/>
  <c r="Z218" i="7"/>
  <c r="Z252" i="7"/>
  <c r="Z212" i="7"/>
  <c r="Z306" i="7" s="1"/>
  <c r="Z18" i="7"/>
  <c r="AA37" i="7"/>
  <c r="AE37" i="7" s="1"/>
  <c r="AD56" i="7"/>
  <c r="AA58" i="7"/>
  <c r="AA73" i="7"/>
  <c r="AA79" i="7"/>
  <c r="AR79" i="7" s="1"/>
  <c r="AV79" i="7" s="1"/>
  <c r="Y94" i="7"/>
  <c r="AA97" i="7"/>
  <c r="AB98" i="7"/>
  <c r="AD98" i="7" s="1"/>
  <c r="Y113" i="7"/>
  <c r="Z153" i="7"/>
  <c r="X278" i="7"/>
  <c r="X311" i="7"/>
  <c r="X318" i="7"/>
  <c r="Y218" i="7"/>
  <c r="Z222" i="7"/>
  <c r="Z311" i="7" s="1"/>
  <c r="Z225" i="7"/>
  <c r="Z313" i="7" s="1"/>
  <c r="Z235" i="7"/>
  <c r="Z239" i="7"/>
  <c r="Z263" i="7"/>
  <c r="Z266" i="7"/>
  <c r="Z270" i="7"/>
  <c r="AA18" i="7"/>
  <c r="AB38" i="7"/>
  <c r="AA68" i="7"/>
  <c r="Z113" i="7"/>
  <c r="AA140" i="7"/>
  <c r="N313" i="7"/>
  <c r="Y194" i="7"/>
  <c r="AA23" i="7"/>
  <c r="Y37" i="7"/>
  <c r="AA63" i="7"/>
  <c r="AC109" i="7"/>
  <c r="Y198" i="7"/>
  <c r="U313" i="7"/>
  <c r="Z229" i="7"/>
  <c r="Y242" i="7"/>
  <c r="Y256" i="7"/>
  <c r="Y76" i="7"/>
  <c r="Y140" i="7"/>
  <c r="Y236" i="7"/>
  <c r="Y246" i="7"/>
  <c r="Y249" i="7"/>
  <c r="Z253" i="7"/>
  <c r="AA192" i="7"/>
  <c r="AC79" i="8"/>
  <c r="AD79" i="8"/>
  <c r="AE88" i="8"/>
  <c r="AC51" i="8"/>
  <c r="AD88" i="8"/>
  <c r="AA20" i="8"/>
  <c r="AB26" i="8"/>
  <c r="AC26" i="8" s="1"/>
  <c r="AE26" i="8" s="1"/>
  <c r="Y29" i="8"/>
  <c r="Y37" i="8"/>
  <c r="AB38" i="8"/>
  <c r="Y43" i="8"/>
  <c r="AB44" i="8"/>
  <c r="AD44" i="8" s="1"/>
  <c r="AA71" i="8"/>
  <c r="AB99" i="8"/>
  <c r="AC99" i="8" s="1"/>
  <c r="AE99" i="8" s="1"/>
  <c r="Y119" i="8"/>
  <c r="AA130" i="8"/>
  <c r="AA138" i="8"/>
  <c r="AM138" i="8" s="1"/>
  <c r="AB139" i="8"/>
  <c r="AD139" i="8" s="1"/>
  <c r="AB147" i="8"/>
  <c r="AD147" i="8" s="1"/>
  <c r="AA182" i="8"/>
  <c r="Q277" i="8"/>
  <c r="V278" i="8"/>
  <c r="V286" i="8"/>
  <c r="Q291" i="8"/>
  <c r="V292" i="8"/>
  <c r="Q297" i="8"/>
  <c r="V298" i="8"/>
  <c r="Q303" i="8"/>
  <c r="AA195" i="8"/>
  <c r="AR195" i="8" s="1"/>
  <c r="AC224" i="8"/>
  <c r="AE224" i="8" s="1"/>
  <c r="Y244" i="8"/>
  <c r="AA252" i="8"/>
  <c r="Y257" i="8"/>
  <c r="AA264" i="8"/>
  <c r="Z267" i="8"/>
  <c r="AA13" i="8"/>
  <c r="AE13" i="8" s="1"/>
  <c r="AB19" i="8"/>
  <c r="AC19" i="8" s="1"/>
  <c r="Z29" i="8"/>
  <c r="Y48" i="8"/>
  <c r="AB49" i="8"/>
  <c r="AD49" i="8" s="1"/>
  <c r="AB71" i="8"/>
  <c r="AC71" i="8" s="1"/>
  <c r="Z76" i="8"/>
  <c r="Z81" i="8"/>
  <c r="Z97" i="8"/>
  <c r="AB116" i="8"/>
  <c r="Z119" i="8"/>
  <c r="AA161" i="8"/>
  <c r="AA175" i="8"/>
  <c r="R277" i="8"/>
  <c r="W278" i="8"/>
  <c r="W286" i="8"/>
  <c r="R291" i="8"/>
  <c r="W292" i="8"/>
  <c r="R297" i="8"/>
  <c r="W298" i="8"/>
  <c r="R303" i="8"/>
  <c r="S308" i="8"/>
  <c r="R312" i="8"/>
  <c r="AA196" i="8"/>
  <c r="AR196" i="8" s="1"/>
  <c r="AA200" i="8"/>
  <c r="AR200" i="8" s="1"/>
  <c r="Y214" i="8"/>
  <c r="AB232" i="8"/>
  <c r="AD232" i="8" s="1"/>
  <c r="AA238" i="8"/>
  <c r="Z244" i="8"/>
  <c r="V318" i="8"/>
  <c r="Z257" i="8"/>
  <c r="AA261" i="8"/>
  <c r="AA268" i="8"/>
  <c r="AB270" i="8"/>
  <c r="AD270" i="8" s="1"/>
  <c r="AA192" i="8"/>
  <c r="AD20" i="8"/>
  <c r="Y32" i="8"/>
  <c r="Y36" i="8"/>
  <c r="Y81" i="8"/>
  <c r="AA96" i="8"/>
  <c r="AO96" i="8" s="1"/>
  <c r="Y97" i="8"/>
  <c r="AA104" i="8"/>
  <c r="Y115" i="8"/>
  <c r="S277" i="8"/>
  <c r="X278" i="8"/>
  <c r="X286" i="8"/>
  <c r="S291" i="8"/>
  <c r="X292" i="8"/>
  <c r="S297" i="8"/>
  <c r="X298" i="8"/>
  <c r="S303" i="8"/>
  <c r="S312" i="8"/>
  <c r="S317" i="8"/>
  <c r="O316" i="8"/>
  <c r="Z214" i="8"/>
  <c r="AA224" i="8"/>
  <c r="AA234" i="8"/>
  <c r="AC238" i="8"/>
  <c r="P308" i="8"/>
  <c r="AA15" i="8"/>
  <c r="AB21" i="8"/>
  <c r="AC21" i="8" s="1"/>
  <c r="Z25" i="8"/>
  <c r="Z32" i="8"/>
  <c r="Z36" i="8"/>
  <c r="Y42" i="8"/>
  <c r="AB43" i="8"/>
  <c r="AD43" i="8" s="1"/>
  <c r="AA56" i="8"/>
  <c r="AA88" i="8"/>
  <c r="Y89" i="8"/>
  <c r="AO98" i="8"/>
  <c r="AS98" i="8" s="1"/>
  <c r="AA110" i="8"/>
  <c r="AA177" i="8"/>
  <c r="AA189" i="8"/>
  <c r="P276" i="8"/>
  <c r="AG276" i="8"/>
  <c r="U277" i="8"/>
  <c r="P282" i="8"/>
  <c r="AG282" i="8"/>
  <c r="U283" i="8"/>
  <c r="P288" i="8"/>
  <c r="AG288" i="8"/>
  <c r="U291" i="8"/>
  <c r="P296" i="8"/>
  <c r="AG296" i="8"/>
  <c r="U297" i="8"/>
  <c r="P302" i="8"/>
  <c r="AG302" i="8"/>
  <c r="U303" i="8"/>
  <c r="AB214" i="8"/>
  <c r="AD214" i="8" s="1"/>
  <c r="AC258" i="8"/>
  <c r="Z264" i="8"/>
  <c r="AD22" i="8"/>
  <c r="Y47" i="8"/>
  <c r="AB48" i="8"/>
  <c r="AD48" i="8" s="1"/>
  <c r="AD110" i="8"/>
  <c r="Z130" i="8"/>
  <c r="Z138" i="8"/>
  <c r="Z146" i="8"/>
  <c r="AA170" i="8"/>
  <c r="Q276" i="8"/>
  <c r="V277" i="8"/>
  <c r="Q282" i="8"/>
  <c r="Q288" i="8"/>
  <c r="V291" i="8"/>
  <c r="Q296" i="8"/>
  <c r="V297" i="8"/>
  <c r="Q302" i="8"/>
  <c r="V303" i="8"/>
  <c r="R306" i="8"/>
  <c r="Y193" i="8"/>
  <c r="AB208" i="8"/>
  <c r="AD208" i="8" s="1"/>
  <c r="Z245" i="8"/>
  <c r="AB252" i="8"/>
  <c r="AC252" i="8" s="1"/>
  <c r="AE252" i="8" s="1"/>
  <c r="AA265" i="8"/>
  <c r="Z268" i="8"/>
  <c r="Y192" i="8"/>
  <c r="AB36" i="8"/>
  <c r="AD51" i="8"/>
  <c r="AB64" i="8"/>
  <c r="AC64" i="8" s="1"/>
  <c r="Z96" i="8"/>
  <c r="AO97" i="8"/>
  <c r="AC105" i="8"/>
  <c r="Y118" i="8"/>
  <c r="Y122" i="8"/>
  <c r="AA151" i="8"/>
  <c r="AA186" i="8"/>
  <c r="R276" i="8"/>
  <c r="W277" i="8"/>
  <c r="R282" i="8"/>
  <c r="R288" i="8"/>
  <c r="R296" i="8"/>
  <c r="W297" i="8"/>
  <c r="R302" i="8"/>
  <c r="W303" i="8"/>
  <c r="R311" i="8"/>
  <c r="R317" i="8"/>
  <c r="AB218" i="8"/>
  <c r="AA221" i="8"/>
  <c r="AA258" i="8"/>
  <c r="Y261" i="8"/>
  <c r="AB268" i="8"/>
  <c r="AD268" i="8" s="1"/>
  <c r="Z192" i="8"/>
  <c r="AE16" i="8"/>
  <c r="Y35" i="8"/>
  <c r="Y41" i="8"/>
  <c r="AB42" i="8"/>
  <c r="AC42" i="8" s="1"/>
  <c r="AE42" i="8" s="1"/>
  <c r="AA58" i="8"/>
  <c r="Z88" i="8"/>
  <c r="Y96" i="8"/>
  <c r="AA101" i="8"/>
  <c r="Z109" i="8"/>
  <c r="AA118" i="8"/>
  <c r="Z122" i="8"/>
  <c r="AA148" i="8"/>
  <c r="AA172" i="8"/>
  <c r="S276" i="8"/>
  <c r="X277" i="8"/>
  <c r="S282" i="8"/>
  <c r="X283" i="8"/>
  <c r="S288" i="8"/>
  <c r="X291" i="8"/>
  <c r="S296" i="8"/>
  <c r="X297" i="8"/>
  <c r="S302" i="8"/>
  <c r="X303" i="8"/>
  <c r="O312" i="8"/>
  <c r="O317" i="8"/>
  <c r="AA213" i="8"/>
  <c r="AC215" i="8"/>
  <c r="AE215" i="8" s="1"/>
  <c r="Y217" i="8"/>
  <c r="AB236" i="8"/>
  <c r="AC236" i="8" s="1"/>
  <c r="AA246" i="8"/>
  <c r="AA256" i="8"/>
  <c r="Z258" i="8"/>
  <c r="AA191" i="8"/>
  <c r="AB192" i="8"/>
  <c r="AC192" i="8" s="1"/>
  <c r="AE192" i="8" s="1"/>
  <c r="AA19" i="8"/>
  <c r="AB28" i="8"/>
  <c r="Z41" i="8"/>
  <c r="Y46" i="8"/>
  <c r="AB47" i="8"/>
  <c r="AD47" i="8" s="1"/>
  <c r="AA50" i="8"/>
  <c r="AB61" i="8"/>
  <c r="AC61" i="8" s="1"/>
  <c r="AC110" i="8"/>
  <c r="U276" i="8"/>
  <c r="U282" i="8"/>
  <c r="P287" i="8"/>
  <c r="AG287" i="8"/>
  <c r="U288" i="8"/>
  <c r="P293" i="8"/>
  <c r="AG293" i="8"/>
  <c r="U302" i="8"/>
  <c r="P313" i="8"/>
  <c r="AA218" i="8"/>
  <c r="AA225" i="8"/>
  <c r="Y235" i="8"/>
  <c r="AA242" i="8"/>
  <c r="AC246" i="8"/>
  <c r="AE246" i="8" s="1"/>
  <c r="AC262" i="8"/>
  <c r="AA12" i="8"/>
  <c r="AC18" i="8"/>
  <c r="Z24" i="8"/>
  <c r="Z31" i="8"/>
  <c r="AA41" i="8"/>
  <c r="AC50" i="8"/>
  <c r="AE50" i="8" s="1"/>
  <c r="AB118" i="8"/>
  <c r="AC118" i="8" s="1"/>
  <c r="AE118" i="8" s="1"/>
  <c r="Y121" i="8"/>
  <c r="V282" i="8"/>
  <c r="Q287" i="8"/>
  <c r="Q293" i="8"/>
  <c r="V302" i="8"/>
  <c r="Q311" i="8"/>
  <c r="Q317" i="8"/>
  <c r="O278" i="8"/>
  <c r="O281" i="8"/>
  <c r="O288" i="8"/>
  <c r="O291" i="8"/>
  <c r="O297" i="8"/>
  <c r="O303" i="8"/>
  <c r="Z229" i="8"/>
  <c r="Y232" i="8"/>
  <c r="AA236" i="8"/>
  <c r="AB242" i="8"/>
  <c r="AD242" i="8" s="1"/>
  <c r="AD246" i="8"/>
  <c r="AC250" i="8"/>
  <c r="Z269" i="8"/>
  <c r="Y10" i="8"/>
  <c r="AA21" i="8"/>
  <c r="AA24" i="8"/>
  <c r="AA31" i="8"/>
  <c r="Y34" i="8"/>
  <c r="Y40" i="8"/>
  <c r="AB41" i="8"/>
  <c r="AC41" i="8" s="1"/>
  <c r="AA72" i="8"/>
  <c r="AA87" i="8"/>
  <c r="AA100" i="8"/>
  <c r="Y117" i="8"/>
  <c r="Z121" i="8"/>
  <c r="AA155" i="8"/>
  <c r="AA183" i="8"/>
  <c r="W282" i="8"/>
  <c r="R287" i="8"/>
  <c r="R293" i="8"/>
  <c r="W302" i="8"/>
  <c r="AB195" i="8"/>
  <c r="AD195" i="8" s="1"/>
  <c r="AD250" i="8"/>
  <c r="AC266" i="8"/>
  <c r="AD12" i="8"/>
  <c r="AA14" i="8"/>
  <c r="AE14" i="8" s="1"/>
  <c r="AB20" i="8"/>
  <c r="AC20" i="8" s="1"/>
  <c r="Z27" i="8"/>
  <c r="Z34" i="8"/>
  <c r="Y45" i="8"/>
  <c r="AB46" i="8"/>
  <c r="AD46" i="8" s="1"/>
  <c r="Z50" i="8"/>
  <c r="AA55" i="8"/>
  <c r="Y63" i="8"/>
  <c r="AA79" i="8"/>
  <c r="AE79" i="8" s="1"/>
  <c r="AC100" i="8"/>
  <c r="AE100" i="8" s="1"/>
  <c r="AB132" i="8"/>
  <c r="Y145" i="8"/>
  <c r="X276" i="8"/>
  <c r="X282" i="8"/>
  <c r="S287" i="8"/>
  <c r="X288" i="8"/>
  <c r="S293" i="8"/>
  <c r="X302" i="8"/>
  <c r="O301" i="8"/>
  <c r="Y194" i="8"/>
  <c r="AA210" i="8"/>
  <c r="Y213" i="8"/>
  <c r="Z218" i="8"/>
  <c r="AA222" i="8"/>
  <c r="Y239" i="8"/>
  <c r="AA250" i="8"/>
  <c r="Z256" i="8"/>
  <c r="AD266" i="8"/>
  <c r="Y50" i="8"/>
  <c r="AA63" i="8"/>
  <c r="AE77" i="8"/>
  <c r="AE121" i="8"/>
  <c r="AA131" i="8"/>
  <c r="AB140" i="8"/>
  <c r="AD140" i="8" s="1"/>
  <c r="AA147" i="8"/>
  <c r="U301" i="8"/>
  <c r="P311" i="8"/>
  <c r="P316" i="8"/>
  <c r="Z194" i="8"/>
  <c r="AB202" i="8"/>
  <c r="AD202" i="8" s="1"/>
  <c r="Z206" i="8"/>
  <c r="AC216" i="8"/>
  <c r="AE216" i="8" s="1"/>
  <c r="AA219" i="8"/>
  <c r="AR219" i="8" s="1"/>
  <c r="AA223" i="8"/>
  <c r="Z226" i="8"/>
  <c r="AC233" i="8"/>
  <c r="AE233" i="8" s="1"/>
  <c r="Y236" i="8"/>
  <c r="AC254" i="8"/>
  <c r="AE254" i="8" s="1"/>
  <c r="AB256" i="8"/>
  <c r="AD256" i="8" s="1"/>
  <c r="AA260" i="8"/>
  <c r="AA266" i="8"/>
  <c r="AD136" i="8"/>
  <c r="U278" i="8"/>
  <c r="AA16" i="8"/>
  <c r="Z30" i="8"/>
  <c r="AB34" i="8"/>
  <c r="AD34" i="8" s="1"/>
  <c r="Y39" i="8"/>
  <c r="AB40" i="8"/>
  <c r="AD40" i="8" s="1"/>
  <c r="AA57" i="8"/>
  <c r="Z72" i="8"/>
  <c r="Z82" i="8"/>
  <c r="AB117" i="8"/>
  <c r="AC117" i="8" s="1"/>
  <c r="AE117" i="8" s="1"/>
  <c r="Y120" i="8"/>
  <c r="AA139" i="8"/>
  <c r="AA157" i="8"/>
  <c r="AA178" i="8"/>
  <c r="AA190" i="8"/>
  <c r="V281" i="8"/>
  <c r="V287" i="8"/>
  <c r="Z210" i="8"/>
  <c r="AB213" i="8"/>
  <c r="AC213" i="8" s="1"/>
  <c r="AE213" i="8" s="1"/>
  <c r="Z236" i="8"/>
  <c r="AA240" i="8"/>
  <c r="AA257" i="8"/>
  <c r="AC270" i="8"/>
  <c r="AE270" i="8" s="1"/>
  <c r="AB15" i="8"/>
  <c r="AC15" i="8" s="1"/>
  <c r="AE15" i="8" s="1"/>
  <c r="AC37" i="8"/>
  <c r="AE37" i="8" s="1"/>
  <c r="Y38" i="8"/>
  <c r="Y44" i="8"/>
  <c r="AB45" i="8"/>
  <c r="AD45" i="8" s="1"/>
  <c r="AA62" i="8"/>
  <c r="AD71" i="8"/>
  <c r="AB72" i="8"/>
  <c r="AD72" i="8" s="1"/>
  <c r="Y82" i="8"/>
  <c r="Y116" i="8"/>
  <c r="Z120" i="8"/>
  <c r="W281" i="8"/>
  <c r="W287" i="8"/>
  <c r="W293" i="8"/>
  <c r="AA199" i="8"/>
  <c r="AR199" i="8" s="1"/>
  <c r="AA203" i="8"/>
  <c r="AR203" i="8" s="1"/>
  <c r="AA237" i="8"/>
  <c r="AA244" i="8"/>
  <c r="AB247" i="8"/>
  <c r="AC247" i="8" s="1"/>
  <c r="AD16" i="8"/>
  <c r="AA18" i="8"/>
  <c r="Z23" i="8"/>
  <c r="Z26" i="8"/>
  <c r="AB30" i="8"/>
  <c r="AD37" i="8"/>
  <c r="AC48" i="8"/>
  <c r="AE48" i="8" s="1"/>
  <c r="Y49" i="8"/>
  <c r="AA76" i="8"/>
  <c r="AA81" i="8"/>
  <c r="AB82" i="8"/>
  <c r="AC82" i="8" s="1"/>
  <c r="AA84" i="8"/>
  <c r="Z99" i="8"/>
  <c r="AB100" i="8"/>
  <c r="AD100" i="8" s="1"/>
  <c r="Z113" i="8"/>
  <c r="AA123" i="8"/>
  <c r="AE123" i="8" s="1"/>
  <c r="Y131" i="8"/>
  <c r="Y147" i="8"/>
  <c r="AA180" i="8"/>
  <c r="X287" i="8"/>
  <c r="S313" i="8"/>
  <c r="AC214" i="8"/>
  <c r="Y216" i="8"/>
  <c r="Z219" i="8"/>
  <c r="Z223" i="8"/>
  <c r="AA247" i="8"/>
  <c r="Z254" i="8"/>
  <c r="Z260" i="8"/>
  <c r="AD263" i="8"/>
  <c r="Y270" i="8"/>
  <c r="AC86" i="9"/>
  <c r="AE86" i="9" s="1"/>
  <c r="AQ111" i="9"/>
  <c r="AN111" i="9"/>
  <c r="AE87" i="9"/>
  <c r="AC95" i="9"/>
  <c r="AE95" i="9" s="1"/>
  <c r="AE103" i="9"/>
  <c r="AR128" i="9"/>
  <c r="AO128" i="9"/>
  <c r="AS128" i="9" s="1"/>
  <c r="AN128" i="9"/>
  <c r="AQ93" i="9"/>
  <c r="AO93" i="9"/>
  <c r="AS93" i="9" s="1"/>
  <c r="Y54" i="9"/>
  <c r="AA59" i="9"/>
  <c r="Y65" i="9"/>
  <c r="AA68" i="9"/>
  <c r="Z74" i="9"/>
  <c r="Y95" i="9"/>
  <c r="AA122" i="9"/>
  <c r="AA212" i="9"/>
  <c r="AA227" i="9"/>
  <c r="P277" i="9"/>
  <c r="AH277" i="9"/>
  <c r="U278" i="9"/>
  <c r="U286" i="9"/>
  <c r="P291" i="9"/>
  <c r="AH291" i="9"/>
  <c r="U292" i="9"/>
  <c r="S298" i="9"/>
  <c r="X301" i="9"/>
  <c r="AA191" i="9"/>
  <c r="Z54" i="9"/>
  <c r="Y62" i="9"/>
  <c r="Z65" i="9"/>
  <c r="AC68" i="9"/>
  <c r="Z71" i="9"/>
  <c r="Z85" i="9"/>
  <c r="Z95" i="9"/>
  <c r="AA113" i="9"/>
  <c r="AA119" i="9"/>
  <c r="Z203" i="9"/>
  <c r="R308" i="9"/>
  <c r="Q277" i="9"/>
  <c r="V278" i="9"/>
  <c r="V286" i="9"/>
  <c r="Q291" i="9"/>
  <c r="V292" i="9"/>
  <c r="P297" i="9"/>
  <c r="AH297" i="9"/>
  <c r="U298" i="9"/>
  <c r="P303" i="9"/>
  <c r="AH303" i="9"/>
  <c r="Z62" i="9"/>
  <c r="AB72" i="9"/>
  <c r="AA88" i="9"/>
  <c r="Y94" i="9"/>
  <c r="AB98" i="9"/>
  <c r="AC98" i="9" s="1"/>
  <c r="AB113" i="9"/>
  <c r="Y116" i="9"/>
  <c r="AB122" i="9"/>
  <c r="AD122" i="9" s="1"/>
  <c r="AA124" i="9"/>
  <c r="AA150" i="9"/>
  <c r="AA167" i="9"/>
  <c r="AA183" i="9"/>
  <c r="AB198" i="9"/>
  <c r="AB201" i="9"/>
  <c r="AA217" i="9"/>
  <c r="AA220" i="9"/>
  <c r="R277" i="9"/>
  <c r="W286" i="9"/>
  <c r="R291" i="9"/>
  <c r="W292" i="9"/>
  <c r="Q297" i="9"/>
  <c r="V298" i="9"/>
  <c r="Q303" i="9"/>
  <c r="AA34" i="9"/>
  <c r="AB40" i="9"/>
  <c r="AA64" i="9"/>
  <c r="Z68" i="9"/>
  <c r="AB71" i="9"/>
  <c r="AN74" i="9"/>
  <c r="AA84" i="9"/>
  <c r="AD85" i="9"/>
  <c r="AO89" i="9"/>
  <c r="AS89" i="9" s="1"/>
  <c r="Y108" i="9"/>
  <c r="AA116" i="9"/>
  <c r="AD119" i="9"/>
  <c r="AA136" i="9"/>
  <c r="AA157" i="9"/>
  <c r="Z197" i="9"/>
  <c r="AA209" i="9"/>
  <c r="AB213" i="9"/>
  <c r="AC213" i="9" s="1"/>
  <c r="AE213" i="9" s="1"/>
  <c r="AA229" i="9"/>
  <c r="AE229" i="9" s="1"/>
  <c r="S277" i="9"/>
  <c r="X278" i="9"/>
  <c r="X286" i="9"/>
  <c r="S291" i="9"/>
  <c r="X292" i="9"/>
  <c r="R297" i="9"/>
  <c r="W298" i="9"/>
  <c r="R303" i="9"/>
  <c r="AA58" i="9"/>
  <c r="AN58" i="9" s="1"/>
  <c r="AB59" i="9"/>
  <c r="AD68" i="9"/>
  <c r="AQ89" i="9"/>
  <c r="AU89" i="9" s="1"/>
  <c r="AE101" i="9"/>
  <c r="AB108" i="9"/>
  <c r="Y112" i="9"/>
  <c r="AA115" i="9"/>
  <c r="AB116" i="9"/>
  <c r="AD116" i="9" s="1"/>
  <c r="Z119" i="9"/>
  <c r="AA162" i="9"/>
  <c r="AA193" i="9"/>
  <c r="AA196" i="9"/>
  <c r="Y227" i="9"/>
  <c r="P276" i="9"/>
  <c r="AH276" i="9"/>
  <c r="U277" i="9"/>
  <c r="P282" i="9"/>
  <c r="AH282" i="9"/>
  <c r="U283" i="9"/>
  <c r="P288" i="9"/>
  <c r="AH288" i="9"/>
  <c r="S297" i="9"/>
  <c r="X298" i="9"/>
  <c r="S303" i="9"/>
  <c r="AB84" i="9"/>
  <c r="AC84" i="9" s="1"/>
  <c r="AE84" i="9" s="1"/>
  <c r="AA87" i="9"/>
  <c r="Z88" i="9"/>
  <c r="AA92" i="9"/>
  <c r="AQ92" i="9" s="1"/>
  <c r="AO94" i="9"/>
  <c r="AS94" i="9" s="1"/>
  <c r="Z100" i="9"/>
  <c r="AA102" i="9"/>
  <c r="Y119" i="9"/>
  <c r="AA152" i="9"/>
  <c r="Q276" i="9"/>
  <c r="V277" i="9"/>
  <c r="Q282" i="9"/>
  <c r="Q288" i="9"/>
  <c r="V291" i="9"/>
  <c r="P296" i="9"/>
  <c r="AH296" i="9"/>
  <c r="U297" i="9"/>
  <c r="P302" i="9"/>
  <c r="AH302" i="9"/>
  <c r="U303" i="9"/>
  <c r="AD11" i="9"/>
  <c r="AB88" i="9"/>
  <c r="AD88" i="9" s="1"/>
  <c r="AC92" i="9"/>
  <c r="AC97" i="9"/>
  <c r="AB119" i="9"/>
  <c r="AC119" i="9" s="1"/>
  <c r="AE119" i="9" s="1"/>
  <c r="Z217" i="9"/>
  <c r="R276" i="9"/>
  <c r="W277" i="9"/>
  <c r="R282" i="9"/>
  <c r="R288" i="9"/>
  <c r="W291" i="9"/>
  <c r="Q296" i="9"/>
  <c r="V297" i="9"/>
  <c r="Q302" i="9"/>
  <c r="V303" i="9"/>
  <c r="AA38" i="9"/>
  <c r="AA55" i="9"/>
  <c r="AA66" i="9"/>
  <c r="AA140" i="9"/>
  <c r="AA180" i="9"/>
  <c r="Y214" i="9"/>
  <c r="AA219" i="9"/>
  <c r="S276" i="9"/>
  <c r="X277" i="9"/>
  <c r="S282" i="9"/>
  <c r="X283" i="9"/>
  <c r="S288" i="9"/>
  <c r="R296" i="9"/>
  <c r="W297" i="9"/>
  <c r="R302" i="9"/>
  <c r="W303" i="9"/>
  <c r="AC38" i="9"/>
  <c r="Y58" i="9"/>
  <c r="AA63" i="9"/>
  <c r="AD76" i="9"/>
  <c r="AD84" i="9"/>
  <c r="Z102" i="9"/>
  <c r="AC110" i="9"/>
  <c r="AE110" i="9" s="1"/>
  <c r="Y115" i="9"/>
  <c r="AA189" i="9"/>
  <c r="Y193" i="9"/>
  <c r="Y196" i="9"/>
  <c r="Y199" i="9"/>
  <c r="U282" i="9"/>
  <c r="P287" i="9"/>
  <c r="AH287" i="9"/>
  <c r="U288" i="9"/>
  <c r="P293" i="9"/>
  <c r="AH293" i="9"/>
  <c r="X297" i="9"/>
  <c r="S302" i="9"/>
  <c r="X303" i="9"/>
  <c r="AB208" i="9"/>
  <c r="AC208" i="9" s="1"/>
  <c r="AE208" i="9" s="1"/>
  <c r="AA10" i="9"/>
  <c r="Y41" i="9"/>
  <c r="AC63" i="9"/>
  <c r="AE63" i="9" s="1"/>
  <c r="Z67" i="9"/>
  <c r="AA75" i="9"/>
  <c r="AQ75" i="9" s="1"/>
  <c r="AA83" i="9"/>
  <c r="AA86" i="9"/>
  <c r="AA91" i="9"/>
  <c r="AA96" i="9"/>
  <c r="Y118" i="9"/>
  <c r="AA149" i="9"/>
  <c r="AA195" i="9"/>
  <c r="Z196" i="9"/>
  <c r="AA198" i="9"/>
  <c r="Y211" i="9"/>
  <c r="AA213" i="9"/>
  <c r="AA216" i="9"/>
  <c r="V282" i="9"/>
  <c r="Q287" i="9"/>
  <c r="V288" i="9"/>
  <c r="Q293" i="9"/>
  <c r="U302" i="9"/>
  <c r="AA208" i="9"/>
  <c r="AR208" i="9" s="1"/>
  <c r="AA33" i="9"/>
  <c r="AB76" i="9"/>
  <c r="AC76" i="9" s="1"/>
  <c r="AA90" i="9"/>
  <c r="AR90" i="9" s="1"/>
  <c r="AV90" i="9" s="1"/>
  <c r="AC96" i="9"/>
  <c r="AE96" i="9" s="1"/>
  <c r="Z110" i="9"/>
  <c r="AA135" i="9"/>
  <c r="AA142" i="9"/>
  <c r="Z211" i="9"/>
  <c r="R312" i="9"/>
  <c r="Y226" i="9"/>
  <c r="W276" i="9"/>
  <c r="W282" i="9"/>
  <c r="R287" i="9"/>
  <c r="W288" i="9"/>
  <c r="R293" i="9"/>
  <c r="V302" i="9"/>
  <c r="O301" i="9"/>
  <c r="AE100" i="9"/>
  <c r="AA106" i="9"/>
  <c r="Y110" i="9"/>
  <c r="AA125" i="9"/>
  <c r="AA184" i="9"/>
  <c r="Y219" i="9"/>
  <c r="X282" i="9"/>
  <c r="S287" i="9"/>
  <c r="X288" i="9"/>
  <c r="S293" i="9"/>
  <c r="W302" i="9"/>
  <c r="AA192" i="9"/>
  <c r="AD33" i="9"/>
  <c r="AA35" i="9"/>
  <c r="Z63" i="9"/>
  <c r="Z91" i="9"/>
  <c r="AA101" i="9"/>
  <c r="AC106" i="9"/>
  <c r="Y114" i="9"/>
  <c r="AA120" i="9"/>
  <c r="Z201" i="9"/>
  <c r="AA210" i="9"/>
  <c r="Z219" i="9"/>
  <c r="AA225" i="9"/>
  <c r="U293" i="9"/>
  <c r="P306" i="9"/>
  <c r="Y10" i="9"/>
  <c r="Y40" i="9"/>
  <c r="AB75" i="9"/>
  <c r="AC75" i="9" s="1"/>
  <c r="AE75" i="9" s="1"/>
  <c r="AB86" i="9"/>
  <c r="AD86" i="9" s="1"/>
  <c r="Z90" i="9"/>
  <c r="AB91" i="9"/>
  <c r="AC91" i="9" s="1"/>
  <c r="AE91" i="9" s="1"/>
  <c r="Y96" i="9"/>
  <c r="Z109" i="9"/>
  <c r="Z117" i="9"/>
  <c r="AA130" i="9"/>
  <c r="AA186" i="9"/>
  <c r="Y195" i="9"/>
  <c r="Z10" i="9"/>
  <c r="AD35" i="9"/>
  <c r="Z40" i="9"/>
  <c r="AB58" i="9"/>
  <c r="AC89" i="9"/>
  <c r="AE89" i="9" s="1"/>
  <c r="AB90" i="9"/>
  <c r="AD90" i="9" s="1"/>
  <c r="AD91" i="9"/>
  <c r="Z96" i="9"/>
  <c r="AA103" i="9"/>
  <c r="AB114" i="9"/>
  <c r="AC114" i="9" s="1"/>
  <c r="AE114" i="9" s="1"/>
  <c r="Y117" i="9"/>
  <c r="AA146" i="9"/>
  <c r="W287" i="9"/>
  <c r="AA71" i="9"/>
  <c r="AC94" i="9"/>
  <c r="AE94" i="9" s="1"/>
  <c r="Z101" i="9"/>
  <c r="AA108" i="9"/>
  <c r="AB109" i="9"/>
  <c r="AC116" i="9"/>
  <c r="AE116" i="9" s="1"/>
  <c r="AA132" i="9"/>
  <c r="AA197" i="9"/>
  <c r="X287" i="9"/>
  <c r="X293" i="9"/>
  <c r="AC192" i="9"/>
  <c r="AE192" i="9" s="1"/>
  <c r="AD192" i="9"/>
  <c r="AH308" i="9"/>
  <c r="Y191" i="9"/>
  <c r="Z191" i="9"/>
  <c r="Y192" i="9"/>
  <c r="P308" i="9"/>
  <c r="AB191" i="9"/>
  <c r="AD191" i="9" s="1"/>
  <c r="P307" i="9"/>
  <c r="Q306" i="9"/>
  <c r="AG306" i="8"/>
  <c r="P307" i="8"/>
  <c r="Y191" i="8"/>
  <c r="AB191" i="8"/>
  <c r="AC191" i="8" s="1"/>
  <c r="AE191" i="8" s="1"/>
  <c r="AA308" i="7"/>
  <c r="AA307" i="7"/>
  <c r="AA306" i="7"/>
  <c r="AC192" i="7"/>
  <c r="AE192" i="7" s="1"/>
  <c r="AD192" i="7"/>
  <c r="AH308" i="7"/>
  <c r="AH306" i="7"/>
  <c r="Y191" i="7"/>
  <c r="Z191" i="7"/>
  <c r="Y192" i="7"/>
  <c r="AB191" i="7"/>
  <c r="N313" i="6"/>
  <c r="N318" i="6"/>
  <c r="N317" i="6"/>
  <c r="N306" i="6"/>
  <c r="N312" i="6"/>
  <c r="N307" i="6"/>
  <c r="AD193" i="6"/>
  <c r="AC193" i="6"/>
  <c r="AE193" i="6" s="1"/>
  <c r="Z192" i="6"/>
  <c r="Y192" i="6"/>
  <c r="AA192" i="6"/>
  <c r="AR192" i="6" s="1"/>
  <c r="AV192" i="6" s="1"/>
  <c r="AB192" i="6"/>
  <c r="AC192" i="6" s="1"/>
  <c r="X301" i="6"/>
  <c r="X302" i="6"/>
  <c r="S301" i="6"/>
  <c r="S302" i="6"/>
  <c r="AB191" i="6"/>
  <c r="AD191" i="6" s="1"/>
  <c r="AH301" i="6"/>
  <c r="AH302" i="6"/>
  <c r="R301" i="6"/>
  <c r="R302" i="6"/>
  <c r="O303" i="6"/>
  <c r="W301" i="6"/>
  <c r="W302" i="6"/>
  <c r="Q301" i="6"/>
  <c r="Q302" i="6"/>
  <c r="U303" i="6"/>
  <c r="V303" i="6"/>
  <c r="P301" i="6"/>
  <c r="P302" i="6"/>
  <c r="U301" i="6"/>
  <c r="V301" i="6"/>
  <c r="AA187" i="6"/>
  <c r="U302" i="6"/>
  <c r="V302" i="6"/>
  <c r="S306" i="6"/>
  <c r="AA191" i="6"/>
  <c r="AP191" i="6" s="1"/>
  <c r="AT191" i="6" s="1"/>
  <c r="W306" i="6"/>
  <c r="W307" i="6"/>
  <c r="W308" i="6"/>
  <c r="Y191" i="6"/>
  <c r="Z191" i="6"/>
  <c r="Y212" i="7"/>
  <c r="AB235" i="6"/>
  <c r="AD235" i="6" s="1"/>
  <c r="AA234" i="6"/>
  <c r="Y234" i="6"/>
  <c r="S311" i="9"/>
  <c r="AA238" i="6"/>
  <c r="Y213" i="6"/>
  <c r="Z213" i="6"/>
  <c r="AA213" i="6"/>
  <c r="Y212" i="6"/>
  <c r="Z212" i="6"/>
  <c r="AA212" i="6"/>
  <c r="AR212" i="6" s="1"/>
  <c r="AV212" i="6" s="1"/>
  <c r="AA194" i="6"/>
  <c r="AR194" i="6" s="1"/>
  <c r="AV194" i="6" s="1"/>
  <c r="X308" i="6"/>
  <c r="S307" i="6"/>
  <c r="X306" i="6"/>
  <c r="Y194" i="6"/>
  <c r="S308" i="6"/>
  <c r="Z194" i="6"/>
  <c r="X307" i="6"/>
  <c r="S316" i="9"/>
  <c r="X316" i="9"/>
  <c r="S318" i="9"/>
  <c r="S317" i="9"/>
  <c r="S313" i="9"/>
  <c r="X313" i="9"/>
  <c r="S312" i="9"/>
  <c r="AC240" i="9"/>
  <c r="AB193" i="9"/>
  <c r="AC193" i="9" s="1"/>
  <c r="AE193" i="9" s="1"/>
  <c r="AB209" i="9"/>
  <c r="Z208" i="9"/>
  <c r="AA224" i="9"/>
  <c r="X312" i="9"/>
  <c r="AA223" i="9"/>
  <c r="AB224" i="9"/>
  <c r="AA207" i="9"/>
  <c r="Y223" i="9"/>
  <c r="Z223" i="9"/>
  <c r="X311" i="9"/>
  <c r="AD214" i="9"/>
  <c r="AA206" i="9"/>
  <c r="AB223" i="9"/>
  <c r="Y222" i="9"/>
  <c r="AA222" i="9"/>
  <c r="AA221" i="9"/>
  <c r="X318" i="9"/>
  <c r="AA205" i="9"/>
  <c r="AN205" i="9" s="1"/>
  <c r="X317" i="9"/>
  <c r="AB222" i="9"/>
  <c r="Z221" i="9"/>
  <c r="AD212" i="9"/>
  <c r="AC198" i="9"/>
  <c r="AE198" i="9" s="1"/>
  <c r="AD195" i="9"/>
  <c r="AD211" i="9"/>
  <c r="AD219" i="9"/>
  <c r="AC270" i="9"/>
  <c r="AD216" i="9"/>
  <c r="AD218" i="9"/>
  <c r="AC199" i="9"/>
  <c r="AE199" i="9" s="1"/>
  <c r="AD215" i="9"/>
  <c r="AC269" i="9"/>
  <c r="X308" i="9"/>
  <c r="X307" i="9"/>
  <c r="X306" i="9"/>
  <c r="Z205" i="9"/>
  <c r="AC217" i="9"/>
  <c r="S308" i="9"/>
  <c r="AC215" i="9"/>
  <c r="AE215" i="9" s="1"/>
  <c r="S306" i="9"/>
  <c r="S307" i="9"/>
  <c r="W306" i="9"/>
  <c r="AC268" i="9"/>
  <c r="AC231" i="8"/>
  <c r="AA230" i="8"/>
  <c r="AD230" i="8"/>
  <c r="AA259" i="8"/>
  <c r="W318" i="8"/>
  <c r="Z259" i="8"/>
  <c r="U318" i="8"/>
  <c r="Y197" i="8"/>
  <c r="AA198" i="8"/>
  <c r="AA197" i="8"/>
  <c r="AB207" i="8"/>
  <c r="AC207" i="8" s="1"/>
  <c r="Y200" i="8"/>
  <c r="Y203" i="8"/>
  <c r="Y206" i="8"/>
  <c r="Z200" i="8"/>
  <c r="Y201" i="8"/>
  <c r="Z204" i="8"/>
  <c r="AA208" i="8"/>
  <c r="AA211" i="8"/>
  <c r="AR211" i="8" s="1"/>
  <c r="Y210" i="8"/>
  <c r="Z211" i="8"/>
  <c r="AA212" i="8"/>
  <c r="AR212" i="8" s="1"/>
  <c r="AA204" i="8"/>
  <c r="AA207" i="8"/>
  <c r="AA202" i="8"/>
  <c r="AB205" i="8"/>
  <c r="AD205" i="8" s="1"/>
  <c r="Z202" i="8"/>
  <c r="Y202" i="8"/>
  <c r="AC200" i="8"/>
  <c r="AE200" i="8" s="1"/>
  <c r="AD200" i="8"/>
  <c r="Z205" i="8"/>
  <c r="Z208" i="8"/>
  <c r="AA206" i="8"/>
  <c r="AR206" i="8" s="1"/>
  <c r="AB204" i="8"/>
  <c r="AD204" i="8" s="1"/>
  <c r="Q307" i="8"/>
  <c r="Z198" i="8"/>
  <c r="AB197" i="8"/>
  <c r="AC197" i="8" s="1"/>
  <c r="AE197" i="8" s="1"/>
  <c r="O307" i="8"/>
  <c r="AA193" i="8"/>
  <c r="AE263" i="8"/>
  <c r="AD247" i="8"/>
  <c r="AB253" i="8"/>
  <c r="AC253" i="8" s="1"/>
  <c r="AE253" i="8" s="1"/>
  <c r="Y262" i="8"/>
  <c r="AB269" i="8"/>
  <c r="AC269" i="8" s="1"/>
  <c r="AE269" i="8" s="1"/>
  <c r="Y249" i="8"/>
  <c r="Z262" i="8"/>
  <c r="Y265" i="8"/>
  <c r="U317" i="8"/>
  <c r="Z249" i="8"/>
  <c r="Y252" i="8"/>
  <c r="AD253" i="8"/>
  <c r="AB259" i="8"/>
  <c r="AC259" i="8" s="1"/>
  <c r="AA262" i="8"/>
  <c r="Z265" i="8"/>
  <c r="Y268" i="8"/>
  <c r="V317" i="8"/>
  <c r="Y255" i="8"/>
  <c r="W317" i="8"/>
  <c r="AB249" i="8"/>
  <c r="AC249" i="8" s="1"/>
  <c r="Y258" i="8"/>
  <c r="AB265" i="8"/>
  <c r="AC265" i="8" s="1"/>
  <c r="AE265" i="8" s="1"/>
  <c r="X317" i="8"/>
  <c r="AA255" i="8"/>
  <c r="Y248" i="8"/>
  <c r="AB255" i="8"/>
  <c r="AC255" i="8" s="1"/>
  <c r="Y264" i="8"/>
  <c r="AD265" i="8"/>
  <c r="Y251" i="8"/>
  <c r="Y267" i="8"/>
  <c r="AB261" i="8"/>
  <c r="AB248" i="8"/>
  <c r="AA251" i="8"/>
  <c r="AB264" i="8"/>
  <c r="AA267" i="8"/>
  <c r="U316" i="8"/>
  <c r="AB251" i="8"/>
  <c r="AD251" i="8" s="1"/>
  <c r="Y260" i="8"/>
  <c r="AB267" i="8"/>
  <c r="AC267" i="8" s="1"/>
  <c r="V316" i="8"/>
  <c r="Y247" i="8"/>
  <c r="Y263" i="8"/>
  <c r="W316" i="8"/>
  <c r="Z247" i="8"/>
  <c r="Y250" i="8"/>
  <c r="AB257" i="8"/>
  <c r="Z263" i="8"/>
  <c r="Y266" i="8"/>
  <c r="X316" i="8"/>
  <c r="Z250" i="8"/>
  <c r="Y253" i="8"/>
  <c r="Z266" i="8"/>
  <c r="Y269" i="8"/>
  <c r="X318" i="8"/>
  <c r="AC239" i="8"/>
  <c r="AE239" i="8" s="1"/>
  <c r="AC232" i="8"/>
  <c r="AA229" i="8"/>
  <c r="AA245" i="8"/>
  <c r="AB229" i="8"/>
  <c r="AC229" i="8" s="1"/>
  <c r="AA232" i="8"/>
  <c r="Z235" i="8"/>
  <c r="Y238" i="8"/>
  <c r="AB245" i="8"/>
  <c r="AC245" i="8" s="1"/>
  <c r="Z238" i="8"/>
  <c r="Y241" i="8"/>
  <c r="AB235" i="8"/>
  <c r="AC235" i="8" s="1"/>
  <c r="AA241" i="8"/>
  <c r="U313" i="8"/>
  <c r="Y234" i="8"/>
  <c r="AB241" i="8"/>
  <c r="AC241" i="8" s="1"/>
  <c r="X313" i="8"/>
  <c r="U312" i="8"/>
  <c r="AA231" i="8"/>
  <c r="Z234" i="8"/>
  <c r="Y237" i="8"/>
  <c r="AB244" i="8"/>
  <c r="AC244" i="8" s="1"/>
  <c r="AE244" i="8" s="1"/>
  <c r="X312" i="8"/>
  <c r="Z237" i="8"/>
  <c r="Y240" i="8"/>
  <c r="AB234" i="8"/>
  <c r="AC234" i="8" s="1"/>
  <c r="Y243" i="8"/>
  <c r="X311" i="8"/>
  <c r="V312" i="8"/>
  <c r="Y230" i="8"/>
  <c r="AB237" i="8"/>
  <c r="AC237" i="8" s="1"/>
  <c r="AE237" i="8" s="1"/>
  <c r="Y246" i="8"/>
  <c r="Y233" i="8"/>
  <c r="AB240" i="8"/>
  <c r="AD240" i="8" s="1"/>
  <c r="AB243" i="8"/>
  <c r="AC243" i="8" s="1"/>
  <c r="AE243" i="8" s="1"/>
  <c r="W312" i="8"/>
  <c r="Y242" i="8"/>
  <c r="Y229" i="8"/>
  <c r="Z242" i="8"/>
  <c r="Y245" i="8"/>
  <c r="AC226" i="8"/>
  <c r="AE226" i="8" s="1"/>
  <c r="AC221" i="8"/>
  <c r="AD209" i="8"/>
  <c r="AC218" i="8"/>
  <c r="AE218" i="8" s="1"/>
  <c r="AD218" i="8"/>
  <c r="AB211" i="8"/>
  <c r="AC211" i="8" s="1"/>
  <c r="AA214" i="8"/>
  <c r="Z217" i="8"/>
  <c r="Y220" i="8"/>
  <c r="AD221" i="8"/>
  <c r="AB227" i="8"/>
  <c r="AC227" i="8" s="1"/>
  <c r="AE227" i="8" s="1"/>
  <c r="Z220" i="8"/>
  <c r="Y223" i="8"/>
  <c r="AB217" i="8"/>
  <c r="Y226" i="8"/>
  <c r="AB220" i="8"/>
  <c r="AB223" i="8"/>
  <c r="AC223" i="8" s="1"/>
  <c r="AE223" i="8" s="1"/>
  <c r="V311" i="8"/>
  <c r="V313" i="8"/>
  <c r="AB210" i="8"/>
  <c r="AD210" i="8" s="1"/>
  <c r="Y219" i="8"/>
  <c r="AB226" i="8"/>
  <c r="AD226" i="8" s="1"/>
  <c r="W311" i="8"/>
  <c r="W313" i="8"/>
  <c r="V308" i="8"/>
  <c r="Y222" i="8"/>
  <c r="U307" i="8"/>
  <c r="W308" i="8"/>
  <c r="Y209" i="8"/>
  <c r="Z222" i="8"/>
  <c r="Y225" i="8"/>
  <c r="U308" i="8"/>
  <c r="Z209" i="8"/>
  <c r="AB219" i="8"/>
  <c r="AC219" i="8" s="1"/>
  <c r="Z225" i="8"/>
  <c r="Z212" i="8"/>
  <c r="AB222" i="8"/>
  <c r="AD222" i="8" s="1"/>
  <c r="Z228" i="8"/>
  <c r="AB209" i="8"/>
  <c r="AC209" i="8" s="1"/>
  <c r="AE209" i="8" s="1"/>
  <c r="Y218" i="8"/>
  <c r="AB225" i="8"/>
  <c r="AD225" i="8" s="1"/>
  <c r="AA228" i="8"/>
  <c r="AB212" i="8"/>
  <c r="AD212" i="8" s="1"/>
  <c r="Y221" i="8"/>
  <c r="AB228" i="8"/>
  <c r="AD228" i="8" s="1"/>
  <c r="Y208" i="8"/>
  <c r="Z221" i="8"/>
  <c r="Y224" i="8"/>
  <c r="Z224" i="8"/>
  <c r="Y227" i="8"/>
  <c r="AC194" i="8"/>
  <c r="AE194" i="8" s="1"/>
  <c r="AD194" i="8"/>
  <c r="AD207" i="8"/>
  <c r="AC199" i="8"/>
  <c r="AE199" i="8" s="1"/>
  <c r="V307" i="8"/>
  <c r="Z193" i="8"/>
  <c r="Y196" i="8"/>
  <c r="AB203" i="8"/>
  <c r="AD203" i="8" s="1"/>
  <c r="W307" i="8"/>
  <c r="Z196" i="8"/>
  <c r="Y199" i="8"/>
  <c r="AB206" i="8"/>
  <c r="AC206" i="8" s="1"/>
  <c r="X307" i="8"/>
  <c r="AB193" i="8"/>
  <c r="AC193" i="8" s="1"/>
  <c r="AE193" i="8" s="1"/>
  <c r="Z199" i="8"/>
  <c r="AB196" i="8"/>
  <c r="AD196" i="8" s="1"/>
  <c r="Y205" i="8"/>
  <c r="AB199" i="8"/>
  <c r="AD199" i="8" s="1"/>
  <c r="Y195" i="8"/>
  <c r="AA205" i="8"/>
  <c r="AR205" i="8" s="1"/>
  <c r="Z195" i="8"/>
  <c r="Y198" i="8"/>
  <c r="U306" i="8"/>
  <c r="V306" i="8"/>
  <c r="Z201" i="8"/>
  <c r="W306" i="8"/>
  <c r="AB198" i="8"/>
  <c r="AC198" i="8" s="1"/>
  <c r="AA201" i="8"/>
  <c r="X306" i="8"/>
  <c r="X308" i="8"/>
  <c r="O317" i="7"/>
  <c r="U317" i="7"/>
  <c r="N316" i="7"/>
  <c r="Z251" i="7"/>
  <c r="W318" i="7"/>
  <c r="W308" i="7"/>
  <c r="Z203" i="7"/>
  <c r="Z194" i="7"/>
  <c r="W317" i="7"/>
  <c r="U307" i="7"/>
  <c r="W312" i="7"/>
  <c r="Y196" i="7"/>
  <c r="Y228" i="7"/>
  <c r="Y252" i="7"/>
  <c r="W307" i="7"/>
  <c r="Y263" i="7"/>
  <c r="U316" i="7"/>
  <c r="U311" i="7"/>
  <c r="W316" i="7"/>
  <c r="U306" i="7"/>
  <c r="W311" i="7"/>
  <c r="Y197" i="7"/>
  <c r="Y205" i="7"/>
  <c r="Y213" i="7"/>
  <c r="Y221" i="7"/>
  <c r="Y229" i="7"/>
  <c r="Y237" i="7"/>
  <c r="Y245" i="7"/>
  <c r="Y253" i="7"/>
  <c r="Y261" i="7"/>
  <c r="Y269" i="7"/>
  <c r="U318" i="7"/>
  <c r="W306" i="7"/>
  <c r="Y195" i="7"/>
  <c r="Y203" i="7"/>
  <c r="Y211" i="7"/>
  <c r="Y219" i="7"/>
  <c r="Y227" i="7"/>
  <c r="Y235" i="7"/>
  <c r="Y243" i="7"/>
  <c r="Y251" i="7"/>
  <c r="Y259" i="7"/>
  <c r="Y267" i="7"/>
  <c r="Y270" i="7"/>
  <c r="P308" i="7"/>
  <c r="P313" i="7"/>
  <c r="P318" i="7"/>
  <c r="P307" i="7"/>
  <c r="P312" i="7"/>
  <c r="P317" i="7"/>
  <c r="N306" i="7"/>
  <c r="N312" i="7"/>
  <c r="N318" i="7"/>
  <c r="N311" i="7"/>
  <c r="N317" i="7"/>
  <c r="N308" i="7"/>
  <c r="AH308" i="6"/>
  <c r="R307" i="6"/>
  <c r="R308" i="6"/>
  <c r="U306" i="6"/>
  <c r="V306" i="6"/>
  <c r="U307" i="6"/>
  <c r="V307" i="6"/>
  <c r="U308" i="6"/>
  <c r="V308" i="6"/>
  <c r="R306" i="6"/>
  <c r="AH306" i="6"/>
  <c r="AH307" i="6"/>
  <c r="O287" i="6"/>
  <c r="O301" i="6"/>
  <c r="O278" i="6"/>
  <c r="O292" i="6"/>
  <c r="O283" i="6"/>
  <c r="O297" i="6"/>
  <c r="O276" i="6"/>
  <c r="O288" i="6"/>
  <c r="O302" i="6"/>
  <c r="O293" i="6"/>
  <c r="O297" i="7"/>
  <c r="O278" i="7"/>
  <c r="O306" i="7"/>
  <c r="O287" i="7"/>
  <c r="O313" i="7"/>
  <c r="O296" i="7"/>
  <c r="O277" i="7"/>
  <c r="O303" i="7"/>
  <c r="O312" i="7"/>
  <c r="O293" i="7"/>
  <c r="O302" i="7"/>
  <c r="O283" i="7"/>
  <c r="O292" i="7"/>
  <c r="O318" i="7"/>
  <c r="O282" i="7"/>
  <c r="O308" i="7"/>
  <c r="O286" i="8"/>
  <c r="O308" i="8"/>
  <c r="O293" i="8"/>
  <c r="O296" i="8"/>
  <c r="O276" i="8"/>
  <c r="O302" i="8"/>
  <c r="O283" i="8"/>
  <c r="O292" i="8"/>
  <c r="O282" i="8"/>
  <c r="O287" i="8"/>
  <c r="O298" i="8"/>
  <c r="O277" i="8"/>
  <c r="O306" i="8"/>
  <c r="R307" i="8"/>
  <c r="Q316" i="8"/>
  <c r="P306" i="8"/>
  <c r="S307" i="8"/>
  <c r="O313" i="8"/>
  <c r="R316" i="8"/>
  <c r="Q306" i="8"/>
  <c r="S316" i="8"/>
  <c r="Q313" i="8"/>
  <c r="S306" i="8"/>
  <c r="R313" i="8"/>
  <c r="P312" i="8"/>
  <c r="Q312" i="8"/>
  <c r="O318" i="8"/>
  <c r="P318" i="8"/>
  <c r="Q318" i="8"/>
  <c r="Q308" i="8"/>
  <c r="P317" i="8"/>
  <c r="S318" i="8"/>
  <c r="Y197" i="9"/>
  <c r="Q307" i="9"/>
  <c r="W307" i="9"/>
  <c r="Q308" i="9"/>
  <c r="W308" i="9"/>
  <c r="AC197" i="9"/>
  <c r="AE197" i="9" s="1"/>
  <c r="AB267" i="9"/>
  <c r="AD267" i="9" s="1"/>
  <c r="W317" i="9"/>
  <c r="W316" i="9"/>
  <c r="AB261" i="9"/>
  <c r="AC261" i="9" s="1"/>
  <c r="W318" i="9"/>
  <c r="Q312" i="9"/>
  <c r="W313" i="9"/>
  <c r="W311" i="9"/>
  <c r="W312" i="9"/>
  <c r="O277" i="9"/>
  <c r="O303" i="9"/>
  <c r="O286" i="9"/>
  <c r="O293" i="9"/>
  <c r="O276" i="9"/>
  <c r="O302" i="9"/>
  <c r="O283" i="9"/>
  <c r="O292" i="9"/>
  <c r="O282" i="9"/>
  <c r="O298" i="9"/>
  <c r="O288" i="9"/>
  <c r="AA266" i="9"/>
  <c r="AH318" i="9"/>
  <c r="AC263" i="9"/>
  <c r="R316" i="9"/>
  <c r="R317" i="9"/>
  <c r="AH316" i="9"/>
  <c r="R318" i="9"/>
  <c r="AH317" i="9"/>
  <c r="AH313" i="9"/>
  <c r="AH311" i="9"/>
  <c r="R313" i="9"/>
  <c r="AH312" i="9"/>
  <c r="R311" i="9"/>
  <c r="O307" i="9"/>
  <c r="AC211" i="9"/>
  <c r="AE211" i="9" s="1"/>
  <c r="V306" i="9"/>
  <c r="AH307" i="9"/>
  <c r="U308" i="9"/>
  <c r="O306" i="9"/>
  <c r="R307" i="9"/>
  <c r="V308" i="9"/>
  <c r="AH306" i="9"/>
  <c r="U307" i="9"/>
  <c r="R306" i="9"/>
  <c r="V307" i="9"/>
  <c r="AC209" i="9"/>
  <c r="AE209" i="9" s="1"/>
  <c r="U306" i="9"/>
  <c r="O308" i="9"/>
  <c r="Q313" i="9"/>
  <c r="Q311" i="9"/>
  <c r="Q318" i="9"/>
  <c r="Q317" i="9"/>
  <c r="Q316" i="9"/>
  <c r="AA268" i="9"/>
  <c r="V313" i="9"/>
  <c r="AA270" i="9"/>
  <c r="AA269" i="9"/>
  <c r="AA267" i="9"/>
  <c r="AC266" i="9"/>
  <c r="AE266" i="9" s="1"/>
  <c r="AC265" i="9"/>
  <c r="AC264" i="9"/>
  <c r="AC262" i="9"/>
  <c r="O316" i="9"/>
  <c r="P316" i="9"/>
  <c r="U316" i="9"/>
  <c r="V316" i="9"/>
  <c r="O318" i="9"/>
  <c r="P318" i="9"/>
  <c r="O317" i="9"/>
  <c r="P317" i="9"/>
  <c r="U318" i="9"/>
  <c r="V318" i="9"/>
  <c r="U317" i="9"/>
  <c r="V317" i="9"/>
  <c r="P312" i="9"/>
  <c r="O311" i="9"/>
  <c r="P311" i="9"/>
  <c r="U312" i="9"/>
  <c r="V312" i="9"/>
  <c r="U311" i="9"/>
  <c r="V311" i="9"/>
  <c r="O313" i="9"/>
  <c r="P313" i="9"/>
  <c r="O312" i="9"/>
  <c r="U313" i="9"/>
  <c r="AC194" i="9"/>
  <c r="AE194" i="9" s="1"/>
  <c r="AP199" i="9"/>
  <c r="AT199" i="9" s="1"/>
  <c r="AR199" i="9"/>
  <c r="AV199" i="9" s="1"/>
  <c r="AQ199" i="9"/>
  <c r="AU199" i="9" s="1"/>
  <c r="AO199" i="9"/>
  <c r="AS199" i="9" s="1"/>
  <c r="AN199" i="9"/>
  <c r="AD194" i="9"/>
  <c r="AD198" i="9"/>
  <c r="AO205" i="9"/>
  <c r="AS205" i="9" s="1"/>
  <c r="AC247" i="9"/>
  <c r="AD247" i="9"/>
  <c r="AD193" i="9"/>
  <c r="AD197" i="9"/>
  <c r="AQ208" i="9"/>
  <c r="AC196" i="9"/>
  <c r="AD196" i="9"/>
  <c r="AC195" i="9"/>
  <c r="AR203" i="9"/>
  <c r="AV203" i="9" s="1"/>
  <c r="AP203" i="9"/>
  <c r="AT203" i="9" s="1"/>
  <c r="AQ203" i="9"/>
  <c r="AU203" i="9" s="1"/>
  <c r="AO203" i="9"/>
  <c r="AS203" i="9" s="1"/>
  <c r="AN203" i="9"/>
  <c r="AD209" i="9"/>
  <c r="Z212" i="9"/>
  <c r="Z216" i="9"/>
  <c r="Z220" i="9"/>
  <c r="Z224" i="9"/>
  <c r="Z228" i="9"/>
  <c r="AD229" i="9"/>
  <c r="Z230" i="9"/>
  <c r="Y230" i="9"/>
  <c r="Z233" i="9"/>
  <c r="Y233" i="9"/>
  <c r="AB234" i="9"/>
  <c r="AC234" i="9" s="1"/>
  <c r="AB257" i="9"/>
  <c r="AC257" i="9" s="1"/>
  <c r="AA256" i="9"/>
  <c r="Z256" i="9"/>
  <c r="Y256" i="9"/>
  <c r="AA236" i="9"/>
  <c r="Z236" i="9"/>
  <c r="Y236" i="9"/>
  <c r="AD206" i="9"/>
  <c r="AB210" i="9"/>
  <c r="AC210" i="9" s="1"/>
  <c r="AE210" i="9" s="1"/>
  <c r="AD217" i="9"/>
  <c r="Z229" i="9"/>
  <c r="Y229" i="9"/>
  <c r="AB230" i="9"/>
  <c r="AC230" i="9" s="1"/>
  <c r="AB231" i="9"/>
  <c r="AC231" i="9" s="1"/>
  <c r="Z232" i="9"/>
  <c r="Y232" i="9"/>
  <c r="AB233" i="9"/>
  <c r="AC233" i="9" s="1"/>
  <c r="AE217" i="9"/>
  <c r="Y224" i="9"/>
  <c r="AC200" i="9"/>
  <c r="AC202" i="9"/>
  <c r="AE202" i="9" s="1"/>
  <c r="AC204" i="9"/>
  <c r="AE204" i="9" s="1"/>
  <c r="AB207" i="9"/>
  <c r="AC207" i="9" s="1"/>
  <c r="AE214" i="9"/>
  <c r="AE218" i="9"/>
  <c r="AD222" i="9"/>
  <c r="AC222" i="9"/>
  <c r="AD226" i="9"/>
  <c r="AC226" i="9"/>
  <c r="AE226" i="9" s="1"/>
  <c r="Y228" i="9"/>
  <c r="AD200" i="9"/>
  <c r="AD202" i="9"/>
  <c r="AD204" i="9"/>
  <c r="Y206" i="9"/>
  <c r="Z209" i="9"/>
  <c r="Y213" i="9"/>
  <c r="Y217" i="9"/>
  <c r="Y221" i="9"/>
  <c r="Y225" i="9"/>
  <c r="AB256" i="9"/>
  <c r="AA255" i="9"/>
  <c r="Z255" i="9"/>
  <c r="Y255" i="9"/>
  <c r="Y212" i="9"/>
  <c r="Y200" i="9"/>
  <c r="Y202" i="9"/>
  <c r="Y204" i="9"/>
  <c r="AB252" i="9"/>
  <c r="AC252" i="9" s="1"/>
  <c r="Z200" i="9"/>
  <c r="Z202" i="9"/>
  <c r="Z204" i="9"/>
  <c r="AE219" i="9"/>
  <c r="AD223" i="9"/>
  <c r="AC223" i="9"/>
  <c r="AE223" i="9" s="1"/>
  <c r="AD227" i="9"/>
  <c r="AC227" i="9"/>
  <c r="AB249" i="9"/>
  <c r="AC249" i="9" s="1"/>
  <c r="AA250" i="9"/>
  <c r="Z250" i="9"/>
  <c r="Y250" i="9"/>
  <c r="AB251" i="9"/>
  <c r="AC251" i="9" s="1"/>
  <c r="AB253" i="9"/>
  <c r="AA252" i="9"/>
  <c r="Z252" i="9"/>
  <c r="Y252" i="9"/>
  <c r="AA234" i="9"/>
  <c r="Z234" i="9"/>
  <c r="Y234" i="9"/>
  <c r="AB235" i="9"/>
  <c r="AC235" i="9" s="1"/>
  <c r="Y220" i="9"/>
  <c r="AA200" i="9"/>
  <c r="AB260" i="9"/>
  <c r="AA259" i="9"/>
  <c r="Z259" i="9"/>
  <c r="Y259" i="9"/>
  <c r="AD221" i="9"/>
  <c r="AC221" i="9"/>
  <c r="Y207" i="9"/>
  <c r="Z210" i="9"/>
  <c r="Z214" i="9"/>
  <c r="Z218" i="9"/>
  <c r="Z222" i="9"/>
  <c r="Z226" i="9"/>
  <c r="AD240" i="9"/>
  <c r="AA245" i="9"/>
  <c r="Z245" i="9"/>
  <c r="Y245" i="9"/>
  <c r="AB246" i="9"/>
  <c r="AC248" i="9"/>
  <c r="Z207" i="9"/>
  <c r="AA242" i="9"/>
  <c r="Z242" i="9"/>
  <c r="Y242" i="9"/>
  <c r="AB243" i="9"/>
  <c r="AD225" i="9"/>
  <c r="AC225" i="9"/>
  <c r="AE225" i="9" s="1"/>
  <c r="AD199" i="9"/>
  <c r="AC201" i="9"/>
  <c r="AE201" i="9" s="1"/>
  <c r="AC203" i="9"/>
  <c r="AE203" i="9" s="1"/>
  <c r="AC205" i="9"/>
  <c r="AE212" i="9"/>
  <c r="AE216" i="9"/>
  <c r="AD220" i="9"/>
  <c r="AC220" i="9"/>
  <c r="AE220" i="9" s="1"/>
  <c r="AD224" i="9"/>
  <c r="AC224" i="9"/>
  <c r="AE224" i="9" s="1"/>
  <c r="AD228" i="9"/>
  <c r="AC228" i="9"/>
  <c r="AE228" i="9" s="1"/>
  <c r="AB242" i="9"/>
  <c r="AD242" i="9" s="1"/>
  <c r="AA244" i="9"/>
  <c r="Z244" i="9"/>
  <c r="Y244" i="9"/>
  <c r="AC245" i="9"/>
  <c r="AB258" i="9"/>
  <c r="AA257" i="9"/>
  <c r="Z257" i="9"/>
  <c r="Y257" i="9"/>
  <c r="AD201" i="9"/>
  <c r="AD203" i="9"/>
  <c r="AD205" i="9"/>
  <c r="AA237" i="9"/>
  <c r="Z237" i="9"/>
  <c r="Y237" i="9"/>
  <c r="AB238" i="9"/>
  <c r="AA239" i="9"/>
  <c r="Z239" i="9"/>
  <c r="Y239" i="9"/>
  <c r="AB241" i="9"/>
  <c r="AC241" i="9" s="1"/>
  <c r="AE206" i="9"/>
  <c r="AB237" i="9"/>
  <c r="AA238" i="9"/>
  <c r="Z238" i="9"/>
  <c r="Y238" i="9"/>
  <c r="AB239" i="9"/>
  <c r="AC239" i="9" s="1"/>
  <c r="Y216" i="9"/>
  <c r="Z199" i="9"/>
  <c r="Y201" i="9"/>
  <c r="Y203" i="9"/>
  <c r="Y205" i="9"/>
  <c r="Y208" i="9"/>
  <c r="AA233" i="9"/>
  <c r="AB236" i="9"/>
  <c r="AC236" i="9" s="1"/>
  <c r="AA231" i="9"/>
  <c r="AA249" i="9"/>
  <c r="Z249" i="9"/>
  <c r="Y249" i="9"/>
  <c r="AA246" i="9"/>
  <c r="Z246" i="9"/>
  <c r="Y246" i="9"/>
  <c r="AD264" i="9"/>
  <c r="AA243" i="9"/>
  <c r="Z243" i="9"/>
  <c r="Y243" i="9"/>
  <c r="AB259" i="9"/>
  <c r="AA258" i="9"/>
  <c r="Z258" i="9"/>
  <c r="Y258" i="9"/>
  <c r="AD263" i="9"/>
  <c r="Z231" i="9"/>
  <c r="Y231" i="9"/>
  <c r="AA240" i="9"/>
  <c r="Z240" i="9"/>
  <c r="Y240" i="9"/>
  <c r="AB254" i="9"/>
  <c r="AC254" i="9" s="1"/>
  <c r="AA253" i="9"/>
  <c r="Z253" i="9"/>
  <c r="Y253" i="9"/>
  <c r="AD262" i="9"/>
  <c r="AA232" i="9"/>
  <c r="AA247" i="9"/>
  <c r="Z247" i="9"/>
  <c r="Y247" i="9"/>
  <c r="AB250" i="9"/>
  <c r="AC250" i="9" s="1"/>
  <c r="AB255" i="9"/>
  <c r="AC255" i="9" s="1"/>
  <c r="AA254" i="9"/>
  <c r="Z254" i="9"/>
  <c r="Y254" i="9"/>
  <c r="AA241" i="9"/>
  <c r="Z241" i="9"/>
  <c r="Y241" i="9"/>
  <c r="AB244" i="9"/>
  <c r="AC244" i="9" s="1"/>
  <c r="AA230" i="9"/>
  <c r="AB232" i="9"/>
  <c r="AA235" i="9"/>
  <c r="Z235" i="9"/>
  <c r="Y235" i="9"/>
  <c r="AA251" i="9"/>
  <c r="Z251" i="9"/>
  <c r="Y251" i="9"/>
  <c r="AA248" i="9"/>
  <c r="Z248" i="9"/>
  <c r="Y248" i="9"/>
  <c r="Y260" i="9"/>
  <c r="Y261" i="9"/>
  <c r="Y262" i="9"/>
  <c r="Y263" i="9"/>
  <c r="Y264" i="9"/>
  <c r="Y265" i="9"/>
  <c r="Y266" i="9"/>
  <c r="Y267" i="9"/>
  <c r="Y268" i="9"/>
  <c r="Y269" i="9"/>
  <c r="Y270" i="9"/>
  <c r="Z260" i="9"/>
  <c r="Z261" i="9"/>
  <c r="Z262" i="9"/>
  <c r="Z263" i="9"/>
  <c r="Z264" i="9"/>
  <c r="Z265" i="9"/>
  <c r="Z266" i="9"/>
  <c r="Z267" i="9"/>
  <c r="Z268" i="9"/>
  <c r="Z269" i="9"/>
  <c r="Z270" i="9"/>
  <c r="AA260" i="9"/>
  <c r="AA261" i="9"/>
  <c r="AA262" i="9"/>
  <c r="AA263" i="9"/>
  <c r="AA264" i="9"/>
  <c r="AA265" i="9"/>
  <c r="R312" i="6"/>
  <c r="R311" i="6"/>
  <c r="AC234" i="6"/>
  <c r="P313" i="6"/>
  <c r="P312" i="6"/>
  <c r="AD260" i="6"/>
  <c r="AC260" i="6"/>
  <c r="AE260" i="6" s="1"/>
  <c r="Y241" i="6"/>
  <c r="AA241" i="6"/>
  <c r="AB242" i="6"/>
  <c r="AD242" i="6" s="1"/>
  <c r="AC241" i="6"/>
  <c r="Z266" i="6"/>
  <c r="AB267" i="6"/>
  <c r="AD267" i="6" s="1"/>
  <c r="Y261" i="6"/>
  <c r="Z261" i="6"/>
  <c r="AB261" i="6"/>
  <c r="AD261" i="6" s="1"/>
  <c r="Y260" i="6"/>
  <c r="AD259" i="6"/>
  <c r="AC259" i="6"/>
  <c r="AE259" i="6" s="1"/>
  <c r="Y258" i="6"/>
  <c r="AB258" i="6"/>
  <c r="AD258" i="6" s="1"/>
  <c r="Y257" i="6"/>
  <c r="Z257" i="6"/>
  <c r="AN256" i="6"/>
  <c r="AR256" i="6"/>
  <c r="AV256" i="6" s="1"/>
  <c r="AP256" i="6"/>
  <c r="AT256" i="6" s="1"/>
  <c r="Z256" i="6"/>
  <c r="AB257" i="6"/>
  <c r="AD255" i="6"/>
  <c r="AC255" i="6"/>
  <c r="AE255" i="6" s="1"/>
  <c r="Y254" i="6"/>
  <c r="Z254" i="6"/>
  <c r="AC264" i="6"/>
  <c r="AE264" i="6" s="1"/>
  <c r="Y264" i="6"/>
  <c r="Z264" i="6"/>
  <c r="AQ263" i="6"/>
  <c r="AU263" i="6" s="1"/>
  <c r="AO263" i="6"/>
  <c r="AS263" i="6" s="1"/>
  <c r="Y263" i="6"/>
  <c r="Z263" i="6"/>
  <c r="AN265" i="6"/>
  <c r="AR265" i="6"/>
  <c r="AV265" i="6" s="1"/>
  <c r="AQ265" i="6"/>
  <c r="AU265" i="6" s="1"/>
  <c r="AO265" i="6"/>
  <c r="AS265" i="6" s="1"/>
  <c r="AB266" i="6"/>
  <c r="AC266" i="6" s="1"/>
  <c r="AE266" i="6" s="1"/>
  <c r="Y265" i="6"/>
  <c r="AC265" i="6"/>
  <c r="AE265" i="6" s="1"/>
  <c r="Z267" i="6"/>
  <c r="AB268" i="6"/>
  <c r="V318" i="6"/>
  <c r="Y253" i="6"/>
  <c r="Z253" i="6"/>
  <c r="U318" i="6"/>
  <c r="S318" i="6"/>
  <c r="X318" i="6"/>
  <c r="AB253" i="6"/>
  <c r="AB317" i="6" s="1"/>
  <c r="X316" i="6"/>
  <c r="Y252" i="6"/>
  <c r="X317" i="6"/>
  <c r="Z252" i="6"/>
  <c r="AE252" i="6"/>
  <c r="O318" i="6"/>
  <c r="O316" i="6"/>
  <c r="O317" i="6"/>
  <c r="S316" i="6"/>
  <c r="S317" i="6"/>
  <c r="U316" i="6"/>
  <c r="V316" i="6"/>
  <c r="U317" i="6"/>
  <c r="AA251" i="6"/>
  <c r="V317" i="6"/>
  <c r="AB318" i="6"/>
  <c r="AN249" i="6"/>
  <c r="AQ249" i="6"/>
  <c r="AU249" i="6" s="1"/>
  <c r="AO249" i="6"/>
  <c r="AD250" i="6"/>
  <c r="AN240" i="6"/>
  <c r="AR240" i="6"/>
  <c r="AV240" i="6" s="1"/>
  <c r="AP240" i="6"/>
  <c r="AT240" i="6" s="1"/>
  <c r="AB240" i="6"/>
  <c r="Y239" i="6"/>
  <c r="AD239" i="6"/>
  <c r="AC239" i="6"/>
  <c r="AE239" i="6" s="1"/>
  <c r="Y238" i="6"/>
  <c r="V313" i="6"/>
  <c r="Z238" i="6"/>
  <c r="AC236" i="6"/>
  <c r="AD236" i="6"/>
  <c r="Y235" i="6"/>
  <c r="Z235" i="6"/>
  <c r="O313" i="6"/>
  <c r="X311" i="6"/>
  <c r="S313" i="6"/>
  <c r="U313" i="6"/>
  <c r="V312" i="6"/>
  <c r="X313" i="6"/>
  <c r="Y231" i="6"/>
  <c r="Z231" i="6"/>
  <c r="S311" i="6"/>
  <c r="AA231" i="6"/>
  <c r="S312" i="6"/>
  <c r="X312" i="6"/>
  <c r="U311" i="6"/>
  <c r="V311" i="6"/>
  <c r="U312" i="6"/>
  <c r="AB232" i="6"/>
  <c r="O311" i="6"/>
  <c r="O312" i="6"/>
  <c r="AO212" i="6"/>
  <c r="AS212" i="6" s="1"/>
  <c r="AE204" i="6"/>
  <c r="AR195" i="6"/>
  <c r="AV195" i="6" s="1"/>
  <c r="AQ195" i="6"/>
  <c r="AU195" i="6" s="1"/>
  <c r="AC216" i="6"/>
  <c r="AE216" i="6" s="1"/>
  <c r="AC202" i="6"/>
  <c r="AE202" i="6" s="1"/>
  <c r="P308" i="6"/>
  <c r="AR210" i="6"/>
  <c r="AV210" i="6" s="1"/>
  <c r="P307" i="6"/>
  <c r="Q308" i="6"/>
  <c r="Q306" i="6"/>
  <c r="Q307" i="6"/>
  <c r="P306" i="6"/>
  <c r="O306" i="6"/>
  <c r="AC196" i="6"/>
  <c r="AE196" i="6" s="1"/>
  <c r="AN194" i="6"/>
  <c r="O307" i="6"/>
  <c r="O308" i="6"/>
  <c r="AR193" i="6"/>
  <c r="AV193" i="6" s="1"/>
  <c r="AQ193" i="6"/>
  <c r="AU193" i="6" s="1"/>
  <c r="AP193" i="6"/>
  <c r="AT193" i="6" s="1"/>
  <c r="AO193" i="6"/>
  <c r="AS193" i="6" s="1"/>
  <c r="AN193" i="6"/>
  <c r="AC199" i="6"/>
  <c r="AE199" i="6" s="1"/>
  <c r="AC215" i="6"/>
  <c r="AE215" i="6" s="1"/>
  <c r="AQ216" i="6"/>
  <c r="AU216" i="6" s="1"/>
  <c r="AO228" i="6"/>
  <c r="AS228" i="6" s="1"/>
  <c r="AO233" i="6"/>
  <c r="AS233" i="6" s="1"/>
  <c r="AN244" i="6"/>
  <c r="AR246" i="6"/>
  <c r="AQ246" i="6"/>
  <c r="AU246" i="6" s="1"/>
  <c r="AN246" i="6"/>
  <c r="AN260" i="6"/>
  <c r="AR262" i="6"/>
  <c r="AV262" i="6" s="1"/>
  <c r="AQ262" i="6"/>
  <c r="AU262" i="6" s="1"/>
  <c r="AN262" i="6"/>
  <c r="AR266" i="6"/>
  <c r="AV266" i="6" s="1"/>
  <c r="AQ266" i="6"/>
  <c r="AU266" i="6" s="1"/>
  <c r="AP266" i="6"/>
  <c r="AT266" i="6" s="1"/>
  <c r="AO266" i="6"/>
  <c r="AS266" i="6" s="1"/>
  <c r="AN266" i="6"/>
  <c r="AR211" i="6"/>
  <c r="AV211" i="6" s="1"/>
  <c r="AQ211" i="6"/>
  <c r="AU211" i="6" s="1"/>
  <c r="AP211" i="6"/>
  <c r="AT211" i="6" s="1"/>
  <c r="AO211" i="6"/>
  <c r="AN211" i="6"/>
  <c r="AQ233" i="6"/>
  <c r="AU233" i="6" s="1"/>
  <c r="AD246" i="6"/>
  <c r="AC246" i="6"/>
  <c r="AE246" i="6" s="1"/>
  <c r="AD262" i="6"/>
  <c r="AC262" i="6"/>
  <c r="AE262" i="6" s="1"/>
  <c r="AR227" i="6"/>
  <c r="AV227" i="6" s="1"/>
  <c r="AQ227" i="6"/>
  <c r="AU227" i="6" s="1"/>
  <c r="AP227" i="6"/>
  <c r="AT227" i="6" s="1"/>
  <c r="AO227" i="6"/>
  <c r="AS227" i="6" s="1"/>
  <c r="AN227" i="6"/>
  <c r="AD198" i="6"/>
  <c r="AC198" i="6"/>
  <c r="AE198" i="6" s="1"/>
  <c r="AO199" i="6"/>
  <c r="AS199" i="6" s="1"/>
  <c r="AD214" i="6"/>
  <c r="AC214" i="6"/>
  <c r="AE214" i="6" s="1"/>
  <c r="AO215" i="6"/>
  <c r="AS215" i="6" s="1"/>
  <c r="AR236" i="6"/>
  <c r="AQ236" i="6"/>
  <c r="AU236" i="6" s="1"/>
  <c r="AP236" i="6"/>
  <c r="AT236" i="6" s="1"/>
  <c r="AO236" i="6"/>
  <c r="AS236" i="6" s="1"/>
  <c r="AO246" i="6"/>
  <c r="AS246" i="6" s="1"/>
  <c r="AR252" i="6"/>
  <c r="AV252" i="6" s="1"/>
  <c r="AQ252" i="6"/>
  <c r="AU252" i="6" s="1"/>
  <c r="AP252" i="6"/>
  <c r="AT252" i="6" s="1"/>
  <c r="AO252" i="6"/>
  <c r="AS252" i="6" s="1"/>
  <c r="AO262" i="6"/>
  <c r="AS262" i="6" s="1"/>
  <c r="AN195" i="6"/>
  <c r="AP199" i="6"/>
  <c r="AT199" i="6" s="1"/>
  <c r="AP215" i="6"/>
  <c r="AT215" i="6" s="1"/>
  <c r="AO226" i="6"/>
  <c r="AN226" i="6"/>
  <c r="AQ226" i="6"/>
  <c r="AU226" i="6" s="1"/>
  <c r="AD230" i="6"/>
  <c r="AC230" i="6"/>
  <c r="AE230" i="6" s="1"/>
  <c r="AP246" i="6"/>
  <c r="AT246" i="6" s="1"/>
  <c r="AP248" i="6"/>
  <c r="AT248" i="6" s="1"/>
  <c r="AO248" i="6"/>
  <c r="AS248" i="6" s="1"/>
  <c r="AN248" i="6"/>
  <c r="AP262" i="6"/>
  <c r="AT262" i="6" s="1"/>
  <c r="AP264" i="6"/>
  <c r="AT264" i="6" s="1"/>
  <c r="AO264" i="6"/>
  <c r="AS264" i="6" s="1"/>
  <c r="AN264" i="6"/>
  <c r="AR268" i="6"/>
  <c r="AQ268" i="6"/>
  <c r="AU268" i="6" s="1"/>
  <c r="AP268" i="6"/>
  <c r="AT268" i="6" s="1"/>
  <c r="AO268" i="6"/>
  <c r="AS268" i="6" s="1"/>
  <c r="AO195" i="6"/>
  <c r="AS195" i="6" s="1"/>
  <c r="AR199" i="6"/>
  <c r="AV199" i="6" s="1"/>
  <c r="AN199" i="6"/>
  <c r="AP195" i="6"/>
  <c r="AT195" i="6" s="1"/>
  <c r="AP226" i="6"/>
  <c r="AT226" i="6" s="1"/>
  <c r="AD248" i="6"/>
  <c r="AD264" i="6"/>
  <c r="AD197" i="6"/>
  <c r="AC197" i="6"/>
  <c r="AE197" i="6" s="1"/>
  <c r="AP203" i="6"/>
  <c r="AT203" i="6" s="1"/>
  <c r="AO203" i="6"/>
  <c r="AS203" i="6" s="1"/>
  <c r="AR203" i="6"/>
  <c r="AV203" i="6" s="1"/>
  <c r="AP219" i="6"/>
  <c r="AT219" i="6" s="1"/>
  <c r="AO219" i="6"/>
  <c r="AS219" i="6" s="1"/>
  <c r="AR219" i="6"/>
  <c r="AV219" i="6" s="1"/>
  <c r="AD238" i="6"/>
  <c r="AC238" i="6"/>
  <c r="AO242" i="6"/>
  <c r="AS242" i="6" s="1"/>
  <c r="AN242" i="6"/>
  <c r="AQ242" i="6"/>
  <c r="AU242" i="6" s="1"/>
  <c r="AD254" i="6"/>
  <c r="AC254" i="6"/>
  <c r="AE254" i="6" s="1"/>
  <c r="AO258" i="6"/>
  <c r="AS258" i="6" s="1"/>
  <c r="AN258" i="6"/>
  <c r="AQ258" i="6"/>
  <c r="AU258" i="6" s="1"/>
  <c r="AD270" i="6"/>
  <c r="AC270" i="6"/>
  <c r="AE270" i="6" s="1"/>
  <c r="AN233" i="6"/>
  <c r="AP233" i="6"/>
  <c r="AT233" i="6" s="1"/>
  <c r="AC194" i="6"/>
  <c r="AC207" i="6"/>
  <c r="AE207" i="6" s="1"/>
  <c r="AC223" i="6"/>
  <c r="AE223" i="6" s="1"/>
  <c r="AD229" i="6"/>
  <c r="AP235" i="6"/>
  <c r="AT235" i="6" s="1"/>
  <c r="AO235" i="6"/>
  <c r="AS235" i="6" s="1"/>
  <c r="AN235" i="6"/>
  <c r="AR235" i="6"/>
  <c r="AV235" i="6" s="1"/>
  <c r="AQ248" i="6"/>
  <c r="AU248" i="6" s="1"/>
  <c r="AQ264" i="6"/>
  <c r="AU264" i="6" s="1"/>
  <c r="AR215" i="6"/>
  <c r="AV215" i="6" s="1"/>
  <c r="AN215" i="6"/>
  <c r="AN203" i="6"/>
  <c r="AN208" i="6"/>
  <c r="AN219" i="6"/>
  <c r="AN224" i="6"/>
  <c r="AP242" i="6"/>
  <c r="AT242" i="6" s="1"/>
  <c r="AR248" i="6"/>
  <c r="AV248" i="6" s="1"/>
  <c r="AP258" i="6"/>
  <c r="AT258" i="6" s="1"/>
  <c r="AR264" i="6"/>
  <c r="AV264" i="6" s="1"/>
  <c r="AP212" i="6"/>
  <c r="AT212" i="6" s="1"/>
  <c r="AQ219" i="6"/>
  <c r="AR242" i="6"/>
  <c r="AV242" i="6" s="1"/>
  <c r="AR247" i="6"/>
  <c r="AV247" i="6" s="1"/>
  <c r="AP247" i="6"/>
  <c r="AT247" i="6" s="1"/>
  <c r="AN247" i="6"/>
  <c r="AR258" i="6"/>
  <c r="AV258" i="6" s="1"/>
  <c r="AR263" i="6"/>
  <c r="AV263" i="6" s="1"/>
  <c r="AP263" i="6"/>
  <c r="AT263" i="6" s="1"/>
  <c r="AN263" i="6"/>
  <c r="AP267" i="6"/>
  <c r="AT267" i="6" s="1"/>
  <c r="AO267" i="6"/>
  <c r="AS267" i="6" s="1"/>
  <c r="AN267" i="6"/>
  <c r="AR267" i="6"/>
  <c r="AV267" i="6" s="1"/>
  <c r="AP200" i="6"/>
  <c r="AT200" i="6" s="1"/>
  <c r="AO200" i="6"/>
  <c r="AS200" i="6" s="1"/>
  <c r="AN200" i="6"/>
  <c r="AR202" i="6"/>
  <c r="AV202" i="6" s="1"/>
  <c r="AQ202" i="6"/>
  <c r="AU202" i="6" s="1"/>
  <c r="AP202" i="6"/>
  <c r="AT202" i="6" s="1"/>
  <c r="AO202" i="6"/>
  <c r="AS202" i="6" s="1"/>
  <c r="AN202" i="6"/>
  <c r="AC206" i="6"/>
  <c r="AE206" i="6" s="1"/>
  <c r="AP216" i="6"/>
  <c r="AT216" i="6" s="1"/>
  <c r="AO216" i="6"/>
  <c r="AS216" i="6" s="1"/>
  <c r="AN216" i="6"/>
  <c r="AR218" i="6"/>
  <c r="AV218" i="6" s="1"/>
  <c r="AQ218" i="6"/>
  <c r="AU218" i="6" s="1"/>
  <c r="AP218" i="6"/>
  <c r="AT218" i="6" s="1"/>
  <c r="AO218" i="6"/>
  <c r="AS218" i="6" s="1"/>
  <c r="AN218" i="6"/>
  <c r="AC222" i="6"/>
  <c r="AE222" i="6" s="1"/>
  <c r="AQ228" i="6"/>
  <c r="AU228" i="6" s="1"/>
  <c r="AP228" i="6"/>
  <c r="AT228" i="6" s="1"/>
  <c r="AQ240" i="6"/>
  <c r="AU240" i="6" s="1"/>
  <c r="AO240" i="6"/>
  <c r="AS240" i="6" s="1"/>
  <c r="AQ256" i="6"/>
  <c r="AU256" i="6" s="1"/>
  <c r="AO256" i="6"/>
  <c r="AS256" i="6" s="1"/>
  <c r="AR206" i="6"/>
  <c r="AV206" i="6" s="1"/>
  <c r="AQ206" i="6"/>
  <c r="AU206" i="6" s="1"/>
  <c r="AR222" i="6"/>
  <c r="AV222" i="6" s="1"/>
  <c r="AQ222" i="6"/>
  <c r="AU222" i="6" s="1"/>
  <c r="AP232" i="6"/>
  <c r="AT232" i="6" s="1"/>
  <c r="AO232" i="6"/>
  <c r="AS232" i="6" s="1"/>
  <c r="AN232" i="6"/>
  <c r="AQ244" i="6"/>
  <c r="AP244" i="6"/>
  <c r="AT244" i="6" s="1"/>
  <c r="AO244" i="6"/>
  <c r="AS244" i="6" s="1"/>
  <c r="AQ260" i="6"/>
  <c r="AU260" i="6" s="1"/>
  <c r="AP260" i="6"/>
  <c r="AT260" i="6" s="1"/>
  <c r="AO260" i="6"/>
  <c r="AS260" i="6" s="1"/>
  <c r="AQ267" i="6"/>
  <c r="AU267" i="6" s="1"/>
  <c r="AR250" i="6"/>
  <c r="AV250" i="6" s="1"/>
  <c r="AQ250" i="6"/>
  <c r="AU250" i="6" s="1"/>
  <c r="AP250" i="6"/>
  <c r="AT250" i="6" s="1"/>
  <c r="AO250" i="6"/>
  <c r="AS250" i="6" s="1"/>
  <c r="AN250" i="6"/>
  <c r="AN201" i="6"/>
  <c r="AP201" i="6"/>
  <c r="AT201" i="6" s="1"/>
  <c r="AE205" i="6"/>
  <c r="AS211" i="6"/>
  <c r="AN217" i="6"/>
  <c r="AP217" i="6"/>
  <c r="AT217" i="6" s="1"/>
  <c r="AE221" i="6"/>
  <c r="AV236" i="6"/>
  <c r="AP249" i="6"/>
  <c r="AT249" i="6" s="1"/>
  <c r="AP265" i="6"/>
  <c r="AT265" i="6" s="1"/>
  <c r="AV268" i="6"/>
  <c r="AR249" i="6"/>
  <c r="AV249" i="6" s="1"/>
  <c r="AV200" i="6"/>
  <c r="AV216" i="6"/>
  <c r="AV232" i="6"/>
  <c r="AN243" i="6"/>
  <c r="AN259" i="6"/>
  <c r="AO243" i="6"/>
  <c r="AS243" i="6" s="1"/>
  <c r="AO259" i="6"/>
  <c r="AS259" i="6" s="1"/>
  <c r="AC269" i="6"/>
  <c r="AE269" i="6" s="1"/>
  <c r="AP243" i="6"/>
  <c r="AT243" i="6" s="1"/>
  <c r="AV246" i="6"/>
  <c r="AP259" i="6"/>
  <c r="AT259" i="6" s="1"/>
  <c r="AC203" i="6"/>
  <c r="AE203" i="6" s="1"/>
  <c r="AC219" i="6"/>
  <c r="AE219" i="6" s="1"/>
  <c r="AS226" i="6"/>
  <c r="AC235" i="6"/>
  <c r="AE235" i="6" s="1"/>
  <c r="AQ243" i="6"/>
  <c r="AU243" i="6" s="1"/>
  <c r="AU244" i="6"/>
  <c r="AC251" i="6"/>
  <c r="AQ259" i="6"/>
  <c r="AU259" i="6" s="1"/>
  <c r="AC267" i="6"/>
  <c r="AE267" i="6" s="1"/>
  <c r="AS201" i="6"/>
  <c r="AC210" i="6"/>
  <c r="AE210" i="6" s="1"/>
  <c r="AS217" i="6"/>
  <c r="AU219" i="6"/>
  <c r="AC226" i="6"/>
  <c r="AE226" i="6" s="1"/>
  <c r="AV228" i="6"/>
  <c r="AU235" i="6"/>
  <c r="AC242" i="6"/>
  <c r="AE242" i="6" s="1"/>
  <c r="AV244" i="6"/>
  <c r="AS249" i="6"/>
  <c r="AC258" i="6"/>
  <c r="AE258" i="6" s="1"/>
  <c r="AV260" i="6"/>
  <c r="AC245" i="6"/>
  <c r="AE245" i="6" s="1"/>
  <c r="AD28" i="9"/>
  <c r="AB13" i="9"/>
  <c r="AC13" i="9" s="1"/>
  <c r="Z12" i="9"/>
  <c r="Y12" i="9"/>
  <c r="AB17" i="9"/>
  <c r="AD17" i="9" s="1"/>
  <c r="Z16" i="9"/>
  <c r="Y16" i="9"/>
  <c r="AB21" i="9"/>
  <c r="AD21" i="9" s="1"/>
  <c r="Z20" i="9"/>
  <c r="Y20" i="9"/>
  <c r="AB25" i="9"/>
  <c r="AD25" i="9" s="1"/>
  <c r="Z24" i="9"/>
  <c r="Y24" i="9"/>
  <c r="AB29" i="9"/>
  <c r="AD29" i="9" s="1"/>
  <c r="Z28" i="9"/>
  <c r="Y28" i="9"/>
  <c r="AC188" i="9"/>
  <c r="AA13" i="9"/>
  <c r="AA17" i="9"/>
  <c r="AA21" i="9"/>
  <c r="AA25" i="9"/>
  <c r="AA29" i="9"/>
  <c r="AC33" i="9"/>
  <c r="AE33" i="9" s="1"/>
  <c r="AD58" i="9"/>
  <c r="AC58" i="9"/>
  <c r="AE58" i="9" s="1"/>
  <c r="AC80" i="9"/>
  <c r="AP81" i="9"/>
  <c r="AT81" i="9" s="1"/>
  <c r="AR81" i="9"/>
  <c r="AV81" i="9" s="1"/>
  <c r="AQ81" i="9"/>
  <c r="AU81" i="9" s="1"/>
  <c r="AO81" i="9"/>
  <c r="AC17" i="9"/>
  <c r="AE17" i="9" s="1"/>
  <c r="AC25" i="9"/>
  <c r="AE25" i="9" s="1"/>
  <c r="Z56" i="9"/>
  <c r="AB57" i="9"/>
  <c r="AC57" i="9" s="1"/>
  <c r="Y56" i="9"/>
  <c r="Y57" i="9"/>
  <c r="AD80" i="9"/>
  <c r="AP88" i="9"/>
  <c r="AN88" i="9"/>
  <c r="AR88" i="9"/>
  <c r="AV88" i="9" s="1"/>
  <c r="AQ88" i="9"/>
  <c r="AU88" i="9" s="1"/>
  <c r="AO88" i="9"/>
  <c r="AC39" i="9"/>
  <c r="AB48" i="9"/>
  <c r="AA47" i="9"/>
  <c r="Z47" i="9"/>
  <c r="Y47" i="9"/>
  <c r="AD71" i="9"/>
  <c r="AC71" i="9"/>
  <c r="Z80" i="9"/>
  <c r="Y80" i="9"/>
  <c r="AB81" i="9"/>
  <c r="AB14" i="9"/>
  <c r="AD14" i="9" s="1"/>
  <c r="Z13" i="9"/>
  <c r="Y13" i="9"/>
  <c r="AB18" i="9"/>
  <c r="AD18" i="9" s="1"/>
  <c r="Z17" i="9"/>
  <c r="Y17" i="9"/>
  <c r="AB22" i="9"/>
  <c r="AD22" i="9" s="1"/>
  <c r="Z21" i="9"/>
  <c r="Y21" i="9"/>
  <c r="AB26" i="9"/>
  <c r="AD26" i="9" s="1"/>
  <c r="Z25" i="9"/>
  <c r="Y25" i="9"/>
  <c r="AB30" i="9"/>
  <c r="AD30" i="9" s="1"/>
  <c r="Z29" i="9"/>
  <c r="Y29" i="9"/>
  <c r="AC34" i="9"/>
  <c r="AE34" i="9" s="1"/>
  <c r="AD39" i="9"/>
  <c r="AD46" i="9"/>
  <c r="AC55" i="9"/>
  <c r="AE55" i="9" s="1"/>
  <c r="AD67" i="9"/>
  <c r="AC67" i="9"/>
  <c r="AE67" i="9" s="1"/>
  <c r="AA14" i="9"/>
  <c r="AA18" i="9"/>
  <c r="AA22" i="9"/>
  <c r="AA26" i="9"/>
  <c r="AA30" i="9"/>
  <c r="AB47" i="9"/>
  <c r="AD47" i="9" s="1"/>
  <c r="AA46" i="9"/>
  <c r="Z46" i="9"/>
  <c r="Y46" i="9"/>
  <c r="AC66" i="9"/>
  <c r="AE66" i="9" s="1"/>
  <c r="AB79" i="9"/>
  <c r="AD79" i="9" s="1"/>
  <c r="AP87" i="9"/>
  <c r="AT87" i="9" s="1"/>
  <c r="AN87" i="9"/>
  <c r="AR87" i="9"/>
  <c r="AQ87" i="9"/>
  <c r="AU87" i="9" s="1"/>
  <c r="AO87" i="9"/>
  <c r="AC30" i="9"/>
  <c r="AB46" i="9"/>
  <c r="AC46" i="9" s="1"/>
  <c r="AE46" i="9" s="1"/>
  <c r="AA45" i="9"/>
  <c r="Z45" i="9"/>
  <c r="Y45" i="9"/>
  <c r="AD61" i="9"/>
  <c r="AB61" i="9"/>
  <c r="AC61" i="9" s="1"/>
  <c r="AE61" i="9" s="1"/>
  <c r="Z79" i="9"/>
  <c r="Y79" i="9"/>
  <c r="AC35" i="9"/>
  <c r="AB44" i="9"/>
  <c r="AA43" i="9"/>
  <c r="Z43" i="9"/>
  <c r="Y43" i="9"/>
  <c r="AR74" i="9"/>
  <c r="AV74" i="9" s="1"/>
  <c r="AQ74" i="9"/>
  <c r="AU74" i="9" s="1"/>
  <c r="AP74" i="9"/>
  <c r="AT74" i="9" s="1"/>
  <c r="AP94" i="9"/>
  <c r="AT94" i="9" s="1"/>
  <c r="AN94" i="9"/>
  <c r="AR94" i="9"/>
  <c r="AB15" i="9"/>
  <c r="AD15" i="9" s="1"/>
  <c r="Z14" i="9"/>
  <c r="Y14" i="9"/>
  <c r="AB19" i="9"/>
  <c r="AD19" i="9" s="1"/>
  <c r="Z18" i="9"/>
  <c r="Y18" i="9"/>
  <c r="AB23" i="9"/>
  <c r="AD23" i="9" s="1"/>
  <c r="Z22" i="9"/>
  <c r="Y22" i="9"/>
  <c r="AB27" i="9"/>
  <c r="AD27" i="9" s="1"/>
  <c r="Z26" i="9"/>
  <c r="Y26" i="9"/>
  <c r="AB31" i="9"/>
  <c r="AC31" i="9" s="1"/>
  <c r="AE31" i="9" s="1"/>
  <c r="Z30" i="9"/>
  <c r="Y30" i="9"/>
  <c r="AA11" i="9"/>
  <c r="AA15" i="9"/>
  <c r="AA19" i="9"/>
  <c r="AA23" i="9"/>
  <c r="AA27" i="9"/>
  <c r="AA31" i="9"/>
  <c r="AB36" i="9"/>
  <c r="AD36" i="9" s="1"/>
  <c r="AA36" i="9"/>
  <c r="Z76" i="9"/>
  <c r="AB77" i="9"/>
  <c r="AC77" i="9" s="1"/>
  <c r="Z77" i="9"/>
  <c r="Y77" i="9"/>
  <c r="AC78" i="9"/>
  <c r="AC11" i="9"/>
  <c r="AC19" i="9"/>
  <c r="AE19" i="9" s="1"/>
  <c r="AC23" i="9"/>
  <c r="AE23" i="9" s="1"/>
  <c r="AC36" i="9"/>
  <c r="AB43" i="9"/>
  <c r="AC43" i="9" s="1"/>
  <c r="AA42" i="9"/>
  <c r="Z42" i="9"/>
  <c r="Y76" i="9"/>
  <c r="AB50" i="9"/>
  <c r="AC50" i="9" s="1"/>
  <c r="AA49" i="9"/>
  <c r="Z49" i="9"/>
  <c r="Y49" i="9"/>
  <c r="AD57" i="9"/>
  <c r="AB12" i="9"/>
  <c r="AC12" i="9" s="1"/>
  <c r="Z11" i="9"/>
  <c r="Y11" i="9"/>
  <c r="AB16" i="9"/>
  <c r="AC16" i="9" s="1"/>
  <c r="Z15" i="9"/>
  <c r="Y15" i="9"/>
  <c r="AB20" i="9"/>
  <c r="AD20" i="9" s="1"/>
  <c r="Z19" i="9"/>
  <c r="Y19" i="9"/>
  <c r="AB24" i="9"/>
  <c r="AC24" i="9" s="1"/>
  <c r="Z23" i="9"/>
  <c r="Y23" i="9"/>
  <c r="AB28" i="9"/>
  <c r="Z27" i="9"/>
  <c r="Y27" i="9"/>
  <c r="AB32" i="9"/>
  <c r="AD32" i="9" s="1"/>
  <c r="Z31" i="9"/>
  <c r="Y31" i="9"/>
  <c r="AB37" i="9"/>
  <c r="AD37" i="9" s="1"/>
  <c r="AA37" i="9"/>
  <c r="AC48" i="9"/>
  <c r="AB82" i="9"/>
  <c r="AD82" i="9" s="1"/>
  <c r="AP83" i="9"/>
  <c r="AR83" i="9"/>
  <c r="AQ83" i="9"/>
  <c r="AU83" i="9" s="1"/>
  <c r="AO83" i="9"/>
  <c r="AS83" i="9" s="1"/>
  <c r="AN83" i="9"/>
  <c r="AA12" i="9"/>
  <c r="AA16" i="9"/>
  <c r="AA20" i="9"/>
  <c r="AA24" i="9"/>
  <c r="AA28" i="9"/>
  <c r="AA32" i="9"/>
  <c r="AC37" i="9"/>
  <c r="AE37" i="9" s="1"/>
  <c r="AR58" i="9"/>
  <c r="AV58" i="9" s="1"/>
  <c r="AQ58" i="9"/>
  <c r="AU58" i="9" s="1"/>
  <c r="AP58" i="9"/>
  <c r="AT58" i="9" s="1"/>
  <c r="AO58" i="9"/>
  <c r="AS58" i="9" s="1"/>
  <c r="AC72" i="9"/>
  <c r="AS81" i="9"/>
  <c r="AC20" i="9"/>
  <c r="AE20" i="9" s="1"/>
  <c r="AC28" i="9"/>
  <c r="AC32" i="9"/>
  <c r="AD72" i="9"/>
  <c r="AC81" i="9"/>
  <c r="AE81" i="9" s="1"/>
  <c r="AO75" i="9"/>
  <c r="AS75" i="9" s="1"/>
  <c r="AD81" i="9"/>
  <c r="AP92" i="9"/>
  <c r="AT92" i="9" s="1"/>
  <c r="AN92" i="9"/>
  <c r="AR92" i="9"/>
  <c r="AV92" i="9" s="1"/>
  <c r="AO92" i="9"/>
  <c r="AS92" i="9" s="1"/>
  <c r="AD40" i="9"/>
  <c r="AD48" i="9"/>
  <c r="AB69" i="9"/>
  <c r="AC69" i="9" s="1"/>
  <c r="AB49" i="9"/>
  <c r="AD49" i="9" s="1"/>
  <c r="AA48" i="9"/>
  <c r="Z48" i="9"/>
  <c r="Y48" i="9"/>
  <c r="Z69" i="9"/>
  <c r="AB70" i="9"/>
  <c r="AD70" i="9" s="1"/>
  <c r="Y69" i="9"/>
  <c r="AA72" i="9"/>
  <c r="Y99" i="9"/>
  <c r="Z99" i="9"/>
  <c r="AA105" i="9"/>
  <c r="AQ112" i="9"/>
  <c r="AU112" i="9" s="1"/>
  <c r="AP112" i="9"/>
  <c r="AT112" i="9" s="1"/>
  <c r="AO112" i="9"/>
  <c r="AS112" i="9" s="1"/>
  <c r="AN112" i="9"/>
  <c r="AB51" i="9"/>
  <c r="AC51" i="9" s="1"/>
  <c r="AA50" i="9"/>
  <c r="Z50" i="9"/>
  <c r="Y50" i="9"/>
  <c r="Z61" i="9"/>
  <c r="AB62" i="9"/>
  <c r="AD62" i="9" s="1"/>
  <c r="Y61" i="9"/>
  <c r="Z72" i="9"/>
  <c r="AB73" i="9"/>
  <c r="AC73" i="9" s="1"/>
  <c r="Y72" i="9"/>
  <c r="Z98" i="9"/>
  <c r="AB99" i="9"/>
  <c r="AC99" i="9" s="1"/>
  <c r="AE99" i="9" s="1"/>
  <c r="Y32" i="9"/>
  <c r="Y33" i="9"/>
  <c r="Y34" i="9"/>
  <c r="Y35" i="9"/>
  <c r="Y36" i="9"/>
  <c r="Y37" i="9"/>
  <c r="Y38" i="9"/>
  <c r="Y39" i="9"/>
  <c r="AC44" i="9"/>
  <c r="AB52" i="9"/>
  <c r="AD52" i="9" s="1"/>
  <c r="AA51" i="9"/>
  <c r="Z51" i="9"/>
  <c r="Y51" i="9"/>
  <c r="AC53" i="9"/>
  <c r="AP89" i="9"/>
  <c r="AT89" i="9" s="1"/>
  <c r="AN89" i="9"/>
  <c r="AU92" i="9"/>
  <c r="Y98" i="9"/>
  <c r="AB104" i="9"/>
  <c r="AC104" i="9" s="1"/>
  <c r="Z32" i="9"/>
  <c r="Z33" i="9"/>
  <c r="Z34" i="9"/>
  <c r="Z35" i="9"/>
  <c r="Z36" i="9"/>
  <c r="Z37" i="9"/>
  <c r="Z38" i="9"/>
  <c r="Z39" i="9"/>
  <c r="AD44" i="9"/>
  <c r="AB53" i="9"/>
  <c r="AD53" i="9" s="1"/>
  <c r="AA52" i="9"/>
  <c r="Z52" i="9"/>
  <c r="Y52" i="9"/>
  <c r="AC64" i="9"/>
  <c r="AE64" i="9" s="1"/>
  <c r="Y73" i="9"/>
  <c r="AE92" i="9"/>
  <c r="Z104" i="9"/>
  <c r="AB105" i="9"/>
  <c r="AC105" i="9" s="1"/>
  <c r="AA104" i="9"/>
  <c r="AA39" i="9"/>
  <c r="AC41" i="9"/>
  <c r="AB45" i="9"/>
  <c r="AD45" i="9" s="1"/>
  <c r="AA44" i="9"/>
  <c r="Z44" i="9"/>
  <c r="Z53" i="9"/>
  <c r="AB54" i="9"/>
  <c r="AD54" i="9" s="1"/>
  <c r="Y53" i="9"/>
  <c r="Z73" i="9"/>
  <c r="Y104" i="9"/>
  <c r="AD41" i="9"/>
  <c r="Y44" i="9"/>
  <c r="AB56" i="9"/>
  <c r="AD56" i="9" s="1"/>
  <c r="AA56" i="9"/>
  <c r="Z64" i="9"/>
  <c r="AB65" i="9"/>
  <c r="AC65" i="9" s="1"/>
  <c r="Y64" i="9"/>
  <c r="AA82" i="9"/>
  <c r="AV83" i="9"/>
  <c r="AV87" i="9"/>
  <c r="AT88" i="9"/>
  <c r="AS88" i="9"/>
  <c r="AB42" i="9"/>
  <c r="AC42" i="9" s="1"/>
  <c r="AE42" i="9" s="1"/>
  <c r="AA41" i="9"/>
  <c r="AA283" i="9" s="1"/>
  <c r="Z41" i="9"/>
  <c r="AC56" i="9"/>
  <c r="AE56" i="9" s="1"/>
  <c r="AA77" i="9"/>
  <c r="AC82" i="9"/>
  <c r="AE82" i="9" s="1"/>
  <c r="AD93" i="9"/>
  <c r="AC93" i="9"/>
  <c r="AE93" i="9" s="1"/>
  <c r="AA54" i="9"/>
  <c r="AA62" i="9"/>
  <c r="AA70" i="9"/>
  <c r="Z82" i="9"/>
  <c r="Y82" i="9"/>
  <c r="AP90" i="9"/>
  <c r="AT90" i="9" s="1"/>
  <c r="AD106" i="9"/>
  <c r="Y106" i="9"/>
  <c r="AA76" i="9"/>
  <c r="AU94" i="9"/>
  <c r="AD100" i="9"/>
  <c r="AA53" i="9"/>
  <c r="Y55" i="9"/>
  <c r="AA61" i="9"/>
  <c r="Y63" i="9"/>
  <c r="AA69" i="9"/>
  <c r="Y71" i="9"/>
  <c r="AA79" i="9"/>
  <c r="Z84" i="9"/>
  <c r="Z86" i="9"/>
  <c r="AV89" i="9"/>
  <c r="AV94" i="9"/>
  <c r="AC108" i="9"/>
  <c r="AE108" i="9" s="1"/>
  <c r="AB146" i="9"/>
  <c r="AC146" i="9" s="1"/>
  <c r="AE146" i="9" s="1"/>
  <c r="Z145" i="9"/>
  <c r="Y145" i="9"/>
  <c r="AS87" i="9"/>
  <c r="AQ90" i="9"/>
  <c r="AU90" i="9" s="1"/>
  <c r="AP93" i="9"/>
  <c r="AT93" i="9" s="1"/>
  <c r="AN93" i="9"/>
  <c r="Y100" i="9"/>
  <c r="AB142" i="9"/>
  <c r="AD142" i="9" s="1"/>
  <c r="Z141" i="9"/>
  <c r="Y141" i="9"/>
  <c r="AA78" i="9"/>
  <c r="Z81" i="9"/>
  <c r="Y81" i="9"/>
  <c r="AT83" i="9"/>
  <c r="AA85" i="9"/>
  <c r="AE85" i="9" s="1"/>
  <c r="AR93" i="9"/>
  <c r="AV93" i="9" s="1"/>
  <c r="AU109" i="9"/>
  <c r="AV112" i="9"/>
  <c r="Y68" i="9"/>
  <c r="AC112" i="9"/>
  <c r="AE112" i="9" s="1"/>
  <c r="Y75" i="9"/>
  <c r="Z83" i="9"/>
  <c r="Y83" i="9"/>
  <c r="AD97" i="9"/>
  <c r="AA97" i="9"/>
  <c r="AE97" i="9" s="1"/>
  <c r="Z97" i="9"/>
  <c r="AA98" i="9"/>
  <c r="AR109" i="9"/>
  <c r="AV109" i="9" s="1"/>
  <c r="AP109" i="9"/>
  <c r="AT109" i="9" s="1"/>
  <c r="AO109" i="9"/>
  <c r="AS109" i="9" s="1"/>
  <c r="AA57" i="9"/>
  <c r="Y59" i="9"/>
  <c r="AB60" i="9"/>
  <c r="AD60" i="9" s="1"/>
  <c r="AA65" i="9"/>
  <c r="AA73" i="9"/>
  <c r="AB83" i="9"/>
  <c r="AU93" i="9"/>
  <c r="Y102" i="9"/>
  <c r="AD103" i="9"/>
  <c r="Y103" i="9"/>
  <c r="AU111" i="9"/>
  <c r="Y78" i="9"/>
  <c r="AA80" i="9"/>
  <c r="AN109" i="9"/>
  <c r="AR111" i="9"/>
  <c r="AV111" i="9" s="1"/>
  <c r="AP111" i="9"/>
  <c r="AT111" i="9" s="1"/>
  <c r="AO111" i="9"/>
  <c r="AS111" i="9" s="1"/>
  <c r="Z106" i="9"/>
  <c r="AD108" i="9"/>
  <c r="AD110" i="9"/>
  <c r="AD112" i="9"/>
  <c r="AO162" i="9"/>
  <c r="AS162" i="9" s="1"/>
  <c r="AN162" i="9"/>
  <c r="AR162" i="9"/>
  <c r="AQ162" i="9"/>
  <c r="AU162" i="9" s="1"/>
  <c r="AP162" i="9"/>
  <c r="AT162" i="9" s="1"/>
  <c r="AC120" i="9"/>
  <c r="AE120" i="9" s="1"/>
  <c r="AA141" i="9"/>
  <c r="AB143" i="9"/>
  <c r="AC143" i="9" s="1"/>
  <c r="Z142" i="9"/>
  <c r="Y142" i="9"/>
  <c r="AB169" i="9"/>
  <c r="AC169" i="9" s="1"/>
  <c r="Z168" i="9"/>
  <c r="Y168" i="9"/>
  <c r="AA179" i="9"/>
  <c r="AB186" i="9"/>
  <c r="AD186" i="9" s="1"/>
  <c r="Z185" i="9"/>
  <c r="Y185" i="9"/>
  <c r="AD98" i="9"/>
  <c r="AB140" i="9"/>
  <c r="AD140" i="9" s="1"/>
  <c r="Z139" i="9"/>
  <c r="Y139" i="9"/>
  <c r="AB180" i="9"/>
  <c r="Z179" i="9"/>
  <c r="Y179" i="9"/>
  <c r="AB137" i="9"/>
  <c r="AD137" i="9" s="1"/>
  <c r="Z136" i="9"/>
  <c r="Y136" i="9"/>
  <c r="AB139" i="9"/>
  <c r="AD139" i="9" s="1"/>
  <c r="Z138" i="9"/>
  <c r="Y138" i="9"/>
  <c r="AO140" i="9"/>
  <c r="AS140" i="9" s="1"/>
  <c r="AR140" i="9"/>
  <c r="AV140" i="9" s="1"/>
  <c r="AQ140" i="9"/>
  <c r="AU140" i="9" s="1"/>
  <c r="AB171" i="9"/>
  <c r="AD171" i="9" s="1"/>
  <c r="Z170" i="9"/>
  <c r="Y170" i="9"/>
  <c r="Z105" i="9"/>
  <c r="AB117" i="9"/>
  <c r="AD117" i="9" s="1"/>
  <c r="Z122" i="9"/>
  <c r="Y122" i="9"/>
  <c r="AA129" i="9"/>
  <c r="AN150" i="9"/>
  <c r="AR150" i="9"/>
  <c r="AV150" i="9" s="1"/>
  <c r="AQ150" i="9"/>
  <c r="AU150" i="9" s="1"/>
  <c r="AB188" i="9"/>
  <c r="AD188" i="9" s="1"/>
  <c r="Z187" i="9"/>
  <c r="Y187" i="9"/>
  <c r="AD101" i="9"/>
  <c r="Y105" i="9"/>
  <c r="AC107" i="9"/>
  <c r="AE107" i="9" s="1"/>
  <c r="AC109" i="9"/>
  <c r="AE109" i="9" s="1"/>
  <c r="AC111" i="9"/>
  <c r="AE111" i="9" s="1"/>
  <c r="AC113" i="9"/>
  <c r="AE113" i="9" s="1"/>
  <c r="AC118" i="9"/>
  <c r="AE118" i="9" s="1"/>
  <c r="AD125" i="9"/>
  <c r="AB135" i="9"/>
  <c r="AD135" i="9" s="1"/>
  <c r="Z134" i="9"/>
  <c r="Y134" i="9"/>
  <c r="AN140" i="9"/>
  <c r="Y84" i="9"/>
  <c r="Y85" i="9"/>
  <c r="Y86" i="9"/>
  <c r="Y87" i="9"/>
  <c r="Y92" i="9"/>
  <c r="AB102" i="9"/>
  <c r="AC102" i="9" s="1"/>
  <c r="AE102" i="9" s="1"/>
  <c r="AD107" i="9"/>
  <c r="AD109" i="9"/>
  <c r="AD111" i="9"/>
  <c r="AD113" i="9"/>
  <c r="AD118" i="9"/>
  <c r="AB123" i="9"/>
  <c r="AD123" i="9" s="1"/>
  <c r="AB127" i="9"/>
  <c r="AD127" i="9" s="1"/>
  <c r="Z126" i="9"/>
  <c r="Y126" i="9"/>
  <c r="AB131" i="9"/>
  <c r="Z130" i="9"/>
  <c r="Y130" i="9"/>
  <c r="AB132" i="9"/>
  <c r="AD132" i="9" s="1"/>
  <c r="Z131" i="9"/>
  <c r="Y131" i="9"/>
  <c r="AP140" i="9"/>
  <c r="AT140" i="9" s="1"/>
  <c r="AO150" i="9"/>
  <c r="AB159" i="9"/>
  <c r="AC159" i="9" s="1"/>
  <c r="Z158" i="9"/>
  <c r="Y158" i="9"/>
  <c r="Y101" i="9"/>
  <c r="Z111" i="9"/>
  <c r="AB130" i="9"/>
  <c r="AD130" i="9" s="1"/>
  <c r="Z129" i="9"/>
  <c r="Y129" i="9"/>
  <c r="AP150" i="9"/>
  <c r="AT150" i="9" s="1"/>
  <c r="AB182" i="9"/>
  <c r="AD182" i="9" s="1"/>
  <c r="Z181" i="9"/>
  <c r="Y181" i="9"/>
  <c r="Y107" i="9"/>
  <c r="Y109" i="9"/>
  <c r="Y111" i="9"/>
  <c r="Y113" i="9"/>
  <c r="AB115" i="9"/>
  <c r="AC115" i="9" s="1"/>
  <c r="AE115" i="9" s="1"/>
  <c r="AQ128" i="9"/>
  <c r="AU128" i="9" s="1"/>
  <c r="AP128" i="9"/>
  <c r="AT128" i="9" s="1"/>
  <c r="AD169" i="9"/>
  <c r="AC162" i="9"/>
  <c r="AE162" i="9" s="1"/>
  <c r="AC122" i="9"/>
  <c r="AE122" i="9" s="1"/>
  <c r="AA127" i="9"/>
  <c r="AB136" i="9"/>
  <c r="AD136" i="9" s="1"/>
  <c r="Z135" i="9"/>
  <c r="Y135" i="9"/>
  <c r="AC142" i="9"/>
  <c r="AE142" i="9" s="1"/>
  <c r="AB147" i="9"/>
  <c r="AD147" i="9" s="1"/>
  <c r="Z146" i="9"/>
  <c r="Y146" i="9"/>
  <c r="AA147" i="9"/>
  <c r="Z120" i="9"/>
  <c r="Y120" i="9"/>
  <c r="AB125" i="9"/>
  <c r="AC125" i="9" s="1"/>
  <c r="AE125" i="9" s="1"/>
  <c r="Z124" i="9"/>
  <c r="Y124" i="9"/>
  <c r="AC127" i="9"/>
  <c r="AE127" i="9" s="1"/>
  <c r="AB133" i="9"/>
  <c r="AD133" i="9" s="1"/>
  <c r="Z132" i="9"/>
  <c r="Y132" i="9"/>
  <c r="AA139" i="9"/>
  <c r="AC147" i="9"/>
  <c r="AB173" i="9"/>
  <c r="AC173" i="9" s="1"/>
  <c r="AE173" i="9" s="1"/>
  <c r="Z172" i="9"/>
  <c r="Y172" i="9"/>
  <c r="AA187" i="9"/>
  <c r="AB128" i="9"/>
  <c r="AD128" i="9" s="1"/>
  <c r="Z127" i="9"/>
  <c r="Y127" i="9"/>
  <c r="AC130" i="9"/>
  <c r="AE130" i="9" s="1"/>
  <c r="AA133" i="9"/>
  <c r="AA143" i="9"/>
  <c r="AB148" i="9"/>
  <c r="AD148" i="9" s="1"/>
  <c r="Z147" i="9"/>
  <c r="Y147" i="9"/>
  <c r="AA148" i="9"/>
  <c r="AD164" i="9"/>
  <c r="AA171" i="9"/>
  <c r="AV128" i="9"/>
  <c r="AB134" i="9"/>
  <c r="AD134" i="9" s="1"/>
  <c r="Z133" i="9"/>
  <c r="Y133" i="9"/>
  <c r="AB144" i="9"/>
  <c r="AD144" i="9" s="1"/>
  <c r="Z143" i="9"/>
  <c r="Y143" i="9"/>
  <c r="AB149" i="9"/>
  <c r="AD149" i="9" s="1"/>
  <c r="Z148" i="9"/>
  <c r="Y148" i="9"/>
  <c r="AS150" i="9"/>
  <c r="AV162" i="9"/>
  <c r="AB164" i="9"/>
  <c r="AC164" i="9" s="1"/>
  <c r="Z163" i="9"/>
  <c r="Y163" i="9"/>
  <c r="AB172" i="9"/>
  <c r="AD172" i="9" s="1"/>
  <c r="Z171" i="9"/>
  <c r="Y171" i="9"/>
  <c r="AA121" i="9"/>
  <c r="AA123" i="9"/>
  <c r="AB126" i="9"/>
  <c r="AD126" i="9" s="1"/>
  <c r="Z125" i="9"/>
  <c r="Y125" i="9"/>
  <c r="AC128" i="9"/>
  <c r="AE128" i="9" s="1"/>
  <c r="AA137" i="9"/>
  <c r="AC140" i="9"/>
  <c r="AE140" i="9" s="1"/>
  <c r="AA144" i="9"/>
  <c r="AA151" i="9"/>
  <c r="AC180" i="9"/>
  <c r="AE180" i="9" s="1"/>
  <c r="AC121" i="9"/>
  <c r="AE121" i="9" s="1"/>
  <c r="AA131" i="9"/>
  <c r="AA134" i="9"/>
  <c r="AC137" i="9"/>
  <c r="AB155" i="9"/>
  <c r="Z154" i="9"/>
  <c r="Y154" i="9"/>
  <c r="AD159" i="9"/>
  <c r="AA170" i="9"/>
  <c r="AB129" i="9"/>
  <c r="AC129" i="9" s="1"/>
  <c r="AE129" i="9" s="1"/>
  <c r="Z128" i="9"/>
  <c r="Y128" i="9"/>
  <c r="AC131" i="9"/>
  <c r="AC134" i="9"/>
  <c r="AE134" i="9" s="1"/>
  <c r="AB141" i="9"/>
  <c r="AD141" i="9" s="1"/>
  <c r="Z140" i="9"/>
  <c r="Y140" i="9"/>
  <c r="AB154" i="9"/>
  <c r="AD154" i="9" s="1"/>
  <c r="Z153" i="9"/>
  <c r="Y153" i="9"/>
  <c r="AA154" i="9"/>
  <c r="AB156" i="9"/>
  <c r="AD156" i="9" s="1"/>
  <c r="Z155" i="9"/>
  <c r="Y155" i="9"/>
  <c r="AB178" i="9"/>
  <c r="AC178" i="9" s="1"/>
  <c r="Z177" i="9"/>
  <c r="Y177" i="9"/>
  <c r="Z121" i="9"/>
  <c r="Y121" i="9"/>
  <c r="AB124" i="9"/>
  <c r="AD124" i="9" s="1"/>
  <c r="Z123" i="9"/>
  <c r="Y123" i="9"/>
  <c r="AA126" i="9"/>
  <c r="AB138" i="9"/>
  <c r="AD138" i="9" s="1"/>
  <c r="Z137" i="9"/>
  <c r="Y137" i="9"/>
  <c r="AB145" i="9"/>
  <c r="AD145" i="9" s="1"/>
  <c r="Z144" i="9"/>
  <c r="Y144" i="9"/>
  <c r="AA145" i="9"/>
  <c r="AB152" i="9"/>
  <c r="AC152" i="9" s="1"/>
  <c r="AE152" i="9" s="1"/>
  <c r="Z151" i="9"/>
  <c r="Y151" i="9"/>
  <c r="AA153" i="9"/>
  <c r="AA155" i="9"/>
  <c r="AD157" i="9"/>
  <c r="AA159" i="9"/>
  <c r="AB162" i="9"/>
  <c r="AD162" i="9" s="1"/>
  <c r="Z161" i="9"/>
  <c r="Y161" i="9"/>
  <c r="AB168" i="9"/>
  <c r="AC168" i="9" s="1"/>
  <c r="Z167" i="9"/>
  <c r="Y167" i="9"/>
  <c r="AA176" i="9"/>
  <c r="AA169" i="9"/>
  <c r="AA175" i="9"/>
  <c r="AB177" i="9"/>
  <c r="AD177" i="9" s="1"/>
  <c r="Z176" i="9"/>
  <c r="Y176" i="9"/>
  <c r="AD180" i="9"/>
  <c r="AA190" i="9"/>
  <c r="AB150" i="9"/>
  <c r="AD150" i="9" s="1"/>
  <c r="Z149" i="9"/>
  <c r="Y149" i="9"/>
  <c r="AB157" i="9"/>
  <c r="AC157" i="9" s="1"/>
  <c r="AE157" i="9" s="1"/>
  <c r="Z156" i="9"/>
  <c r="Y156" i="9"/>
  <c r="AB163" i="9"/>
  <c r="AD163" i="9" s="1"/>
  <c r="Z162" i="9"/>
  <c r="Y162" i="9"/>
  <c r="AA163" i="9"/>
  <c r="AA168" i="9"/>
  <c r="AB181" i="9"/>
  <c r="AC181" i="9" s="1"/>
  <c r="Z180" i="9"/>
  <c r="Y180" i="9"/>
  <c r="AB185" i="9"/>
  <c r="AD185" i="9" s="1"/>
  <c r="Z184" i="9"/>
  <c r="Y184" i="9"/>
  <c r="AB160" i="9"/>
  <c r="AD160" i="9" s="1"/>
  <c r="Z159" i="9"/>
  <c r="Y159" i="9"/>
  <c r="AA164" i="9"/>
  <c r="AA165" i="9"/>
  <c r="AA166" i="9"/>
  <c r="AB170" i="9"/>
  <c r="AC170" i="9" s="1"/>
  <c r="AE170" i="9" s="1"/>
  <c r="Z169" i="9"/>
  <c r="Y169" i="9"/>
  <c r="AA174" i="9"/>
  <c r="AB176" i="9"/>
  <c r="AD176" i="9" s="1"/>
  <c r="Z175" i="9"/>
  <c r="Y175" i="9"/>
  <c r="Z190" i="9"/>
  <c r="Y190" i="9"/>
  <c r="AB184" i="9"/>
  <c r="AD184" i="9" s="1"/>
  <c r="Z183" i="9"/>
  <c r="Y183" i="9"/>
  <c r="AB153" i="9"/>
  <c r="AC153" i="9" s="1"/>
  <c r="Z152" i="9"/>
  <c r="Y152" i="9"/>
  <c r="AA160" i="9"/>
  <c r="AB165" i="9"/>
  <c r="AD165" i="9" s="1"/>
  <c r="Z164" i="9"/>
  <c r="Y164" i="9"/>
  <c r="AB166" i="9"/>
  <c r="AC166" i="9" s="1"/>
  <c r="AE166" i="9" s="1"/>
  <c r="Z165" i="9"/>
  <c r="Y165" i="9"/>
  <c r="AB167" i="9"/>
  <c r="AC167" i="9" s="1"/>
  <c r="AE167" i="9" s="1"/>
  <c r="Z166" i="9"/>
  <c r="Y166" i="9"/>
  <c r="AA173" i="9"/>
  <c r="AB175" i="9"/>
  <c r="AC175" i="9" s="1"/>
  <c r="Z174" i="9"/>
  <c r="Y174" i="9"/>
  <c r="AA178" i="9"/>
  <c r="AA182" i="9"/>
  <c r="AB158" i="9"/>
  <c r="AC158" i="9" s="1"/>
  <c r="AE158" i="9" s="1"/>
  <c r="Z157" i="9"/>
  <c r="Y157" i="9"/>
  <c r="AC182" i="9"/>
  <c r="AE182" i="9" s="1"/>
  <c r="AB187" i="9"/>
  <c r="AD187" i="9" s="1"/>
  <c r="Z186" i="9"/>
  <c r="Y186" i="9"/>
  <c r="AB151" i="9"/>
  <c r="AD151" i="9" s="1"/>
  <c r="Z150" i="9"/>
  <c r="Y150" i="9"/>
  <c r="AD178" i="9"/>
  <c r="AB190" i="9"/>
  <c r="AD190" i="9" s="1"/>
  <c r="Z189" i="9"/>
  <c r="Y189" i="9"/>
  <c r="AB161" i="9"/>
  <c r="Z160" i="9"/>
  <c r="Y160" i="9"/>
  <c r="AA172" i="9"/>
  <c r="AB174" i="9"/>
  <c r="AD174" i="9" s="1"/>
  <c r="Z173" i="9"/>
  <c r="Y173" i="9"/>
  <c r="AB179" i="9"/>
  <c r="AD179" i="9" s="1"/>
  <c r="Z178" i="9"/>
  <c r="Y178" i="9"/>
  <c r="AB183" i="9"/>
  <c r="AC183" i="9" s="1"/>
  <c r="AE183" i="9" s="1"/>
  <c r="Z182" i="9"/>
  <c r="Y182" i="9"/>
  <c r="AA185" i="9"/>
  <c r="AA161" i="9"/>
  <c r="AC172" i="9"/>
  <c r="AA177" i="9"/>
  <c r="AA181" i="9"/>
  <c r="AC185" i="9"/>
  <c r="AA188" i="9"/>
  <c r="AB189" i="9"/>
  <c r="AD189" i="9" s="1"/>
  <c r="Z188" i="9"/>
  <c r="Y188" i="9"/>
  <c r="AD17" i="8"/>
  <c r="AP30" i="8"/>
  <c r="AT30" i="8" s="1"/>
  <c r="AO30" i="8"/>
  <c r="AS30" i="8" s="1"/>
  <c r="AQ30" i="8"/>
  <c r="AU30" i="8" s="1"/>
  <c r="AN30" i="8"/>
  <c r="AR30" i="8" s="1"/>
  <c r="AM30" i="8"/>
  <c r="AD19" i="8"/>
  <c r="AP26" i="8"/>
  <c r="AT26" i="8" s="1"/>
  <c r="AO26" i="8"/>
  <c r="AS26" i="8" s="1"/>
  <c r="AQ26" i="8"/>
  <c r="AU26" i="8" s="1"/>
  <c r="AN26" i="8"/>
  <c r="AR26" i="8" s="1"/>
  <c r="AM26" i="8"/>
  <c r="AP34" i="8"/>
  <c r="AT34" i="8" s="1"/>
  <c r="AO34" i="8"/>
  <c r="AS34" i="8" s="1"/>
  <c r="AQ34" i="8"/>
  <c r="AU34" i="8" s="1"/>
  <c r="AN34" i="8"/>
  <c r="AR34" i="8" s="1"/>
  <c r="AM34" i="8"/>
  <c r="AD13" i="8"/>
  <c r="AD21" i="8"/>
  <c r="AE22" i="8"/>
  <c r="AP24" i="8"/>
  <c r="AT24" i="8" s="1"/>
  <c r="AO24" i="8"/>
  <c r="AS24" i="8" s="1"/>
  <c r="AQ24" i="8"/>
  <c r="AU24" i="8" s="1"/>
  <c r="AN24" i="8"/>
  <c r="AM24" i="8"/>
  <c r="AD18" i="8"/>
  <c r="AP28" i="8"/>
  <c r="AT28" i="8" s="1"/>
  <c r="AO28" i="8"/>
  <c r="AS28" i="8" s="1"/>
  <c r="AQ28" i="8"/>
  <c r="AU28" i="8" s="1"/>
  <c r="AN28" i="8"/>
  <c r="AR28" i="8" s="1"/>
  <c r="AM28" i="8"/>
  <c r="AE19" i="8"/>
  <c r="AD15" i="8"/>
  <c r="AD23" i="8"/>
  <c r="AP39" i="8"/>
  <c r="AT39" i="8" s="1"/>
  <c r="AO39" i="8"/>
  <c r="AS39" i="8" s="1"/>
  <c r="AM39" i="8"/>
  <c r="AQ39" i="8"/>
  <c r="AN39" i="8"/>
  <c r="AR39" i="8" s="1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AB24" i="8"/>
  <c r="AC24" i="8" s="1"/>
  <c r="AE24" i="8" s="1"/>
  <c r="Z11" i="8"/>
  <c r="Z12" i="8"/>
  <c r="Z13" i="8"/>
  <c r="Z14" i="8"/>
  <c r="Z15" i="8"/>
  <c r="Z16" i="8"/>
  <c r="Z17" i="8"/>
  <c r="Z18" i="8"/>
  <c r="Z19" i="8"/>
  <c r="Z20" i="8"/>
  <c r="Z21" i="8"/>
  <c r="Z22" i="8"/>
  <c r="AC35" i="8"/>
  <c r="AE35" i="8" s="1"/>
  <c r="AM36" i="8"/>
  <c r="Z55" i="8"/>
  <c r="AB56" i="8"/>
  <c r="AD56" i="8" s="1"/>
  <c r="Y55" i="8"/>
  <c r="Z56" i="8"/>
  <c r="Y56" i="8"/>
  <c r="Z59" i="8"/>
  <c r="AB60" i="8"/>
  <c r="Y59" i="8"/>
  <c r="AC76" i="8"/>
  <c r="AE76" i="8" s="1"/>
  <c r="AD35" i="8"/>
  <c r="AN36" i="8"/>
  <c r="AR36" i="8" s="1"/>
  <c r="Z58" i="8"/>
  <c r="Y58" i="8"/>
  <c r="AB59" i="8"/>
  <c r="AC59" i="8" s="1"/>
  <c r="AE59" i="8" s="1"/>
  <c r="Z84" i="8"/>
  <c r="Y84" i="8"/>
  <c r="AB85" i="8"/>
  <c r="AD85" i="8" s="1"/>
  <c r="AB11" i="8"/>
  <c r="AD29" i="8"/>
  <c r="AA68" i="8"/>
  <c r="AC38" i="8"/>
  <c r="AE38" i="8" s="1"/>
  <c r="Z83" i="8"/>
  <c r="AB84" i="8"/>
  <c r="AC162" i="8"/>
  <c r="Z53" i="8"/>
  <c r="Y53" i="8"/>
  <c r="AD38" i="8"/>
  <c r="Y83" i="8"/>
  <c r="Z66" i="8"/>
  <c r="Y66" i="8"/>
  <c r="Z68" i="8"/>
  <c r="AB69" i="8"/>
  <c r="AD69" i="8" s="1"/>
  <c r="Y68" i="8"/>
  <c r="AP87" i="8"/>
  <c r="AT87" i="8" s="1"/>
  <c r="AM87" i="8"/>
  <c r="AQ87" i="8"/>
  <c r="AU87" i="8" s="1"/>
  <c r="AO87" i="8"/>
  <c r="AS87" i="8" s="1"/>
  <c r="AN87" i="8"/>
  <c r="AR87" i="8" s="1"/>
  <c r="Z92" i="8"/>
  <c r="Y92" i="8"/>
  <c r="AB93" i="8"/>
  <c r="AD93" i="8" s="1"/>
  <c r="AU39" i="8"/>
  <c r="AP36" i="8"/>
  <c r="AT36" i="8" s="1"/>
  <c r="AO36" i="8"/>
  <c r="AS36" i="8" s="1"/>
  <c r="AN49" i="8"/>
  <c r="AR49" i="8" s="1"/>
  <c r="AQ49" i="8"/>
  <c r="AU49" i="8" s="1"/>
  <c r="AP49" i="8"/>
  <c r="AT49" i="8" s="1"/>
  <c r="AM49" i="8"/>
  <c r="AA65" i="8"/>
  <c r="Y80" i="8"/>
  <c r="Z114" i="8"/>
  <c r="AB25" i="8"/>
  <c r="AC25" i="8" s="1"/>
  <c r="AE25" i="8" s="1"/>
  <c r="AB27" i="8"/>
  <c r="AC27" i="8" s="1"/>
  <c r="AE27" i="8" s="1"/>
  <c r="AB29" i="8"/>
  <c r="AC29" i="8" s="1"/>
  <c r="AE29" i="8" s="1"/>
  <c r="AB31" i="8"/>
  <c r="AD31" i="8" s="1"/>
  <c r="AB33" i="8"/>
  <c r="AC33" i="8" s="1"/>
  <c r="AE33" i="8" s="1"/>
  <c r="AC36" i="8"/>
  <c r="AE36" i="8" s="1"/>
  <c r="AB67" i="8"/>
  <c r="AC67" i="8" s="1"/>
  <c r="AE67" i="8" s="1"/>
  <c r="AC115" i="8"/>
  <c r="AE115" i="8" s="1"/>
  <c r="AD115" i="8"/>
  <c r="AD36" i="8"/>
  <c r="AU38" i="8"/>
  <c r="AC39" i="8"/>
  <c r="AE39" i="8" s="1"/>
  <c r="AB52" i="8"/>
  <c r="AC52" i="8" s="1"/>
  <c r="AB80" i="8"/>
  <c r="AD80" i="8" s="1"/>
  <c r="Y114" i="8"/>
  <c r="AD54" i="8"/>
  <c r="Z54" i="8"/>
  <c r="Y54" i="8"/>
  <c r="AB55" i="8"/>
  <c r="AC55" i="8" s="1"/>
  <c r="AE55" i="8" s="1"/>
  <c r="Y73" i="8"/>
  <c r="AC28" i="8"/>
  <c r="AE28" i="8" s="1"/>
  <c r="AC30" i="8"/>
  <c r="AE30" i="8" s="1"/>
  <c r="AC32" i="8"/>
  <c r="AE32" i="8" s="1"/>
  <c r="AC34" i="8"/>
  <c r="AE34" i="8" s="1"/>
  <c r="AD39" i="8"/>
  <c r="AC43" i="8"/>
  <c r="AE43" i="8" s="1"/>
  <c r="AC47" i="8"/>
  <c r="AE47" i="8" s="1"/>
  <c r="AO49" i="8"/>
  <c r="AS49" i="8" s="1"/>
  <c r="Z65" i="8"/>
  <c r="AB66" i="8"/>
  <c r="AC66" i="8" s="1"/>
  <c r="AE66" i="8" s="1"/>
  <c r="Y65" i="8"/>
  <c r="AM81" i="8"/>
  <c r="AQ81" i="8"/>
  <c r="AU81" i="8" s="1"/>
  <c r="AP81" i="8"/>
  <c r="AT81" i="8" s="1"/>
  <c r="AO81" i="8"/>
  <c r="AS81" i="8" s="1"/>
  <c r="AN81" i="8"/>
  <c r="Z91" i="8"/>
  <c r="AB92" i="8"/>
  <c r="AD92" i="8" s="1"/>
  <c r="Y91" i="8"/>
  <c r="AB108" i="8"/>
  <c r="Z107" i="8"/>
  <c r="Y107" i="8"/>
  <c r="AA107" i="8"/>
  <c r="AA114" i="8"/>
  <c r="AD26" i="8"/>
  <c r="AD28" i="8"/>
  <c r="AD30" i="8"/>
  <c r="AD32" i="8"/>
  <c r="AP38" i="8"/>
  <c r="AT38" i="8" s="1"/>
  <c r="AO38" i="8"/>
  <c r="AS38" i="8" s="1"/>
  <c r="AM38" i="8"/>
  <c r="AA53" i="8"/>
  <c r="Y78" i="8"/>
  <c r="AC85" i="8"/>
  <c r="AN50" i="8"/>
  <c r="AR50" i="8" s="1"/>
  <c r="AQ50" i="8"/>
  <c r="AU50" i="8" s="1"/>
  <c r="AP50" i="8"/>
  <c r="AT50" i="8" s="1"/>
  <c r="AO50" i="8"/>
  <c r="AS50" i="8" s="1"/>
  <c r="AM50" i="8"/>
  <c r="Z52" i="8"/>
  <c r="AB53" i="8"/>
  <c r="AB74" i="8"/>
  <c r="AC74" i="8" s="1"/>
  <c r="AU36" i="8"/>
  <c r="AN38" i="8"/>
  <c r="AR38" i="8" s="1"/>
  <c r="Y52" i="8"/>
  <c r="AC54" i="8"/>
  <c r="AD60" i="8"/>
  <c r="AD62" i="8"/>
  <c r="AB78" i="8"/>
  <c r="AC78" i="8" s="1"/>
  <c r="AE78" i="8" s="1"/>
  <c r="AC89" i="8"/>
  <c r="AA51" i="8"/>
  <c r="AE51" i="8" s="1"/>
  <c r="AC57" i="8"/>
  <c r="AE57" i="8" s="1"/>
  <c r="Z62" i="8"/>
  <c r="AD75" i="8"/>
  <c r="Z85" i="8"/>
  <c r="Y85" i="8"/>
  <c r="AB86" i="8"/>
  <c r="AD86" i="8" s="1"/>
  <c r="AA54" i="8"/>
  <c r="Y62" i="8"/>
  <c r="AC69" i="8"/>
  <c r="AE69" i="8" s="1"/>
  <c r="Z75" i="8"/>
  <c r="Y75" i="8"/>
  <c r="AB76" i="8"/>
  <c r="AD76" i="8" s="1"/>
  <c r="AD77" i="8"/>
  <c r="AA60" i="8"/>
  <c r="AA70" i="8"/>
  <c r="AA78" i="8"/>
  <c r="Z86" i="8"/>
  <c r="AB87" i="8"/>
  <c r="Y86" i="8"/>
  <c r="Z87" i="8"/>
  <c r="Y87" i="8"/>
  <c r="AC97" i="8"/>
  <c r="AE97" i="8" s="1"/>
  <c r="AB114" i="8"/>
  <c r="AC114" i="8" s="1"/>
  <c r="Z51" i="8"/>
  <c r="Y57" i="8"/>
  <c r="AC60" i="8"/>
  <c r="Y77" i="8"/>
  <c r="AC90" i="8"/>
  <c r="Z95" i="8"/>
  <c r="AB96" i="8"/>
  <c r="Z60" i="8"/>
  <c r="Z90" i="8"/>
  <c r="Y90" i="8"/>
  <c r="Z93" i="8"/>
  <c r="AB94" i="8"/>
  <c r="Z94" i="8"/>
  <c r="Y94" i="8"/>
  <c r="AB95" i="8"/>
  <c r="AD95" i="8" s="1"/>
  <c r="Y95" i="8"/>
  <c r="Z112" i="8"/>
  <c r="AA112" i="8"/>
  <c r="Y112" i="8"/>
  <c r="AD120" i="8"/>
  <c r="AB63" i="8"/>
  <c r="AD63" i="8" s="1"/>
  <c r="AA64" i="8"/>
  <c r="Z80" i="8"/>
  <c r="AB81" i="8"/>
  <c r="AD81" i="8" s="1"/>
  <c r="AP96" i="8"/>
  <c r="AN96" i="8"/>
  <c r="AR96" i="8" s="1"/>
  <c r="AM96" i="8"/>
  <c r="AD118" i="8"/>
  <c r="AA61" i="8"/>
  <c r="AB91" i="8"/>
  <c r="AD91" i="8" s="1"/>
  <c r="Z64" i="8"/>
  <c r="AB65" i="8"/>
  <c r="AD65" i="8" s="1"/>
  <c r="Y64" i="8"/>
  <c r="AQ96" i="8"/>
  <c r="AU96" i="8" s="1"/>
  <c r="Y141" i="8"/>
  <c r="Z141" i="8"/>
  <c r="AB142" i="8"/>
  <c r="AD142" i="8" s="1"/>
  <c r="Y163" i="8"/>
  <c r="AA52" i="8"/>
  <c r="AB58" i="8"/>
  <c r="AD58" i="8" s="1"/>
  <c r="AB62" i="8"/>
  <c r="AC62" i="8" s="1"/>
  <c r="Z61" i="8"/>
  <c r="Y136" i="8"/>
  <c r="Z136" i="8"/>
  <c r="AB137" i="8"/>
  <c r="AC137" i="8" s="1"/>
  <c r="AB73" i="8"/>
  <c r="AD73" i="8" s="1"/>
  <c r="AA82" i="8"/>
  <c r="AE82" i="8" s="1"/>
  <c r="AB83" i="8"/>
  <c r="AD83" i="8" s="1"/>
  <c r="AP98" i="8"/>
  <c r="AT98" i="8" s="1"/>
  <c r="AN98" i="8"/>
  <c r="AR98" i="8" s="1"/>
  <c r="AM98" i="8"/>
  <c r="AU98" i="8"/>
  <c r="AA85" i="8"/>
  <c r="AA90" i="8"/>
  <c r="Z111" i="8"/>
  <c r="AA111" i="8"/>
  <c r="Y111" i="8"/>
  <c r="AB150" i="8"/>
  <c r="AC150" i="8" s="1"/>
  <c r="AE150" i="8" s="1"/>
  <c r="Z149" i="8"/>
  <c r="Y149" i="8"/>
  <c r="Y72" i="8"/>
  <c r="Y76" i="8"/>
  <c r="Z79" i="8"/>
  <c r="AS96" i="8"/>
  <c r="Y103" i="8"/>
  <c r="AA75" i="8"/>
  <c r="AA92" i="8"/>
  <c r="AA94" i="8"/>
  <c r="Y101" i="8"/>
  <c r="AB103" i="8"/>
  <c r="AC103" i="8" s="1"/>
  <c r="AE103" i="8" s="1"/>
  <c r="AA102" i="8"/>
  <c r="Z102" i="8"/>
  <c r="AB106" i="8"/>
  <c r="AC106" i="8" s="1"/>
  <c r="AE106" i="8" s="1"/>
  <c r="Z105" i="8"/>
  <c r="Y105" i="8"/>
  <c r="Z137" i="8"/>
  <c r="AD154" i="8"/>
  <c r="Y154" i="8"/>
  <c r="Z70" i="8"/>
  <c r="AQ103" i="8"/>
  <c r="AU103" i="8" s="1"/>
  <c r="AP103" i="8"/>
  <c r="AT103" i="8" s="1"/>
  <c r="AO103" i="8"/>
  <c r="AS103" i="8" s="1"/>
  <c r="Y125" i="8"/>
  <c r="Z125" i="8"/>
  <c r="AB126" i="8"/>
  <c r="AD126" i="8" s="1"/>
  <c r="AQ130" i="8"/>
  <c r="AU130" i="8" s="1"/>
  <c r="AP130" i="8"/>
  <c r="AT130" i="8" s="1"/>
  <c r="AO130" i="8"/>
  <c r="AS130" i="8" s="1"/>
  <c r="AN130" i="8"/>
  <c r="AR130" i="8" s="1"/>
  <c r="Y151" i="8"/>
  <c r="Z69" i="8"/>
  <c r="AA74" i="8"/>
  <c r="Z78" i="8"/>
  <c r="AM103" i="8"/>
  <c r="Y124" i="8"/>
  <c r="AB125" i="8"/>
  <c r="AD125" i="8" s="1"/>
  <c r="AM130" i="8"/>
  <c r="AD135" i="8"/>
  <c r="Y69" i="8"/>
  <c r="AB70" i="8"/>
  <c r="AC70" i="8" s="1"/>
  <c r="AA89" i="8"/>
  <c r="AS97" i="8"/>
  <c r="AN103" i="8"/>
  <c r="AR103" i="8" s="1"/>
  <c r="Z124" i="8"/>
  <c r="Z74" i="8"/>
  <c r="Z288" i="8" s="1"/>
  <c r="AA80" i="8"/>
  <c r="AA91" i="8"/>
  <c r="AP97" i="8"/>
  <c r="AT97" i="8" s="1"/>
  <c r="AN97" i="8"/>
  <c r="AR97" i="8" s="1"/>
  <c r="AM97" i="8"/>
  <c r="AU97" i="8"/>
  <c r="AC119" i="8"/>
  <c r="AE119" i="8" s="1"/>
  <c r="AD119" i="8"/>
  <c r="Y128" i="8"/>
  <c r="Z128" i="8"/>
  <c r="AB129" i="8"/>
  <c r="AD129" i="8" s="1"/>
  <c r="Z67" i="8"/>
  <c r="AA73" i="8"/>
  <c r="Y74" i="8"/>
  <c r="AA83" i="8"/>
  <c r="AA93" i="8"/>
  <c r="AA95" i="8"/>
  <c r="AB154" i="8"/>
  <c r="Z153" i="8"/>
  <c r="Y153" i="8"/>
  <c r="AE105" i="8"/>
  <c r="AB112" i="8"/>
  <c r="AC112" i="8" s="1"/>
  <c r="Y129" i="8"/>
  <c r="AB130" i="8"/>
  <c r="AD130" i="8" s="1"/>
  <c r="AA132" i="8"/>
  <c r="AB155" i="8"/>
  <c r="AC155" i="8" s="1"/>
  <c r="Z154" i="8"/>
  <c r="Y104" i="8"/>
  <c r="AB107" i="8"/>
  <c r="AB109" i="8"/>
  <c r="Z129" i="8"/>
  <c r="AB182" i="8"/>
  <c r="AC182" i="8" s="1"/>
  <c r="AE182" i="8" s="1"/>
  <c r="Z181" i="8"/>
  <c r="Y181" i="8"/>
  <c r="Z104" i="8"/>
  <c r="Y106" i="8"/>
  <c r="AA134" i="8"/>
  <c r="AB185" i="8"/>
  <c r="AC185" i="8" s="1"/>
  <c r="Z184" i="8"/>
  <c r="Y184" i="8"/>
  <c r="Y132" i="8"/>
  <c r="AB133" i="8"/>
  <c r="AD133" i="8" s="1"/>
  <c r="AB169" i="8"/>
  <c r="AD169" i="8" s="1"/>
  <c r="Z168" i="8"/>
  <c r="Y168" i="8"/>
  <c r="AB172" i="8"/>
  <c r="Z171" i="8"/>
  <c r="Y171" i="8"/>
  <c r="AB102" i="8"/>
  <c r="AC102" i="8" s="1"/>
  <c r="AB113" i="8"/>
  <c r="Y133" i="8"/>
  <c r="Z133" i="8"/>
  <c r="AB134" i="8"/>
  <c r="AD134" i="8" s="1"/>
  <c r="Z101" i="8"/>
  <c r="AB104" i="8"/>
  <c r="Y109" i="8"/>
  <c r="Y137" i="8"/>
  <c r="AB138" i="8"/>
  <c r="AC138" i="8" s="1"/>
  <c r="AE138" i="8" s="1"/>
  <c r="AD138" i="8"/>
  <c r="AA140" i="8"/>
  <c r="AB101" i="8"/>
  <c r="AC101" i="8" s="1"/>
  <c r="AC148" i="8"/>
  <c r="Z100" i="8"/>
  <c r="Y113" i="8"/>
  <c r="Y140" i="8"/>
  <c r="AB141" i="8"/>
  <c r="AD141" i="8" s="1"/>
  <c r="AB177" i="8"/>
  <c r="AD177" i="8" s="1"/>
  <c r="Z176" i="8"/>
  <c r="Y176" i="8"/>
  <c r="AB111" i="8"/>
  <c r="AC111" i="8" s="1"/>
  <c r="AA113" i="8"/>
  <c r="AA126" i="8"/>
  <c r="AQ138" i="8"/>
  <c r="AU138" i="8" s="1"/>
  <c r="AP138" i="8"/>
  <c r="AT138" i="8" s="1"/>
  <c r="AO138" i="8"/>
  <c r="AS138" i="8" s="1"/>
  <c r="AN138" i="8"/>
  <c r="AR138" i="8" s="1"/>
  <c r="AD146" i="8"/>
  <c r="Y142" i="8"/>
  <c r="AB143" i="8"/>
  <c r="AD143" i="8" s="1"/>
  <c r="Y143" i="8"/>
  <c r="Z143" i="8"/>
  <c r="AB144" i="8"/>
  <c r="AD144" i="8" s="1"/>
  <c r="Y144" i="8"/>
  <c r="AB145" i="8"/>
  <c r="AD145" i="8" s="1"/>
  <c r="Y126" i="8"/>
  <c r="AC131" i="8"/>
  <c r="Y134" i="8"/>
  <c r="AA169" i="8"/>
  <c r="AB171" i="8"/>
  <c r="AD171" i="8" s="1"/>
  <c r="Z170" i="8"/>
  <c r="Y170" i="8"/>
  <c r="Y123" i="8"/>
  <c r="Z126" i="8"/>
  <c r="AA128" i="8"/>
  <c r="Z134" i="8"/>
  <c r="AA136" i="8"/>
  <c r="AB163" i="8"/>
  <c r="AC163" i="8" s="1"/>
  <c r="Z162" i="8"/>
  <c r="AA174" i="8"/>
  <c r="AB176" i="8"/>
  <c r="Z175" i="8"/>
  <c r="Y175" i="8"/>
  <c r="AC128" i="8"/>
  <c r="AC136" i="8"/>
  <c r="AB162" i="8"/>
  <c r="AD162" i="8" s="1"/>
  <c r="Z161" i="8"/>
  <c r="AA179" i="8"/>
  <c r="AB181" i="8"/>
  <c r="AC181" i="8" s="1"/>
  <c r="Z180" i="8"/>
  <c r="Y180" i="8"/>
  <c r="Z190" i="8"/>
  <c r="Y190" i="8"/>
  <c r="AA125" i="8"/>
  <c r="Z131" i="8"/>
  <c r="AA133" i="8"/>
  <c r="Z139" i="8"/>
  <c r="AA141" i="8"/>
  <c r="AA143" i="8"/>
  <c r="AA145" i="8"/>
  <c r="AC158" i="8"/>
  <c r="Y161" i="8"/>
  <c r="AA168" i="8"/>
  <c r="AB170" i="8"/>
  <c r="AC170" i="8" s="1"/>
  <c r="AE170" i="8" s="1"/>
  <c r="Z169" i="8"/>
  <c r="Y169" i="8"/>
  <c r="AA184" i="8"/>
  <c r="AB175" i="8"/>
  <c r="AC175" i="8" s="1"/>
  <c r="AE175" i="8" s="1"/>
  <c r="Z174" i="8"/>
  <c r="Y174" i="8"/>
  <c r="Z108" i="8"/>
  <c r="AB159" i="8"/>
  <c r="AD159" i="8" s="1"/>
  <c r="Z158" i="8"/>
  <c r="Y158" i="8"/>
  <c r="AB160" i="8"/>
  <c r="AC160" i="8" s="1"/>
  <c r="Z159" i="8"/>
  <c r="AB180" i="8"/>
  <c r="AD180" i="8" s="1"/>
  <c r="Z179" i="8"/>
  <c r="Y179" i="8"/>
  <c r="AA127" i="8"/>
  <c r="AA135" i="8"/>
  <c r="AA156" i="8"/>
  <c r="AB158" i="8"/>
  <c r="Z157" i="8"/>
  <c r="Y157" i="8"/>
  <c r="AA165" i="8"/>
  <c r="AB174" i="8"/>
  <c r="AD174" i="8" s="1"/>
  <c r="Z173" i="8"/>
  <c r="Y173" i="8"/>
  <c r="AC135" i="8"/>
  <c r="AB167" i="8"/>
  <c r="AD167" i="8" s="1"/>
  <c r="Z166" i="8"/>
  <c r="Y166" i="8"/>
  <c r="AB168" i="8"/>
  <c r="AC168" i="8" s="1"/>
  <c r="Z167" i="8"/>
  <c r="AB179" i="8"/>
  <c r="AD179" i="8" s="1"/>
  <c r="Z178" i="8"/>
  <c r="Y178" i="8"/>
  <c r="AB184" i="8"/>
  <c r="AC184" i="8" s="1"/>
  <c r="AE184" i="8" s="1"/>
  <c r="Z183" i="8"/>
  <c r="Y183" i="8"/>
  <c r="AC124" i="8"/>
  <c r="AE124" i="8" s="1"/>
  <c r="Y127" i="8"/>
  <c r="AC132" i="8"/>
  <c r="Y135" i="8"/>
  <c r="AA146" i="8"/>
  <c r="AA164" i="8"/>
  <c r="AB166" i="8"/>
  <c r="AC166" i="8" s="1"/>
  <c r="Z165" i="8"/>
  <c r="Y165" i="8"/>
  <c r="AA171" i="8"/>
  <c r="AB173" i="8"/>
  <c r="AD173" i="8" s="1"/>
  <c r="Z172" i="8"/>
  <c r="Y172" i="8"/>
  <c r="Z127" i="8"/>
  <c r="AA129" i="8"/>
  <c r="Z135" i="8"/>
  <c r="AA137" i="8"/>
  <c r="AA142" i="8"/>
  <c r="AA144" i="8"/>
  <c r="AC146" i="8"/>
  <c r="AE146" i="8" s="1"/>
  <c r="AA176" i="8"/>
  <c r="AB178" i="8"/>
  <c r="AD178" i="8" s="1"/>
  <c r="Z177" i="8"/>
  <c r="Y177" i="8"/>
  <c r="AA153" i="8"/>
  <c r="AC154" i="8"/>
  <c r="AA163" i="8"/>
  <c r="AD164" i="8"/>
  <c r="AA181" i="8"/>
  <c r="AB183" i="8"/>
  <c r="AC183" i="8" s="1"/>
  <c r="AE183" i="8" s="1"/>
  <c r="Z182" i="8"/>
  <c r="Y182" i="8"/>
  <c r="AA150" i="8"/>
  <c r="AB156" i="8"/>
  <c r="AD156" i="8" s="1"/>
  <c r="Z155" i="8"/>
  <c r="AC156" i="8"/>
  <c r="AB164" i="8"/>
  <c r="AC164" i="8" s="1"/>
  <c r="Z163" i="8"/>
  <c r="AA188" i="8"/>
  <c r="AB190" i="8"/>
  <c r="AC190" i="8" s="1"/>
  <c r="AE190" i="8" s="1"/>
  <c r="Z189" i="8"/>
  <c r="AB149" i="8"/>
  <c r="AC149" i="8" s="1"/>
  <c r="AE149" i="8" s="1"/>
  <c r="AB157" i="8"/>
  <c r="AC157" i="8" s="1"/>
  <c r="AE157" i="8" s="1"/>
  <c r="Z156" i="8"/>
  <c r="AB165" i="8"/>
  <c r="AC165" i="8" s="1"/>
  <c r="Z164" i="8"/>
  <c r="AA187" i="8"/>
  <c r="Y189" i="8"/>
  <c r="Y148" i="8"/>
  <c r="AB151" i="8"/>
  <c r="AD151" i="8" s="1"/>
  <c r="Z150" i="8"/>
  <c r="Y156" i="8"/>
  <c r="AA158" i="8"/>
  <c r="Y164" i="8"/>
  <c r="AA166" i="8"/>
  <c r="AB189" i="8"/>
  <c r="AC189" i="8" s="1"/>
  <c r="AE189" i="8" s="1"/>
  <c r="Z188" i="8"/>
  <c r="AD158" i="8"/>
  <c r="AA159" i="8"/>
  <c r="AA167" i="8"/>
  <c r="AA185" i="8"/>
  <c r="AB188" i="8"/>
  <c r="AD188" i="8" s="1"/>
  <c r="Z187" i="8"/>
  <c r="AB152" i="8"/>
  <c r="AC152" i="8" s="1"/>
  <c r="Z151" i="8"/>
  <c r="AA152" i="8"/>
  <c r="AA160" i="8"/>
  <c r="AC169" i="8"/>
  <c r="AE169" i="8" s="1"/>
  <c r="AC172" i="8"/>
  <c r="AC173" i="8"/>
  <c r="AE173" i="8" s="1"/>
  <c r="AC176" i="8"/>
  <c r="AB187" i="8"/>
  <c r="AD187" i="8" s="1"/>
  <c r="Z186" i="8"/>
  <c r="AD172" i="8"/>
  <c r="AD175" i="8"/>
  <c r="AD176" i="8"/>
  <c r="AB186" i="8"/>
  <c r="AD186" i="8" s="1"/>
  <c r="Z185" i="8"/>
  <c r="AB153" i="8"/>
  <c r="AD153" i="8" s="1"/>
  <c r="Z152" i="8"/>
  <c r="AB161" i="8"/>
  <c r="Z160" i="8"/>
  <c r="AC161" i="8"/>
  <c r="AA149" i="8"/>
  <c r="Y152" i="8"/>
  <c r="AA154" i="8"/>
  <c r="Y160" i="8"/>
  <c r="AA162" i="8"/>
  <c r="AC28" i="7"/>
  <c r="AE28" i="7" s="1"/>
  <c r="AE13" i="7"/>
  <c r="AN80" i="7"/>
  <c r="AR80" i="7"/>
  <c r="AV80" i="7" s="1"/>
  <c r="AQ80" i="7"/>
  <c r="AP80" i="7"/>
  <c r="AT80" i="7" s="1"/>
  <c r="AO80" i="7"/>
  <c r="AS80" i="7" s="1"/>
  <c r="AC18" i="7"/>
  <c r="AE18" i="7" s="1"/>
  <c r="AQ18" i="7"/>
  <c r="AU18" i="7" s="1"/>
  <c r="AO18" i="7"/>
  <c r="AS18" i="7" s="1"/>
  <c r="AN18" i="7"/>
  <c r="AP18" i="7"/>
  <c r="AT18" i="7" s="1"/>
  <c r="AR18" i="7"/>
  <c r="AV18" i="7" s="1"/>
  <c r="AE25" i="7"/>
  <c r="AC20" i="7"/>
  <c r="AE20" i="7" s="1"/>
  <c r="AP68" i="7"/>
  <c r="AR68" i="7"/>
  <c r="AV68" i="7" s="1"/>
  <c r="AQ68" i="7"/>
  <c r="AU68" i="7" s="1"/>
  <c r="AO68" i="7"/>
  <c r="AS68" i="7" s="1"/>
  <c r="AN68" i="7"/>
  <c r="AC84" i="7"/>
  <c r="AC86" i="7"/>
  <c r="AE86" i="7" s="1"/>
  <c r="AD86" i="7"/>
  <c r="AD19" i="7"/>
  <c r="AB12" i="7"/>
  <c r="AD12" i="7" s="1"/>
  <c r="AB16" i="7"/>
  <c r="AD16" i="7" s="1"/>
  <c r="AB20" i="7"/>
  <c r="AB24" i="7"/>
  <c r="AC24" i="7" s="1"/>
  <c r="AE24" i="7" s="1"/>
  <c r="AB28" i="7"/>
  <c r="Z31" i="7"/>
  <c r="Y34" i="7"/>
  <c r="AD39" i="7"/>
  <c r="Z46" i="7"/>
  <c r="AD46" i="7"/>
  <c r="Y52" i="7"/>
  <c r="AA55" i="7"/>
  <c r="AB68" i="7"/>
  <c r="Z67" i="7"/>
  <c r="Y67" i="7"/>
  <c r="AA69" i="7"/>
  <c r="AP79" i="7"/>
  <c r="AT79" i="7" s="1"/>
  <c r="AC81" i="7"/>
  <c r="AE81" i="7" s="1"/>
  <c r="AD81" i="7"/>
  <c r="AN78" i="7"/>
  <c r="AQ78" i="7"/>
  <c r="AU78" i="7" s="1"/>
  <c r="AP78" i="7"/>
  <c r="AT78" i="7" s="1"/>
  <c r="AO78" i="7"/>
  <c r="AS78" i="7" s="1"/>
  <c r="Y31" i="7"/>
  <c r="Z49" i="7"/>
  <c r="Y55" i="7"/>
  <c r="Y11" i="7"/>
  <c r="Y15" i="7"/>
  <c r="Y19" i="7"/>
  <c r="Y23" i="7"/>
  <c r="Y27" i="7"/>
  <c r="AA31" i="7"/>
  <c r="AE31" i="7" s="1"/>
  <c r="Y43" i="7"/>
  <c r="Y281" i="7" s="1"/>
  <c r="Y49" i="7"/>
  <c r="AA52" i="7"/>
  <c r="AB69" i="7"/>
  <c r="AC69" i="7" s="1"/>
  <c r="Z68" i="7"/>
  <c r="Y68" i="7"/>
  <c r="AB102" i="7"/>
  <c r="AD102" i="7" s="1"/>
  <c r="AU80" i="7"/>
  <c r="Z11" i="7"/>
  <c r="Z15" i="7"/>
  <c r="Z19" i="7"/>
  <c r="Z23" i="7"/>
  <c r="Z27" i="7"/>
  <c r="AD30" i="7"/>
  <c r="AA34" i="7"/>
  <c r="AD36" i="7"/>
  <c r="Z41" i="7"/>
  <c r="AD41" i="7"/>
  <c r="AA49" i="7"/>
  <c r="AC53" i="7"/>
  <c r="Y56" i="7"/>
  <c r="AB57" i="7"/>
  <c r="AC57" i="7" s="1"/>
  <c r="Z56" i="7"/>
  <c r="AB61" i="7"/>
  <c r="AD61" i="7" s="1"/>
  <c r="Y60" i="7"/>
  <c r="Z60" i="7"/>
  <c r="Z43" i="7"/>
  <c r="AD33" i="7"/>
  <c r="AB34" i="7"/>
  <c r="AD34" i="7" s="1"/>
  <c r="AB43" i="7"/>
  <c r="AD43" i="7" s="1"/>
  <c r="AB49" i="7"/>
  <c r="AD49" i="7" s="1"/>
  <c r="Z53" i="7"/>
  <c r="AD53" i="7"/>
  <c r="AA71" i="7"/>
  <c r="AB15" i="7"/>
  <c r="AC15" i="7" s="1"/>
  <c r="AE15" i="7" s="1"/>
  <c r="AB19" i="7"/>
  <c r="AC19" i="7" s="1"/>
  <c r="AE19" i="7" s="1"/>
  <c r="AB27" i="7"/>
  <c r="AD27" i="7" s="1"/>
  <c r="Z50" i="7"/>
  <c r="AE56" i="7"/>
  <c r="AC49" i="7"/>
  <c r="AE49" i="7" s="1"/>
  <c r="AN79" i="7"/>
  <c r="AQ79" i="7"/>
  <c r="AU79" i="7" s="1"/>
  <c r="AO79" i="7"/>
  <c r="AS79" i="7" s="1"/>
  <c r="AB23" i="7"/>
  <c r="AC23" i="7" s="1"/>
  <c r="AE23" i="7" s="1"/>
  <c r="Y14" i="7"/>
  <c r="Y18" i="7"/>
  <c r="Y22" i="7"/>
  <c r="Y26" i="7"/>
  <c r="Z30" i="7"/>
  <c r="Z36" i="7"/>
  <c r="AA41" i="7"/>
  <c r="Z44" i="7"/>
  <c r="Z47" i="7"/>
  <c r="Z70" i="7"/>
  <c r="Y70" i="7"/>
  <c r="AB71" i="7"/>
  <c r="AA91" i="7"/>
  <c r="AB101" i="7"/>
  <c r="Z52" i="7"/>
  <c r="AD52" i="7"/>
  <c r="Y59" i="7"/>
  <c r="AA59" i="7"/>
  <c r="AE59" i="7" s="1"/>
  <c r="AB60" i="7"/>
  <c r="AD60" i="7" s="1"/>
  <c r="Z59" i="7"/>
  <c r="AB11" i="7"/>
  <c r="AA30" i="7"/>
  <c r="AE30" i="7" s="1"/>
  <c r="Z33" i="7"/>
  <c r="AA36" i="7"/>
  <c r="AD38" i="7"/>
  <c r="AB41" i="7"/>
  <c r="Y50" i="7"/>
  <c r="AA53" i="7"/>
  <c r="AA61" i="7"/>
  <c r="AA70" i="7"/>
  <c r="Z71" i="7"/>
  <c r="AB72" i="7"/>
  <c r="AC72" i="7" s="1"/>
  <c r="AE72" i="7" s="1"/>
  <c r="Y71" i="7"/>
  <c r="AR106" i="7"/>
  <c r="AV106" i="7" s="1"/>
  <c r="AP106" i="7"/>
  <c r="AT106" i="7" s="1"/>
  <c r="AO106" i="7"/>
  <c r="AS106" i="7" s="1"/>
  <c r="AQ106" i="7"/>
  <c r="AU106" i="7" s="1"/>
  <c r="AN106" i="7"/>
  <c r="AD13" i="7"/>
  <c r="AD21" i="7"/>
  <c r="AD25" i="7"/>
  <c r="AD29" i="7"/>
  <c r="AC54" i="7"/>
  <c r="AB63" i="7"/>
  <c r="AC63" i="7" s="1"/>
  <c r="Y62" i="7"/>
  <c r="Z62" i="7"/>
  <c r="AQ151" i="7"/>
  <c r="AU151" i="7" s="1"/>
  <c r="AP151" i="7"/>
  <c r="AT151" i="7" s="1"/>
  <c r="AO151" i="7"/>
  <c r="AS151" i="7" s="1"/>
  <c r="AR151" i="7"/>
  <c r="AN151" i="7"/>
  <c r="Z10" i="7"/>
  <c r="AB14" i="7"/>
  <c r="AD14" i="7" s="1"/>
  <c r="AB18" i="7"/>
  <c r="AD18" i="7" s="1"/>
  <c r="AB22" i="7"/>
  <c r="AC22" i="7" s="1"/>
  <c r="AE22" i="7" s="1"/>
  <c r="AB26" i="7"/>
  <c r="AC26" i="7" s="1"/>
  <c r="AE26" i="7" s="1"/>
  <c r="AD32" i="7"/>
  <c r="AD35" i="7"/>
  <c r="AC42" i="7"/>
  <c r="AE42" i="7" s="1"/>
  <c r="AA44" i="7"/>
  <c r="AB50" i="7"/>
  <c r="AD50" i="7" s="1"/>
  <c r="AC51" i="7"/>
  <c r="AE51" i="7" s="1"/>
  <c r="Z54" i="7"/>
  <c r="AA57" i="7"/>
  <c r="AC78" i="7"/>
  <c r="AE78" i="7" s="1"/>
  <c r="Z91" i="7"/>
  <c r="AB92" i="7"/>
  <c r="AD92" i="7" s="1"/>
  <c r="Y91" i="7"/>
  <c r="AT68" i="7"/>
  <c r="Y10" i="7"/>
  <c r="Y13" i="7"/>
  <c r="Y17" i="7"/>
  <c r="Y21" i="7"/>
  <c r="Y25" i="7"/>
  <c r="Y29" i="7"/>
  <c r="Z38" i="7"/>
  <c r="Z42" i="7"/>
  <c r="AD42" i="7"/>
  <c r="AB44" i="7"/>
  <c r="AD44" i="7" s="1"/>
  <c r="AB47" i="7"/>
  <c r="AC47" i="7" s="1"/>
  <c r="AE47" i="7" s="1"/>
  <c r="AC48" i="7"/>
  <c r="AE48" i="7" s="1"/>
  <c r="Z51" i="7"/>
  <c r="AD51" i="7"/>
  <c r="AD63" i="7"/>
  <c r="AB73" i="7"/>
  <c r="AC73" i="7" s="1"/>
  <c r="AE73" i="7" s="1"/>
  <c r="AD31" i="7"/>
  <c r="Z13" i="7"/>
  <c r="Z17" i="7"/>
  <c r="Z21" i="7"/>
  <c r="Z25" i="7"/>
  <c r="Y32" i="7"/>
  <c r="Y35" i="7"/>
  <c r="Z40" i="7"/>
  <c r="AD40" i="7"/>
  <c r="Z48" i="7"/>
  <c r="AD48" i="7"/>
  <c r="Y54" i="7"/>
  <c r="AD58" i="7"/>
  <c r="AB64" i="7"/>
  <c r="Y63" i="7"/>
  <c r="Z63" i="7"/>
  <c r="AA65" i="7"/>
  <c r="Y77" i="7"/>
  <c r="AA82" i="7"/>
  <c r="AC83" i="7"/>
  <c r="AE83" i="7" s="1"/>
  <c r="AA84" i="7"/>
  <c r="AB90" i="7"/>
  <c r="AD90" i="7" s="1"/>
  <c r="AE91" i="7"/>
  <c r="AD17" i="7"/>
  <c r="AD20" i="7"/>
  <c r="AD24" i="7"/>
  <c r="AD28" i="7"/>
  <c r="AA29" i="7"/>
  <c r="Z32" i="7"/>
  <c r="Z45" i="7"/>
  <c r="AD45" i="7"/>
  <c r="AA54" i="7"/>
  <c r="AA66" i="7"/>
  <c r="AD76" i="7"/>
  <c r="AC76" i="7"/>
  <c r="AE76" i="7" s="1"/>
  <c r="AA32" i="7"/>
  <c r="AA35" i="7"/>
  <c r="AA276" i="7" s="1"/>
  <c r="AD37" i="7"/>
  <c r="Y40" i="7"/>
  <c r="Y48" i="7"/>
  <c r="AB54" i="7"/>
  <c r="AD54" i="7" s="1"/>
  <c r="AC55" i="7"/>
  <c r="AE55" i="7" s="1"/>
  <c r="AB65" i="7"/>
  <c r="Y64" i="7"/>
  <c r="Z64" i="7"/>
  <c r="AV78" i="7"/>
  <c r="Z87" i="7"/>
  <c r="AB88" i="7"/>
  <c r="Y87" i="7"/>
  <c r="Y90" i="7"/>
  <c r="AN100" i="7"/>
  <c r="AQ100" i="7"/>
  <c r="AU100" i="7" s="1"/>
  <c r="AO100" i="7"/>
  <c r="AS100" i="7" s="1"/>
  <c r="AR100" i="7"/>
  <c r="AV100" i="7" s="1"/>
  <c r="AP100" i="7"/>
  <c r="AT100" i="7" s="1"/>
  <c r="AB172" i="7"/>
  <c r="Y171" i="7"/>
  <c r="Z171" i="7"/>
  <c r="AA171" i="7"/>
  <c r="AC52" i="7"/>
  <c r="AE52" i="7" s="1"/>
  <c r="Z55" i="7"/>
  <c r="AD55" i="7"/>
  <c r="AB66" i="7"/>
  <c r="AC66" i="7" s="1"/>
  <c r="Z65" i="7"/>
  <c r="Y65" i="7"/>
  <c r="Z82" i="7"/>
  <c r="Y82" i="7"/>
  <c r="Z84" i="7"/>
  <c r="Y84" i="7"/>
  <c r="AB85" i="7"/>
  <c r="AC85" i="7" s="1"/>
  <c r="AB62" i="7"/>
  <c r="AD62" i="7" s="1"/>
  <c r="Y61" i="7"/>
  <c r="AB70" i="7"/>
  <c r="AD70" i="7" s="1"/>
  <c r="Z69" i="7"/>
  <c r="Y69" i="7"/>
  <c r="AA77" i="7"/>
  <c r="AC82" i="7"/>
  <c r="AE82" i="7" s="1"/>
  <c r="AA85" i="7"/>
  <c r="AA102" i="7"/>
  <c r="AB103" i="7"/>
  <c r="AD103" i="7" s="1"/>
  <c r="Z102" i="7"/>
  <c r="Z292" i="7" s="1"/>
  <c r="AA109" i="7"/>
  <c r="Z109" i="7"/>
  <c r="AB110" i="7"/>
  <c r="AA128" i="7"/>
  <c r="Z61" i="7"/>
  <c r="AC74" i="7"/>
  <c r="AE74" i="7" s="1"/>
  <c r="Y102" i="7"/>
  <c r="Y109" i="7"/>
  <c r="Y110" i="7"/>
  <c r="AB111" i="7"/>
  <c r="AD111" i="7" s="1"/>
  <c r="AA110" i="7"/>
  <c r="AE114" i="7"/>
  <c r="AA121" i="7"/>
  <c r="AQ123" i="7"/>
  <c r="AU123" i="7" s="1"/>
  <c r="AN123" i="7"/>
  <c r="AR123" i="7"/>
  <c r="AO123" i="7"/>
  <c r="AS123" i="7" s="1"/>
  <c r="AB164" i="7"/>
  <c r="Y163" i="7"/>
  <c r="Z163" i="7"/>
  <c r="AA163" i="7"/>
  <c r="Y128" i="7"/>
  <c r="AB142" i="7"/>
  <c r="AC142" i="7" s="1"/>
  <c r="Z141" i="7"/>
  <c r="AA141" i="7"/>
  <c r="Y141" i="7"/>
  <c r="AB160" i="7"/>
  <c r="Y159" i="7"/>
  <c r="Z159" i="7"/>
  <c r="AA159" i="7"/>
  <c r="Z74" i="7"/>
  <c r="Y74" i="7"/>
  <c r="Z77" i="7"/>
  <c r="AC98" i="7"/>
  <c r="AE98" i="7" s="1"/>
  <c r="AP123" i="7"/>
  <c r="AB122" i="7"/>
  <c r="AC122" i="7" s="1"/>
  <c r="AE122" i="7" s="1"/>
  <c r="Y121" i="7"/>
  <c r="Z121" i="7"/>
  <c r="AB178" i="7"/>
  <c r="AD178" i="7" s="1"/>
  <c r="Y177" i="7"/>
  <c r="AA177" i="7"/>
  <c r="Z177" i="7"/>
  <c r="AB67" i="7"/>
  <c r="AC67" i="7" s="1"/>
  <c r="AE67" i="7" s="1"/>
  <c r="Z66" i="7"/>
  <c r="Y66" i="7"/>
  <c r="AB89" i="7"/>
  <c r="AC89" i="7" s="1"/>
  <c r="AC93" i="7"/>
  <c r="AE93" i="7" s="1"/>
  <c r="Y104" i="7"/>
  <c r="AB105" i="7"/>
  <c r="AA126" i="7"/>
  <c r="AB171" i="7"/>
  <c r="Y170" i="7"/>
  <c r="Z170" i="7"/>
  <c r="AA170" i="7"/>
  <c r="Y58" i="7"/>
  <c r="AC75" i="7"/>
  <c r="AD93" i="7"/>
  <c r="Z104" i="7"/>
  <c r="AB128" i="7"/>
  <c r="AD128" i="7" s="1"/>
  <c r="Y127" i="7"/>
  <c r="Z127" i="7"/>
  <c r="AA138" i="7"/>
  <c r="AD158" i="7"/>
  <c r="Z93" i="7"/>
  <c r="AB94" i="7"/>
  <c r="AD94" i="7" s="1"/>
  <c r="AP115" i="7"/>
  <c r="AQ115" i="7"/>
  <c r="AU115" i="7" s="1"/>
  <c r="AR115" i="7"/>
  <c r="AV115" i="7" s="1"/>
  <c r="Y57" i="7"/>
  <c r="Z72" i="7"/>
  <c r="Z75" i="7"/>
  <c r="AA75" i="7"/>
  <c r="AD78" i="7"/>
  <c r="Z80" i="7"/>
  <c r="Y80" i="7"/>
  <c r="Z86" i="7"/>
  <c r="Y86" i="7"/>
  <c r="AB87" i="7"/>
  <c r="AD87" i="7" s="1"/>
  <c r="AA89" i="7"/>
  <c r="AA90" i="7"/>
  <c r="Y93" i="7"/>
  <c r="Z105" i="7"/>
  <c r="AA125" i="7"/>
  <c r="AQ173" i="7"/>
  <c r="AU173" i="7" s="1"/>
  <c r="AP173" i="7"/>
  <c r="AT173" i="7" s="1"/>
  <c r="AO173" i="7"/>
  <c r="AS173" i="7" s="1"/>
  <c r="AN173" i="7"/>
  <c r="AR173" i="7"/>
  <c r="AV173" i="7" s="1"/>
  <c r="AN115" i="7"/>
  <c r="Z126" i="7"/>
  <c r="AP133" i="7"/>
  <c r="AT133" i="7" s="1"/>
  <c r="AQ133" i="7"/>
  <c r="AU133" i="7" s="1"/>
  <c r="AR133" i="7"/>
  <c r="AV133" i="7" s="1"/>
  <c r="AO133" i="7"/>
  <c r="AS133" i="7" s="1"/>
  <c r="AN133" i="7"/>
  <c r="AB139" i="7"/>
  <c r="Z138" i="7"/>
  <c r="Y138" i="7"/>
  <c r="AB177" i="7"/>
  <c r="Y176" i="7"/>
  <c r="AA176" i="7"/>
  <c r="Z176" i="7"/>
  <c r="AO115" i="7"/>
  <c r="AS115" i="7" s="1"/>
  <c r="AQ118" i="7"/>
  <c r="AP118" i="7"/>
  <c r="AT118" i="7" s="1"/>
  <c r="AN118" i="7"/>
  <c r="AR118" i="7"/>
  <c r="AV118" i="7" s="1"/>
  <c r="AO118" i="7"/>
  <c r="AS118" i="7" s="1"/>
  <c r="Z90" i="7"/>
  <c r="AC95" i="7"/>
  <c r="AE95" i="7" s="1"/>
  <c r="Y106" i="7"/>
  <c r="AB126" i="7"/>
  <c r="AC126" i="7" s="1"/>
  <c r="Y125" i="7"/>
  <c r="Z125" i="7"/>
  <c r="AA147" i="7"/>
  <c r="Z107" i="7"/>
  <c r="AB108" i="7"/>
  <c r="AD108" i="7" s="1"/>
  <c r="AA107" i="7"/>
  <c r="AE107" i="7" s="1"/>
  <c r="AP132" i="7"/>
  <c r="AT132" i="7" s="1"/>
  <c r="AR132" i="7"/>
  <c r="AV132" i="7" s="1"/>
  <c r="AN132" i="7"/>
  <c r="AO132" i="7"/>
  <c r="AS132" i="7" s="1"/>
  <c r="AQ132" i="7"/>
  <c r="AU132" i="7" s="1"/>
  <c r="AB165" i="7"/>
  <c r="AD165" i="7" s="1"/>
  <c r="Y164" i="7"/>
  <c r="Z164" i="7"/>
  <c r="AA164" i="7"/>
  <c r="Z73" i="7"/>
  <c r="Y73" i="7"/>
  <c r="Z81" i="7"/>
  <c r="Y81" i="7"/>
  <c r="AD106" i="7"/>
  <c r="Y107" i="7"/>
  <c r="Y147" i="7"/>
  <c r="AB151" i="7"/>
  <c r="AD151" i="7" s="1"/>
  <c r="Y150" i="7"/>
  <c r="AA150" i="7"/>
  <c r="Z150" i="7"/>
  <c r="AB179" i="7"/>
  <c r="Y178" i="7"/>
  <c r="Z178" i="7"/>
  <c r="AA178" i="7"/>
  <c r="AB77" i="7"/>
  <c r="AC77" i="7" s="1"/>
  <c r="AE77" i="7" s="1"/>
  <c r="AC96" i="7"/>
  <c r="AE96" i="7" s="1"/>
  <c r="AC111" i="7"/>
  <c r="AE111" i="7" s="1"/>
  <c r="AC115" i="7"/>
  <c r="AE115" i="7" s="1"/>
  <c r="AB150" i="7"/>
  <c r="AD150" i="7" s="1"/>
  <c r="Y149" i="7"/>
  <c r="AB175" i="7"/>
  <c r="Y174" i="7"/>
  <c r="Z174" i="7"/>
  <c r="AA174" i="7"/>
  <c r="Z89" i="7"/>
  <c r="Z92" i="7"/>
  <c r="AA101" i="7"/>
  <c r="AA144" i="7"/>
  <c r="AA145" i="7"/>
  <c r="AB162" i="7"/>
  <c r="AD162" i="7" s="1"/>
  <c r="Y161" i="7"/>
  <c r="AA161" i="7"/>
  <c r="AB169" i="7"/>
  <c r="AD169" i="7" s="1"/>
  <c r="Y168" i="7"/>
  <c r="AA168" i="7"/>
  <c r="AT115" i="7"/>
  <c r="AC165" i="7"/>
  <c r="AE165" i="7" s="1"/>
  <c r="AB173" i="7"/>
  <c r="AD173" i="7" s="1"/>
  <c r="Y172" i="7"/>
  <c r="Z172" i="7"/>
  <c r="AA172" i="7"/>
  <c r="Z85" i="7"/>
  <c r="Y101" i="7"/>
  <c r="AC106" i="7"/>
  <c r="AE106" i="7" s="1"/>
  <c r="AC116" i="7"/>
  <c r="AE116" i="7" s="1"/>
  <c r="AV123" i="7"/>
  <c r="AT123" i="7"/>
  <c r="AB145" i="7"/>
  <c r="Z144" i="7"/>
  <c r="Y144" i="7"/>
  <c r="AB146" i="7"/>
  <c r="AC146" i="7" s="1"/>
  <c r="AE146" i="7" s="1"/>
  <c r="Z145" i="7"/>
  <c r="Y145" i="7"/>
  <c r="AB161" i="7"/>
  <c r="Y160" i="7"/>
  <c r="AA160" i="7"/>
  <c r="Z160" i="7"/>
  <c r="AB167" i="7"/>
  <c r="Y166" i="7"/>
  <c r="Z166" i="7"/>
  <c r="AA166" i="7"/>
  <c r="Z79" i="7"/>
  <c r="AB80" i="7"/>
  <c r="AC80" i="7" s="1"/>
  <c r="AE80" i="7" s="1"/>
  <c r="Z88" i="7"/>
  <c r="AC97" i="7"/>
  <c r="AE97" i="7" s="1"/>
  <c r="AD104" i="7"/>
  <c r="Y112" i="7"/>
  <c r="AB113" i="7"/>
  <c r="AD113" i="7" s="1"/>
  <c r="AB155" i="7"/>
  <c r="AC155" i="7" s="1"/>
  <c r="AE155" i="7" s="1"/>
  <c r="Y154" i="7"/>
  <c r="Z154" i="7"/>
  <c r="AA154" i="7"/>
  <c r="AC171" i="7"/>
  <c r="AE171" i="7" s="1"/>
  <c r="Z78" i="7"/>
  <c r="AB79" i="7"/>
  <c r="AC102" i="7"/>
  <c r="AE102" i="7" s="1"/>
  <c r="AB117" i="7"/>
  <c r="Z117" i="7"/>
  <c r="AA127" i="7"/>
  <c r="AB132" i="7"/>
  <c r="Z131" i="7"/>
  <c r="AA134" i="7"/>
  <c r="AB138" i="7"/>
  <c r="Z137" i="7"/>
  <c r="Y137" i="7"/>
  <c r="AA137" i="7"/>
  <c r="AC151" i="7"/>
  <c r="AE151" i="7" s="1"/>
  <c r="AU118" i="7"/>
  <c r="AB127" i="7"/>
  <c r="Y126" i="7"/>
  <c r="AB130" i="7"/>
  <c r="AC130" i="7" s="1"/>
  <c r="AE130" i="7" s="1"/>
  <c r="Z129" i="7"/>
  <c r="Y129" i="7"/>
  <c r="AB136" i="7"/>
  <c r="Z135" i="7"/>
  <c r="Y135" i="7"/>
  <c r="AA135" i="7"/>
  <c r="AP139" i="7"/>
  <c r="AT139" i="7" s="1"/>
  <c r="AR139" i="7"/>
  <c r="AV139" i="7" s="1"/>
  <c r="AQ139" i="7"/>
  <c r="AU139" i="7" s="1"/>
  <c r="AO139" i="7"/>
  <c r="AS139" i="7" s="1"/>
  <c r="AB185" i="7"/>
  <c r="AC185" i="7" s="1"/>
  <c r="AE185" i="7" s="1"/>
  <c r="Y184" i="7"/>
  <c r="Z184" i="7"/>
  <c r="AA184" i="7"/>
  <c r="AB119" i="7"/>
  <c r="Y118" i="7"/>
  <c r="AB144" i="7"/>
  <c r="AC144" i="7" s="1"/>
  <c r="Z143" i="7"/>
  <c r="AV151" i="7"/>
  <c r="AB159" i="7"/>
  <c r="Y158" i="7"/>
  <c r="Z158" i="7"/>
  <c r="AA158" i="7"/>
  <c r="AD154" i="7"/>
  <c r="AB156" i="7"/>
  <c r="Y155" i="7"/>
  <c r="Z155" i="7"/>
  <c r="AC179" i="7"/>
  <c r="AB190" i="7"/>
  <c r="AD190" i="7" s="1"/>
  <c r="Y189" i="7"/>
  <c r="AA189" i="7"/>
  <c r="Z189" i="7"/>
  <c r="AC128" i="7"/>
  <c r="AB180" i="7"/>
  <c r="Y179" i="7"/>
  <c r="Z179" i="7"/>
  <c r="AA179" i="7"/>
  <c r="AB112" i="7"/>
  <c r="AB120" i="7"/>
  <c r="AD120" i="7" s="1"/>
  <c r="Y119" i="7"/>
  <c r="AB140" i="7"/>
  <c r="AD140" i="7" s="1"/>
  <c r="Z139" i="7"/>
  <c r="Y139" i="7"/>
  <c r="AD171" i="7"/>
  <c r="Z106" i="7"/>
  <c r="AA119" i="7"/>
  <c r="AB123" i="7"/>
  <c r="AD123" i="7" s="1"/>
  <c r="Y122" i="7"/>
  <c r="Z122" i="7"/>
  <c r="AB135" i="7"/>
  <c r="AD135" i="7" s="1"/>
  <c r="Z134" i="7"/>
  <c r="Y134" i="7"/>
  <c r="AC166" i="7"/>
  <c r="AB170" i="7"/>
  <c r="AD170" i="7" s="1"/>
  <c r="Y169" i="7"/>
  <c r="AA169" i="7"/>
  <c r="AB131" i="7"/>
  <c r="Z130" i="7"/>
  <c r="Y130" i="7"/>
  <c r="AC162" i="7"/>
  <c r="Z169" i="7"/>
  <c r="AB154" i="7"/>
  <c r="AC154" i="7" s="1"/>
  <c r="AE154" i="7" s="1"/>
  <c r="Y153" i="7"/>
  <c r="AA153" i="7"/>
  <c r="Z185" i="7"/>
  <c r="AB121" i="7"/>
  <c r="AC121" i="7" s="1"/>
  <c r="Y120" i="7"/>
  <c r="AB124" i="7"/>
  <c r="Y123" i="7"/>
  <c r="AB129" i="7"/>
  <c r="AD129" i="7" s="1"/>
  <c r="Z128" i="7"/>
  <c r="AC133" i="7"/>
  <c r="AE133" i="7" s="1"/>
  <c r="Y142" i="7"/>
  <c r="AB148" i="7"/>
  <c r="Z147" i="7"/>
  <c r="AD179" i="7"/>
  <c r="AA185" i="7"/>
  <c r="AB187" i="7"/>
  <c r="Y186" i="7"/>
  <c r="AA186" i="7"/>
  <c r="AA143" i="7"/>
  <c r="AB168" i="7"/>
  <c r="Y167" i="7"/>
  <c r="Z167" i="7"/>
  <c r="AA167" i="7"/>
  <c r="AB181" i="7"/>
  <c r="AD181" i="7" s="1"/>
  <c r="Y180" i="7"/>
  <c r="Z180" i="7"/>
  <c r="AB188" i="7"/>
  <c r="AD188" i="7" s="1"/>
  <c r="Y187" i="7"/>
  <c r="AB137" i="7"/>
  <c r="AD137" i="7" s="1"/>
  <c r="Z136" i="7"/>
  <c r="AB157" i="7"/>
  <c r="AD157" i="7" s="1"/>
  <c r="Y156" i="7"/>
  <c r="Z156" i="7"/>
  <c r="AB163" i="7"/>
  <c r="AC163" i="7" s="1"/>
  <c r="AE163" i="7" s="1"/>
  <c r="Y162" i="7"/>
  <c r="Z162" i="7"/>
  <c r="Z301" i="7" s="1"/>
  <c r="AA162" i="7"/>
  <c r="AB176" i="7"/>
  <c r="Y175" i="7"/>
  <c r="Z175" i="7"/>
  <c r="AA175" i="7"/>
  <c r="AA188" i="7"/>
  <c r="AB183" i="7"/>
  <c r="AC183" i="7" s="1"/>
  <c r="Y182" i="7"/>
  <c r="Z182" i="7"/>
  <c r="AB118" i="7"/>
  <c r="Y117" i="7"/>
  <c r="AB125" i="7"/>
  <c r="Y124" i="7"/>
  <c r="AB147" i="7"/>
  <c r="AD147" i="7" s="1"/>
  <c r="Z146" i="7"/>
  <c r="Y146" i="7"/>
  <c r="AA182" i="7"/>
  <c r="AA183" i="7"/>
  <c r="AD183" i="7"/>
  <c r="Z183" i="7"/>
  <c r="Y190" i="7"/>
  <c r="Z190" i="7"/>
  <c r="AB141" i="7"/>
  <c r="Z140" i="7"/>
  <c r="AB152" i="7"/>
  <c r="Y151" i="7"/>
  <c r="Z151" i="7"/>
  <c r="AB134" i="7"/>
  <c r="AC134" i="7" s="1"/>
  <c r="AE134" i="7" s="1"/>
  <c r="Z133" i="7"/>
  <c r="AB143" i="7"/>
  <c r="AD143" i="7" s="1"/>
  <c r="Z142" i="7"/>
  <c r="AB153" i="7"/>
  <c r="AD153" i="7" s="1"/>
  <c r="Y152" i="7"/>
  <c r="AB133" i="7"/>
  <c r="AD133" i="7" s="1"/>
  <c r="Z132" i="7"/>
  <c r="AA142" i="7"/>
  <c r="AB149" i="7"/>
  <c r="AC149" i="7" s="1"/>
  <c r="Z148" i="7"/>
  <c r="AA152" i="7"/>
  <c r="AB158" i="7"/>
  <c r="AC158" i="7" s="1"/>
  <c r="AE158" i="7" s="1"/>
  <c r="Y157" i="7"/>
  <c r="AB166" i="7"/>
  <c r="AD166" i="7" s="1"/>
  <c r="Y165" i="7"/>
  <c r="AB174" i="7"/>
  <c r="AD174" i="7" s="1"/>
  <c r="Y173" i="7"/>
  <c r="AB182" i="7"/>
  <c r="AD182" i="7" s="1"/>
  <c r="Y181" i="7"/>
  <c r="AB189" i="7"/>
  <c r="AC189" i="7" s="1"/>
  <c r="Y188" i="7"/>
  <c r="AB184" i="7"/>
  <c r="AC184" i="7" s="1"/>
  <c r="Y183" i="7"/>
  <c r="AB186" i="7"/>
  <c r="AD186" i="7" s="1"/>
  <c r="Y185" i="7"/>
  <c r="AR97" i="6"/>
  <c r="AV97" i="6" s="1"/>
  <c r="AQ97" i="6"/>
  <c r="AB12" i="6"/>
  <c r="AD12" i="6" s="1"/>
  <c r="AC43" i="6"/>
  <c r="AE43" i="6" s="1"/>
  <c r="Y47" i="6"/>
  <c r="Z61" i="6"/>
  <c r="Y81" i="6"/>
  <c r="Y114" i="6"/>
  <c r="Y117" i="6"/>
  <c r="AA11" i="6"/>
  <c r="AD24" i="6"/>
  <c r="Y64" i="6"/>
  <c r="Z81" i="6"/>
  <c r="Z87" i="6"/>
  <c r="Z114" i="6"/>
  <c r="AA120" i="6"/>
  <c r="AA142" i="6"/>
  <c r="AQ142" i="6" s="1"/>
  <c r="AD30" i="6"/>
  <c r="AA124" i="6"/>
  <c r="AA139" i="6"/>
  <c r="AO139" i="6" s="1"/>
  <c r="Y158" i="6"/>
  <c r="AA14" i="6"/>
  <c r="AQ14" i="6" s="1"/>
  <c r="AU14" i="6" s="1"/>
  <c r="AB19" i="6"/>
  <c r="AC19" i="6" s="1"/>
  <c r="Y21" i="6"/>
  <c r="AA33" i="6"/>
  <c r="AA57" i="6"/>
  <c r="AA98" i="6"/>
  <c r="AA101" i="6"/>
  <c r="AA116" i="6"/>
  <c r="AB121" i="6"/>
  <c r="AD121" i="6" s="1"/>
  <c r="AC29" i="6"/>
  <c r="Y63" i="6"/>
  <c r="AB87" i="6"/>
  <c r="AD87" i="6" s="1"/>
  <c r="AB64" i="6"/>
  <c r="AC64" i="6" s="1"/>
  <c r="Y14" i="6"/>
  <c r="AC20" i="6"/>
  <c r="AE20" i="6" s="1"/>
  <c r="Z29" i="6"/>
  <c r="AB34" i="6"/>
  <c r="AC34" i="6" s="1"/>
  <c r="Z63" i="6"/>
  <c r="Y97" i="6"/>
  <c r="Z104" i="6"/>
  <c r="AB117" i="6"/>
  <c r="AD117" i="6" s="1"/>
  <c r="Z14" i="6"/>
  <c r="Z26" i="6"/>
  <c r="Y29" i="6"/>
  <c r="AQ30" i="6"/>
  <c r="AU30" i="6" s="1"/>
  <c r="AC41" i="6"/>
  <c r="AA59" i="6"/>
  <c r="AA78" i="6"/>
  <c r="AO78" i="6" s="1"/>
  <c r="AS78" i="6" s="1"/>
  <c r="AA100" i="6"/>
  <c r="AQ100" i="6" s="1"/>
  <c r="Y104" i="6"/>
  <c r="AB11" i="6"/>
  <c r="Y17" i="6"/>
  <c r="AA29" i="6"/>
  <c r="AD93" i="6"/>
  <c r="Z10" i="6"/>
  <c r="AC16" i="6"/>
  <c r="AD17" i="6"/>
  <c r="AA32" i="6"/>
  <c r="Z41" i="6"/>
  <c r="Y51" i="6"/>
  <c r="Z62" i="6"/>
  <c r="AA71" i="6"/>
  <c r="AA77" i="6"/>
  <c r="AA150" i="6"/>
  <c r="AB60" i="6"/>
  <c r="AD60" i="6" s="1"/>
  <c r="AC71" i="6"/>
  <c r="AC77" i="6"/>
  <c r="AB123" i="6"/>
  <c r="AC123" i="6" s="1"/>
  <c r="AC17" i="6"/>
  <c r="AE17" i="6" s="1"/>
  <c r="AB32" i="6"/>
  <c r="AC32" i="6" s="1"/>
  <c r="AA44" i="6"/>
  <c r="Y59" i="6"/>
  <c r="AB62" i="6"/>
  <c r="AC62" i="6" s="1"/>
  <c r="AD71" i="6"/>
  <c r="AA88" i="6"/>
  <c r="AB90" i="6"/>
  <c r="AC90" i="6" s="1"/>
  <c r="AA95" i="6"/>
  <c r="Z115" i="6"/>
  <c r="AC122" i="6"/>
  <c r="AE122" i="6" s="1"/>
  <c r="AA40" i="6"/>
  <c r="AA81" i="6"/>
  <c r="AE81" i="6" s="1"/>
  <c r="AC88" i="6"/>
  <c r="AE88" i="6" s="1"/>
  <c r="AA134" i="6"/>
  <c r="AA12" i="6"/>
  <c r="AO12" i="6" s="1"/>
  <c r="AC12" i="6"/>
  <c r="AE12" i="6" s="1"/>
  <c r="AA34" i="6"/>
  <c r="AA64" i="6"/>
  <c r="AA84" i="6"/>
  <c r="AA102" i="6"/>
  <c r="AA114" i="6"/>
  <c r="AA121" i="6"/>
  <c r="AA140" i="6"/>
  <c r="Z22" i="6"/>
  <c r="Y19" i="6"/>
  <c r="Z68" i="6"/>
  <c r="Z77" i="6"/>
  <c r="AD81" i="6"/>
  <c r="Z88" i="6"/>
  <c r="Z95" i="6"/>
  <c r="Z122" i="6"/>
  <c r="AC22" i="6"/>
  <c r="AB51" i="6"/>
  <c r="AD51" i="6" s="1"/>
  <c r="Z50" i="6"/>
  <c r="Y50" i="6"/>
  <c r="Y46" i="6"/>
  <c r="Z76" i="6"/>
  <c r="Y76" i="6"/>
  <c r="AB110" i="6"/>
  <c r="AD110" i="6" s="1"/>
  <c r="Y110" i="6"/>
  <c r="AD20" i="6"/>
  <c r="AC24" i="6"/>
  <c r="AE24" i="6" s="1"/>
  <c r="AB68" i="6"/>
  <c r="Z67" i="6"/>
  <c r="Y67" i="6"/>
  <c r="Y36" i="6"/>
  <c r="Z66" i="6"/>
  <c r="AB67" i="6"/>
  <c r="AD67" i="6" s="1"/>
  <c r="Z75" i="6"/>
  <c r="Z27" i="6"/>
  <c r="Y27" i="6"/>
  <c r="AB28" i="6"/>
  <c r="AD28" i="6" s="1"/>
  <c r="AC18" i="6"/>
  <c r="AA27" i="6"/>
  <c r="AE71" i="6"/>
  <c r="AN99" i="6"/>
  <c r="AR99" i="6"/>
  <c r="AV99" i="6" s="1"/>
  <c r="AQ99" i="6"/>
  <c r="AP99" i="6"/>
  <c r="AT99" i="6" s="1"/>
  <c r="AO99" i="6"/>
  <c r="AS99" i="6" s="1"/>
  <c r="AD18" i="6"/>
  <c r="AC39" i="6"/>
  <c r="AD39" i="6"/>
  <c r="AD21" i="6"/>
  <c r="AC21" i="6"/>
  <c r="AD26" i="6"/>
  <c r="AB36" i="6"/>
  <c r="AC36" i="6" s="1"/>
  <c r="AQ12" i="6"/>
  <c r="AU12" i="6" s="1"/>
  <c r="AP12" i="6"/>
  <c r="AT12" i="6" s="1"/>
  <c r="Y106" i="6"/>
  <c r="Y15" i="6"/>
  <c r="AA19" i="6"/>
  <c r="AC27" i="6"/>
  <c r="Z34" i="6"/>
  <c r="Z43" i="6"/>
  <c r="Y43" i="6"/>
  <c r="AC47" i="6"/>
  <c r="Y68" i="6"/>
  <c r="AB73" i="6"/>
  <c r="Z72" i="6"/>
  <c r="AN88" i="6"/>
  <c r="AR88" i="6"/>
  <c r="AV88" i="6" s="1"/>
  <c r="AQ88" i="6"/>
  <c r="AU88" i="6" s="1"/>
  <c r="AP88" i="6"/>
  <c r="AO88" i="6"/>
  <c r="AS88" i="6" s="1"/>
  <c r="Z15" i="6"/>
  <c r="Y20" i="6"/>
  <c r="Y24" i="6"/>
  <c r="Y34" i="6"/>
  <c r="AB69" i="6"/>
  <c r="AC69" i="6" s="1"/>
  <c r="Y72" i="6"/>
  <c r="Z96" i="6"/>
  <c r="AB97" i="6"/>
  <c r="AC97" i="6" s="1"/>
  <c r="AE97" i="6" s="1"/>
  <c r="AB174" i="6"/>
  <c r="Z173" i="6"/>
  <c r="Y173" i="6"/>
  <c r="AA173" i="6"/>
  <c r="AB15" i="6"/>
  <c r="AD15" i="6" s="1"/>
  <c r="Z20" i="6"/>
  <c r="AA28" i="6"/>
  <c r="AA13" i="6"/>
  <c r="AA18" i="6"/>
  <c r="AV30" i="6"/>
  <c r="Y32" i="6"/>
  <c r="Z37" i="6"/>
  <c r="AB38" i="6"/>
  <c r="AC38" i="6" s="1"/>
  <c r="AE38" i="6" s="1"/>
  <c r="Y40" i="6"/>
  <c r="AA55" i="6"/>
  <c r="AA56" i="6"/>
  <c r="AA141" i="6"/>
  <c r="Z141" i="6"/>
  <c r="AB86" i="6"/>
  <c r="AC86" i="6" s="1"/>
  <c r="Z85" i="6"/>
  <c r="Z105" i="6"/>
  <c r="AA105" i="6"/>
  <c r="AE105" i="6" s="1"/>
  <c r="AB106" i="6"/>
  <c r="AC106" i="6" s="1"/>
  <c r="AB72" i="6"/>
  <c r="AC72" i="6" s="1"/>
  <c r="AB14" i="6"/>
  <c r="AC14" i="6" s="1"/>
  <c r="AE14" i="6" s="1"/>
  <c r="Z19" i="6"/>
  <c r="Z23" i="6"/>
  <c r="Y26" i="6"/>
  <c r="Z28" i="6"/>
  <c r="Y30" i="6"/>
  <c r="AA37" i="6"/>
  <c r="AC60" i="6"/>
  <c r="Y85" i="6"/>
  <c r="Y105" i="6"/>
  <c r="Z69" i="6"/>
  <c r="AB70" i="6"/>
  <c r="AC70" i="6" s="1"/>
  <c r="AE70" i="6" s="1"/>
  <c r="Y23" i="6"/>
  <c r="AA26" i="6"/>
  <c r="Y28" i="6"/>
  <c r="Y55" i="6"/>
  <c r="AB56" i="6"/>
  <c r="AC56" i="6" s="1"/>
  <c r="Z56" i="6"/>
  <c r="Y56" i="6"/>
  <c r="AN100" i="6"/>
  <c r="AR100" i="6"/>
  <c r="AV100" i="6" s="1"/>
  <c r="AP100" i="6"/>
  <c r="AT100" i="6" s="1"/>
  <c r="AO100" i="6"/>
  <c r="AS100" i="6" s="1"/>
  <c r="Z110" i="6"/>
  <c r="AB52" i="6"/>
  <c r="Z51" i="6"/>
  <c r="Y18" i="6"/>
  <c r="AA22" i="6"/>
  <c r="AA23" i="6"/>
  <c r="Z35" i="6"/>
  <c r="Y35" i="6"/>
  <c r="Z48" i="6"/>
  <c r="Z55" i="6"/>
  <c r="Y57" i="6"/>
  <c r="Z57" i="6"/>
  <c r="AB58" i="6"/>
  <c r="AD58" i="6" s="1"/>
  <c r="Y58" i="6"/>
  <c r="Z58" i="6"/>
  <c r="Z60" i="6"/>
  <c r="AB61" i="6"/>
  <c r="AD61" i="6" s="1"/>
  <c r="AA93" i="6"/>
  <c r="AB108" i="6"/>
  <c r="AC108" i="6" s="1"/>
  <c r="AB54" i="6"/>
  <c r="AC54" i="6" s="1"/>
  <c r="AE54" i="6" s="1"/>
  <c r="Z53" i="6"/>
  <c r="Y53" i="6"/>
  <c r="Y11" i="6"/>
  <c r="Y12" i="6"/>
  <c r="AB13" i="6"/>
  <c r="AD13" i="6" s="1"/>
  <c r="Z18" i="6"/>
  <c r="AB23" i="6"/>
  <c r="AD23" i="6" s="1"/>
  <c r="AA35" i="6"/>
  <c r="AA42" i="6"/>
  <c r="Y48" i="6"/>
  <c r="AB57" i="6"/>
  <c r="AB59" i="6"/>
  <c r="AD59" i="6" s="1"/>
  <c r="Y60" i="6"/>
  <c r="AB126" i="6"/>
  <c r="AC126" i="6" s="1"/>
  <c r="AE126" i="6" s="1"/>
  <c r="Y125" i="6"/>
  <c r="AA125" i="6"/>
  <c r="Z125" i="6"/>
  <c r="Y13" i="6"/>
  <c r="AA16" i="6"/>
  <c r="AB35" i="6"/>
  <c r="Z45" i="6"/>
  <c r="AB46" i="6"/>
  <c r="AC46" i="6" s="1"/>
  <c r="Y62" i="6"/>
  <c r="AA21" i="6"/>
  <c r="AN30" i="6"/>
  <c r="AP30" i="6"/>
  <c r="AT30" i="6" s="1"/>
  <c r="AB50" i="6"/>
  <c r="Z49" i="6"/>
  <c r="Y49" i="6"/>
  <c r="AB84" i="6"/>
  <c r="AD84" i="6" s="1"/>
  <c r="Z83" i="6"/>
  <c r="Y83" i="6"/>
  <c r="Z93" i="6"/>
  <c r="Y93" i="6"/>
  <c r="AN94" i="6"/>
  <c r="AR94" i="6"/>
  <c r="AV94" i="6" s="1"/>
  <c r="AO94" i="6"/>
  <c r="AS94" i="6" s="1"/>
  <c r="AQ94" i="6"/>
  <c r="AU94" i="6" s="1"/>
  <c r="AP94" i="6"/>
  <c r="AT94" i="6" s="1"/>
  <c r="Z33" i="6"/>
  <c r="Y33" i="6"/>
  <c r="AD42" i="6"/>
  <c r="Y22" i="6"/>
  <c r="AA36" i="6"/>
  <c r="AD38" i="6"/>
  <c r="Z42" i="6"/>
  <c r="AB45" i="6"/>
  <c r="AC45" i="6" s="1"/>
  <c r="AA46" i="6"/>
  <c r="AB49" i="6"/>
  <c r="AA65" i="6"/>
  <c r="AA15" i="6"/>
  <c r="Z25" i="6"/>
  <c r="Y25" i="6"/>
  <c r="AO30" i="6"/>
  <c r="AS30" i="6" s="1"/>
  <c r="Z31" i="6"/>
  <c r="Y31" i="6"/>
  <c r="Z39" i="6"/>
  <c r="AB40" i="6"/>
  <c r="AD40" i="6" s="1"/>
  <c r="Y42" i="6"/>
  <c r="AD62" i="6"/>
  <c r="AA76" i="6"/>
  <c r="Y91" i="6"/>
  <c r="Z107" i="6"/>
  <c r="Y107" i="6"/>
  <c r="AA107" i="6"/>
  <c r="Z65" i="6"/>
  <c r="Y65" i="6"/>
  <c r="AC73" i="6"/>
  <c r="AB139" i="6"/>
  <c r="Y138" i="6"/>
  <c r="Z138" i="6"/>
  <c r="Z38" i="6"/>
  <c r="AA47" i="6"/>
  <c r="AB48" i="6"/>
  <c r="AD48" i="6" s="1"/>
  <c r="AB55" i="6"/>
  <c r="AD55" i="6" s="1"/>
  <c r="Z54" i="6"/>
  <c r="AD73" i="6"/>
  <c r="AA74" i="6"/>
  <c r="AA50" i="6"/>
  <c r="Y54" i="6"/>
  <c r="Y61" i="6"/>
  <c r="AA66" i="6"/>
  <c r="AA68" i="6"/>
  <c r="AD70" i="6"/>
  <c r="Z70" i="6"/>
  <c r="Y70" i="6"/>
  <c r="AB80" i="6"/>
  <c r="AC80" i="6" s="1"/>
  <c r="Y79" i="6"/>
  <c r="AD89" i="6"/>
  <c r="Y98" i="6"/>
  <c r="Z32" i="6"/>
  <c r="AB33" i="6"/>
  <c r="AD33" i="6" s="1"/>
  <c r="Y41" i="6"/>
  <c r="Z44" i="6"/>
  <c r="AB53" i="6"/>
  <c r="AD53" i="6" s="1"/>
  <c r="Z52" i="6"/>
  <c r="AC66" i="6"/>
  <c r="Z79" i="6"/>
  <c r="AB98" i="6"/>
  <c r="AU99" i="6"/>
  <c r="AU100" i="6"/>
  <c r="AD66" i="6"/>
  <c r="AB75" i="6"/>
  <c r="AD75" i="6" s="1"/>
  <c r="Z74" i="6"/>
  <c r="AA91" i="6"/>
  <c r="AB164" i="6"/>
  <c r="AC164" i="6" s="1"/>
  <c r="AE164" i="6" s="1"/>
  <c r="Z163" i="6"/>
  <c r="AA163" i="6"/>
  <c r="Y163" i="6"/>
  <c r="Z36" i="6"/>
  <c r="AB37" i="6"/>
  <c r="Z40" i="6"/>
  <c r="AA49" i="6"/>
  <c r="AA53" i="6"/>
  <c r="AB76" i="6"/>
  <c r="AD76" i="6" s="1"/>
  <c r="Y75" i="6"/>
  <c r="AA83" i="6"/>
  <c r="Z91" i="6"/>
  <c r="AB92" i="6"/>
  <c r="AP139" i="6"/>
  <c r="AT139" i="6" s="1"/>
  <c r="Z102" i="6"/>
  <c r="AB103" i="6"/>
  <c r="AD103" i="6" s="1"/>
  <c r="Z30" i="6"/>
  <c r="AB31" i="6"/>
  <c r="AC31" i="6" s="1"/>
  <c r="AA39" i="6"/>
  <c r="Z46" i="6"/>
  <c r="AA51" i="6"/>
  <c r="AA60" i="6"/>
  <c r="AB63" i="6"/>
  <c r="AB65" i="6"/>
  <c r="AD65" i="6" s="1"/>
  <c r="AA67" i="6"/>
  <c r="AB83" i="6"/>
  <c r="AC83" i="6" s="1"/>
  <c r="Z82" i="6"/>
  <c r="AA85" i="6"/>
  <c r="AC94" i="6"/>
  <c r="AE94" i="6" s="1"/>
  <c r="Y102" i="6"/>
  <c r="Z103" i="6"/>
  <c r="AB104" i="6"/>
  <c r="AA104" i="6"/>
  <c r="AB120" i="6"/>
  <c r="AD120" i="6" s="1"/>
  <c r="Z119" i="6"/>
  <c r="Z136" i="6"/>
  <c r="AA136" i="6"/>
  <c r="AA110" i="6"/>
  <c r="AR126" i="6"/>
  <c r="AV126" i="6" s="1"/>
  <c r="AP126" i="6"/>
  <c r="AT126" i="6" s="1"/>
  <c r="AN126" i="6"/>
  <c r="AO126" i="6"/>
  <c r="AS126" i="6" s="1"/>
  <c r="AQ126" i="6"/>
  <c r="AU126" i="6" s="1"/>
  <c r="Z24" i="6"/>
  <c r="AB25" i="6"/>
  <c r="AA45" i="6"/>
  <c r="AA72" i="6"/>
  <c r="AB85" i="6"/>
  <c r="AD85" i="6" s="1"/>
  <c r="Z84" i="6"/>
  <c r="AA96" i="6"/>
  <c r="Z111" i="6"/>
  <c r="Y111" i="6"/>
  <c r="AQ149" i="6"/>
  <c r="AA69" i="6"/>
  <c r="AC78" i="6"/>
  <c r="AA90" i="6"/>
  <c r="AU97" i="6"/>
  <c r="Y108" i="6"/>
  <c r="AB109" i="6"/>
  <c r="AB138" i="6"/>
  <c r="AC138" i="6" s="1"/>
  <c r="Y137" i="6"/>
  <c r="Z137" i="6"/>
  <c r="AB141" i="6"/>
  <c r="AC141" i="6" s="1"/>
  <c r="AE141" i="6" s="1"/>
  <c r="Y140" i="6"/>
  <c r="Z140" i="6"/>
  <c r="AR142" i="6"/>
  <c r="AV142" i="6" s="1"/>
  <c r="AB148" i="6"/>
  <c r="AC148" i="6" s="1"/>
  <c r="AE148" i="6" s="1"/>
  <c r="Y147" i="6"/>
  <c r="AA147" i="6"/>
  <c r="Z147" i="6"/>
  <c r="AA58" i="6"/>
  <c r="AA80" i="6"/>
  <c r="Z92" i="6"/>
  <c r="Z94" i="6"/>
  <c r="Y94" i="6"/>
  <c r="AD97" i="6"/>
  <c r="Z101" i="6"/>
  <c r="Y101" i="6"/>
  <c r="AA106" i="6"/>
  <c r="Z108" i="6"/>
  <c r="Y116" i="6"/>
  <c r="Y122" i="6"/>
  <c r="AA63" i="6"/>
  <c r="AA73" i="6"/>
  <c r="AB79" i="6"/>
  <c r="AD79" i="6" s="1"/>
  <c r="AT88" i="6"/>
  <c r="AD90" i="6"/>
  <c r="Y90" i="6"/>
  <c r="AA108" i="6"/>
  <c r="AB111" i="6"/>
  <c r="AC111" i="6" s="1"/>
  <c r="AA112" i="6"/>
  <c r="Z116" i="6"/>
  <c r="AA118" i="6"/>
  <c r="AC118" i="6"/>
  <c r="AB129" i="6"/>
  <c r="Z128" i="6"/>
  <c r="AR137" i="6"/>
  <c r="AV137" i="6" s="1"/>
  <c r="AP137" i="6"/>
  <c r="AT137" i="6" s="1"/>
  <c r="AO137" i="6"/>
  <c r="AS137" i="6" s="1"/>
  <c r="AQ137" i="6"/>
  <c r="AU137" i="6" s="1"/>
  <c r="AN137" i="6"/>
  <c r="AA146" i="6"/>
  <c r="AA75" i="6"/>
  <c r="AC82" i="6"/>
  <c r="AE82" i="6" s="1"/>
  <c r="AN97" i="6"/>
  <c r="AP97" i="6"/>
  <c r="AT97" i="6" s="1"/>
  <c r="AC102" i="6"/>
  <c r="AE102" i="6" s="1"/>
  <c r="AD112" i="6"/>
  <c r="Z112" i="6"/>
  <c r="AB116" i="6"/>
  <c r="Z123" i="6"/>
  <c r="AB124" i="6"/>
  <c r="Y123" i="6"/>
  <c r="Y128" i="6"/>
  <c r="AB133" i="6"/>
  <c r="Z132" i="6"/>
  <c r="AA132" i="6"/>
  <c r="AA145" i="6"/>
  <c r="AA62" i="6"/>
  <c r="AB74" i="6"/>
  <c r="AD74" i="6" s="1"/>
  <c r="Y80" i="6"/>
  <c r="Z86" i="6"/>
  <c r="AC95" i="6"/>
  <c r="AD102" i="6"/>
  <c r="Z118" i="6"/>
  <c r="Y118" i="6"/>
  <c r="AA123" i="6"/>
  <c r="AB128" i="6"/>
  <c r="AC128" i="6" s="1"/>
  <c r="Z127" i="6"/>
  <c r="Y127" i="6"/>
  <c r="AA128" i="6"/>
  <c r="Y132" i="6"/>
  <c r="Y171" i="6"/>
  <c r="Z130" i="6"/>
  <c r="AB132" i="6"/>
  <c r="AA131" i="6"/>
  <c r="AB146" i="6"/>
  <c r="AC146" i="6" s="1"/>
  <c r="Y145" i="6"/>
  <c r="AA61" i="6"/>
  <c r="AA79" i="6"/>
  <c r="AC91" i="6"/>
  <c r="AO97" i="6"/>
  <c r="AS97" i="6" s="1"/>
  <c r="AB114" i="6"/>
  <c r="AD114" i="6" s="1"/>
  <c r="Y113" i="6"/>
  <c r="Z113" i="6"/>
  <c r="AA130" i="6"/>
  <c r="Z131" i="6"/>
  <c r="AA144" i="6"/>
  <c r="Z145" i="6"/>
  <c r="AB157" i="6"/>
  <c r="AD157" i="6" s="1"/>
  <c r="Z156" i="6"/>
  <c r="Y156" i="6"/>
  <c r="AA156" i="6"/>
  <c r="AB145" i="6"/>
  <c r="AC145" i="6" s="1"/>
  <c r="Y144" i="6"/>
  <c r="AC85" i="6"/>
  <c r="Z89" i="6"/>
  <c r="AA89" i="6"/>
  <c r="AD105" i="6"/>
  <c r="AA111" i="6"/>
  <c r="AA138" i="6"/>
  <c r="Z144" i="6"/>
  <c r="AB149" i="6"/>
  <c r="AC149" i="6" s="1"/>
  <c r="Y148" i="6"/>
  <c r="Z148" i="6"/>
  <c r="Z90" i="6"/>
  <c r="AB91" i="6"/>
  <c r="AD91" i="6" s="1"/>
  <c r="Z106" i="6"/>
  <c r="AB107" i="6"/>
  <c r="AC107" i="6" s="1"/>
  <c r="AB113" i="6"/>
  <c r="AC113" i="6" s="1"/>
  <c r="AE113" i="6" s="1"/>
  <c r="Y112" i="6"/>
  <c r="AA115" i="6"/>
  <c r="AA127" i="6"/>
  <c r="AB96" i="6"/>
  <c r="AD96" i="6" s="1"/>
  <c r="AB184" i="6"/>
  <c r="AD184" i="6" s="1"/>
  <c r="Z183" i="6"/>
  <c r="AA183" i="6"/>
  <c r="Y95" i="6"/>
  <c r="Z100" i="6"/>
  <c r="AB101" i="6"/>
  <c r="Z117" i="6"/>
  <c r="AB135" i="6"/>
  <c r="Y134" i="6"/>
  <c r="Y183" i="6"/>
  <c r="AA186" i="6"/>
  <c r="Z99" i="6"/>
  <c r="AB100" i="6"/>
  <c r="AB154" i="6"/>
  <c r="Z153" i="6"/>
  <c r="Y153" i="6"/>
  <c r="Z98" i="6"/>
  <c r="AB99" i="6"/>
  <c r="Z151" i="6"/>
  <c r="Y151" i="6"/>
  <c r="AB152" i="6"/>
  <c r="AD152" i="6" s="1"/>
  <c r="Y170" i="6"/>
  <c r="AA181" i="6"/>
  <c r="AA170" i="6"/>
  <c r="AB147" i="6"/>
  <c r="AC147" i="6" s="1"/>
  <c r="Y146" i="6"/>
  <c r="Z146" i="6"/>
  <c r="AB115" i="6"/>
  <c r="AD115" i="6" s="1"/>
  <c r="AB125" i="6"/>
  <c r="AC125" i="6" s="1"/>
  <c r="AB127" i="6"/>
  <c r="Z126" i="6"/>
  <c r="AA166" i="6"/>
  <c r="Y166" i="6"/>
  <c r="AB180" i="6"/>
  <c r="AD180" i="6" s="1"/>
  <c r="Z179" i="6"/>
  <c r="AA179" i="6"/>
  <c r="Y182" i="6"/>
  <c r="Y124" i="6"/>
  <c r="Y126" i="6"/>
  <c r="AB140" i="6"/>
  <c r="Y139" i="6"/>
  <c r="AC174" i="6"/>
  <c r="AB176" i="6"/>
  <c r="AD176" i="6" s="1"/>
  <c r="Z175" i="6"/>
  <c r="AA175" i="6"/>
  <c r="Y175" i="6"/>
  <c r="Y179" i="6"/>
  <c r="AB144" i="6"/>
  <c r="Y143" i="6"/>
  <c r="AA133" i="6"/>
  <c r="AB137" i="6"/>
  <c r="AC137" i="6" s="1"/>
  <c r="AE137" i="6" s="1"/>
  <c r="Y136" i="6"/>
  <c r="Z143" i="6"/>
  <c r="AD148" i="6"/>
  <c r="AA178" i="6"/>
  <c r="AA153" i="6"/>
  <c r="AB181" i="6"/>
  <c r="AC181" i="6" s="1"/>
  <c r="Z180" i="6"/>
  <c r="Y180" i="6"/>
  <c r="AB131" i="6"/>
  <c r="AB134" i="6"/>
  <c r="Y133" i="6"/>
  <c r="AA151" i="6"/>
  <c r="AB161" i="6"/>
  <c r="Z160" i="6"/>
  <c r="AA160" i="6"/>
  <c r="Y160" i="6"/>
  <c r="Y130" i="6"/>
  <c r="Z133" i="6"/>
  <c r="AB143" i="6"/>
  <c r="AC143" i="6" s="1"/>
  <c r="AE143" i="6" s="1"/>
  <c r="Y142" i="6"/>
  <c r="AB156" i="6"/>
  <c r="AC156" i="6" s="1"/>
  <c r="Z155" i="6"/>
  <c r="Z190" i="6"/>
  <c r="AA190" i="6"/>
  <c r="Y190" i="6"/>
  <c r="AB136" i="6"/>
  <c r="AC136" i="6" s="1"/>
  <c r="Y135" i="6"/>
  <c r="AB162" i="6"/>
  <c r="Z161" i="6"/>
  <c r="AA161" i="6"/>
  <c r="AB130" i="6"/>
  <c r="AC130" i="6" s="1"/>
  <c r="AB153" i="6"/>
  <c r="Z152" i="6"/>
  <c r="Y168" i="6"/>
  <c r="Y169" i="6"/>
  <c r="AB142" i="6"/>
  <c r="AC142" i="6" s="1"/>
  <c r="Y141" i="6"/>
  <c r="AB172" i="6"/>
  <c r="AD172" i="6" s="1"/>
  <c r="Z171" i="6"/>
  <c r="AA171" i="6"/>
  <c r="AB173" i="6"/>
  <c r="AD173" i="6" s="1"/>
  <c r="Z172" i="6"/>
  <c r="Y172" i="6"/>
  <c r="AD174" i="6"/>
  <c r="Y174" i="6"/>
  <c r="AD164" i="6"/>
  <c r="AB177" i="6"/>
  <c r="AD177" i="6" s="1"/>
  <c r="Z176" i="6"/>
  <c r="AB165" i="6"/>
  <c r="AD165" i="6" s="1"/>
  <c r="Z164" i="6"/>
  <c r="Y164" i="6"/>
  <c r="Y176" i="6"/>
  <c r="AB166" i="6"/>
  <c r="AC166" i="6" s="1"/>
  <c r="Z165" i="6"/>
  <c r="AB168" i="6"/>
  <c r="AC168" i="6" s="1"/>
  <c r="AE168" i="6" s="1"/>
  <c r="Z167" i="6"/>
  <c r="AB170" i="6"/>
  <c r="AC170" i="6" s="1"/>
  <c r="Z169" i="6"/>
  <c r="AB175" i="6"/>
  <c r="AD175" i="6" s="1"/>
  <c r="Z174" i="6"/>
  <c r="AC177" i="6"/>
  <c r="AE177" i="6" s="1"/>
  <c r="AB183" i="6"/>
  <c r="AD183" i="6" s="1"/>
  <c r="Z182" i="6"/>
  <c r="AB158" i="6"/>
  <c r="AD158" i="6" s="1"/>
  <c r="Z157" i="6"/>
  <c r="Y165" i="6"/>
  <c r="Y167" i="6"/>
  <c r="AB189" i="6"/>
  <c r="AD189" i="6" s="1"/>
  <c r="Z188" i="6"/>
  <c r="Z150" i="6"/>
  <c r="AB151" i="6"/>
  <c r="AD151" i="6" s="1"/>
  <c r="Y157" i="6"/>
  <c r="AA165" i="6"/>
  <c r="AA167" i="6"/>
  <c r="AA169" i="6"/>
  <c r="AA174" i="6"/>
  <c r="AB178" i="6"/>
  <c r="AD178" i="6" s="1"/>
  <c r="Z177" i="6"/>
  <c r="AC180" i="6"/>
  <c r="AE180" i="6" s="1"/>
  <c r="AA182" i="6"/>
  <c r="AB186" i="6"/>
  <c r="AD186" i="6" s="1"/>
  <c r="Z185" i="6"/>
  <c r="Y188" i="6"/>
  <c r="Y150" i="6"/>
  <c r="AB155" i="6"/>
  <c r="AC155" i="6" s="1"/>
  <c r="AE155" i="6" s="1"/>
  <c r="Z154" i="6"/>
  <c r="AA157" i="6"/>
  <c r="AB163" i="6"/>
  <c r="AC163" i="6" s="1"/>
  <c r="Z162" i="6"/>
  <c r="Y177" i="6"/>
  <c r="Y185" i="6"/>
  <c r="AA188" i="6"/>
  <c r="AC189" i="6"/>
  <c r="AE189" i="6" s="1"/>
  <c r="Z149" i="6"/>
  <c r="AB150" i="6"/>
  <c r="AA154" i="6"/>
  <c r="AB160" i="6"/>
  <c r="AD160" i="6" s="1"/>
  <c r="Z159" i="6"/>
  <c r="AA162" i="6"/>
  <c r="AB190" i="6"/>
  <c r="Z189" i="6"/>
  <c r="AB187" i="6"/>
  <c r="AD187" i="6" s="1"/>
  <c r="Z186" i="6"/>
  <c r="AB167" i="6"/>
  <c r="AD167" i="6" s="1"/>
  <c r="Z166" i="6"/>
  <c r="AB169" i="6"/>
  <c r="AD169" i="6" s="1"/>
  <c r="Z168" i="6"/>
  <c r="AB171" i="6"/>
  <c r="AD171" i="6" s="1"/>
  <c r="Z170" i="6"/>
  <c r="AB179" i="6"/>
  <c r="AC179" i="6" s="1"/>
  <c r="Z178" i="6"/>
  <c r="Y186" i="6"/>
  <c r="AB182" i="6"/>
  <c r="AD182" i="6" s="1"/>
  <c r="Z181" i="6"/>
  <c r="AB159" i="6"/>
  <c r="AC159" i="6" s="1"/>
  <c r="AE159" i="6" s="1"/>
  <c r="Z158" i="6"/>
  <c r="Y181" i="6"/>
  <c r="AB185" i="6"/>
  <c r="AD185" i="6" s="1"/>
  <c r="Z184" i="6"/>
  <c r="AB188" i="6"/>
  <c r="AD188" i="6" s="1"/>
  <c r="Z187" i="6"/>
  <c r="O190" i="1"/>
  <c r="O189" i="1"/>
  <c r="O188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187" i="1"/>
  <c r="G42" i="2"/>
  <c r="G41" i="2"/>
  <c r="G40" i="2"/>
  <c r="G39" i="2"/>
  <c r="G38" i="2"/>
  <c r="G37" i="4"/>
  <c r="G36" i="4"/>
  <c r="G35" i="4"/>
  <c r="G34" i="4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Y189" i="1"/>
  <c r="Y182" i="1"/>
  <c r="Y180" i="1"/>
  <c r="Y176" i="1"/>
  <c r="Y173" i="1"/>
  <c r="Y163" i="1"/>
  <c r="Y162" i="1"/>
  <c r="Y136" i="1"/>
  <c r="Y130" i="1"/>
  <c r="Y111" i="1"/>
  <c r="Y89" i="1"/>
  <c r="Y77" i="1"/>
  <c r="Y62" i="1"/>
  <c r="Y190" i="1"/>
  <c r="AC191" i="1" s="1"/>
  <c r="Y188" i="1"/>
  <c r="Y187" i="1"/>
  <c r="Y186" i="1"/>
  <c r="Y185" i="1"/>
  <c r="Y184" i="1"/>
  <c r="Y183" i="1"/>
  <c r="Y181" i="1"/>
  <c r="Y179" i="1"/>
  <c r="Y178" i="1"/>
  <c r="Y177" i="1"/>
  <c r="Y175" i="1"/>
  <c r="Y174" i="1"/>
  <c r="Y172" i="1"/>
  <c r="Y171" i="1"/>
  <c r="Y170" i="1"/>
  <c r="Y169" i="1"/>
  <c r="Y168" i="1"/>
  <c r="Y167" i="1"/>
  <c r="Y166" i="1"/>
  <c r="Y165" i="1"/>
  <c r="Y164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5" i="1"/>
  <c r="Y134" i="1"/>
  <c r="Y133" i="1"/>
  <c r="Y132" i="1"/>
  <c r="Y131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8" i="1"/>
  <c r="Y87" i="1"/>
  <c r="Y86" i="1"/>
  <c r="Y85" i="1"/>
  <c r="Y84" i="1"/>
  <c r="Y83" i="1"/>
  <c r="Y82" i="1"/>
  <c r="Y81" i="1"/>
  <c r="Y80" i="1"/>
  <c r="Y79" i="1"/>
  <c r="Y78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0" i="1"/>
  <c r="F5" i="1"/>
  <c r="E5" i="1"/>
  <c r="D5" i="1"/>
  <c r="C5" i="1"/>
  <c r="M5" i="1"/>
  <c r="L5" i="1"/>
  <c r="K5" i="1"/>
  <c r="J5" i="1"/>
  <c r="I5" i="1"/>
  <c r="H5" i="1"/>
  <c r="G5" i="1"/>
  <c r="Y11" i="1"/>
  <c r="X135" i="1"/>
  <c r="X188" i="1"/>
  <c r="X185" i="1"/>
  <c r="X184" i="1"/>
  <c r="X183" i="1"/>
  <c r="X181" i="1"/>
  <c r="X179" i="1"/>
  <c r="X177" i="1"/>
  <c r="X175" i="1"/>
  <c r="X171" i="1"/>
  <c r="X170" i="1"/>
  <c r="X169" i="1"/>
  <c r="X168" i="1"/>
  <c r="X167" i="1"/>
  <c r="X166" i="1"/>
  <c r="Z166" i="1" s="1"/>
  <c r="X163" i="1"/>
  <c r="X162" i="1"/>
  <c r="X161" i="1"/>
  <c r="X160" i="1"/>
  <c r="X159" i="1"/>
  <c r="X157" i="1"/>
  <c r="X156" i="1"/>
  <c r="X154" i="1"/>
  <c r="X153" i="1"/>
  <c r="AC153" i="1" s="1"/>
  <c r="X152" i="1"/>
  <c r="X151" i="1"/>
  <c r="X149" i="1"/>
  <c r="X148" i="1"/>
  <c r="X146" i="1"/>
  <c r="X145" i="1"/>
  <c r="X144" i="1"/>
  <c r="X143" i="1"/>
  <c r="X141" i="1"/>
  <c r="X140" i="1"/>
  <c r="X136" i="1"/>
  <c r="X134" i="1"/>
  <c r="X133" i="1"/>
  <c r="X131" i="1"/>
  <c r="X126" i="1"/>
  <c r="X125" i="1"/>
  <c r="X120" i="1"/>
  <c r="AC120" i="1" s="1"/>
  <c r="X119" i="1"/>
  <c r="X118" i="1"/>
  <c r="X115" i="1"/>
  <c r="X114" i="1"/>
  <c r="X113" i="1"/>
  <c r="X111" i="1"/>
  <c r="X110" i="1"/>
  <c r="X108" i="1"/>
  <c r="X107" i="1"/>
  <c r="X190" i="1"/>
  <c r="X189" i="1"/>
  <c r="X187" i="1"/>
  <c r="X186" i="1"/>
  <c r="X182" i="1"/>
  <c r="AA182" i="1" s="1"/>
  <c r="X180" i="1"/>
  <c r="X178" i="1"/>
  <c r="X176" i="1"/>
  <c r="X174" i="1"/>
  <c r="X173" i="1"/>
  <c r="X172" i="1"/>
  <c r="X165" i="1"/>
  <c r="X164" i="1"/>
  <c r="X158" i="1"/>
  <c r="X155" i="1"/>
  <c r="X150" i="1"/>
  <c r="X147" i="1"/>
  <c r="X142" i="1"/>
  <c r="X139" i="1"/>
  <c r="X138" i="1"/>
  <c r="X137" i="1"/>
  <c r="X132" i="1"/>
  <c r="X130" i="1"/>
  <c r="X129" i="1"/>
  <c r="X128" i="1"/>
  <c r="X127" i="1"/>
  <c r="X124" i="1"/>
  <c r="X123" i="1"/>
  <c r="X122" i="1"/>
  <c r="X121" i="1"/>
  <c r="X117" i="1"/>
  <c r="X116" i="1"/>
  <c r="X112" i="1"/>
  <c r="X109" i="1"/>
  <c r="X106" i="1"/>
  <c r="X105" i="1"/>
  <c r="X104" i="1"/>
  <c r="X95" i="1"/>
  <c r="X93" i="1"/>
  <c r="X92" i="1"/>
  <c r="X91" i="1"/>
  <c r="X90" i="1"/>
  <c r="X88" i="1"/>
  <c r="X87" i="1"/>
  <c r="X84" i="1"/>
  <c r="X83" i="1"/>
  <c r="X82" i="1"/>
  <c r="X81" i="1"/>
  <c r="X80" i="1"/>
  <c r="X78" i="1"/>
  <c r="X77" i="1"/>
  <c r="X103" i="1"/>
  <c r="X102" i="1"/>
  <c r="X101" i="1"/>
  <c r="X100" i="1"/>
  <c r="X99" i="1"/>
  <c r="X98" i="1"/>
  <c r="X97" i="1"/>
  <c r="X96" i="1"/>
  <c r="X94" i="1"/>
  <c r="X89" i="1"/>
  <c r="X86" i="1"/>
  <c r="X85" i="1"/>
  <c r="X79" i="1"/>
  <c r="X76" i="1"/>
  <c r="X75" i="1"/>
  <c r="X74" i="1"/>
  <c r="AD191" i="1" l="1"/>
  <c r="AF191" i="1" s="1"/>
  <c r="AE191" i="1"/>
  <c r="AN190" i="1"/>
  <c r="AM190" i="1"/>
  <c r="AL190" i="1"/>
  <c r="AK190" i="1"/>
  <c r="AJ190" i="1"/>
  <c r="AM124" i="1"/>
  <c r="AL124" i="1"/>
  <c r="AK124" i="1"/>
  <c r="AJ124" i="1"/>
  <c r="AN124" i="1"/>
  <c r="AN29" i="1"/>
  <c r="AM29" i="1"/>
  <c r="AL29" i="1"/>
  <c r="AK29" i="1"/>
  <c r="AJ29" i="1"/>
  <c r="AN14" i="1"/>
  <c r="AM14" i="1"/>
  <c r="AL14" i="1"/>
  <c r="AK14" i="1"/>
  <c r="AJ14" i="1"/>
  <c r="AN30" i="1"/>
  <c r="AM30" i="1"/>
  <c r="AL30" i="1"/>
  <c r="AK30" i="1"/>
  <c r="AJ30" i="1"/>
  <c r="AN46" i="1"/>
  <c r="AM46" i="1"/>
  <c r="AL46" i="1"/>
  <c r="AK46" i="1"/>
  <c r="AJ46" i="1"/>
  <c r="AN62" i="1"/>
  <c r="AM62" i="1"/>
  <c r="AL62" i="1"/>
  <c r="AK62" i="1"/>
  <c r="AJ62" i="1"/>
  <c r="AN78" i="1"/>
  <c r="AM78" i="1"/>
  <c r="AL78" i="1"/>
  <c r="AK78" i="1"/>
  <c r="AJ78" i="1"/>
  <c r="AN94" i="1"/>
  <c r="AM94" i="1"/>
  <c r="AL94" i="1"/>
  <c r="AK94" i="1"/>
  <c r="AJ94" i="1"/>
  <c r="AN110" i="1"/>
  <c r="AM110" i="1"/>
  <c r="AL110" i="1"/>
  <c r="AK110" i="1"/>
  <c r="AJ110" i="1"/>
  <c r="AN126" i="1"/>
  <c r="AM126" i="1"/>
  <c r="AL126" i="1"/>
  <c r="AK126" i="1"/>
  <c r="AJ126" i="1"/>
  <c r="AN142" i="1"/>
  <c r="AM142" i="1"/>
  <c r="AL142" i="1"/>
  <c r="AK142" i="1"/>
  <c r="AJ142" i="1"/>
  <c r="AN158" i="1"/>
  <c r="AM158" i="1"/>
  <c r="AL158" i="1"/>
  <c r="AK158" i="1"/>
  <c r="AJ158" i="1"/>
  <c r="AN174" i="1"/>
  <c r="AM174" i="1"/>
  <c r="AL174" i="1"/>
  <c r="AK174" i="1"/>
  <c r="AJ174" i="1"/>
  <c r="AM76" i="1"/>
  <c r="AL76" i="1"/>
  <c r="AK76" i="1"/>
  <c r="AJ76" i="1"/>
  <c r="AN76" i="1"/>
  <c r="AM172" i="1"/>
  <c r="AL172" i="1"/>
  <c r="AK172" i="1"/>
  <c r="AJ172" i="1"/>
  <c r="AN172" i="1"/>
  <c r="AN15" i="1"/>
  <c r="AM15" i="1"/>
  <c r="AL15" i="1"/>
  <c r="AK15" i="1"/>
  <c r="AJ15" i="1"/>
  <c r="AN31" i="1"/>
  <c r="AM31" i="1"/>
  <c r="AL31" i="1"/>
  <c r="AK31" i="1"/>
  <c r="AJ31" i="1"/>
  <c r="AN47" i="1"/>
  <c r="AM47" i="1"/>
  <c r="AL47" i="1"/>
  <c r="AK47" i="1"/>
  <c r="AJ47" i="1"/>
  <c r="AN63" i="1"/>
  <c r="AM63" i="1"/>
  <c r="AL63" i="1"/>
  <c r="AK63" i="1"/>
  <c r="AJ63" i="1"/>
  <c r="AN79" i="1"/>
  <c r="AM79" i="1"/>
  <c r="AL79" i="1"/>
  <c r="AK79" i="1"/>
  <c r="AJ79" i="1"/>
  <c r="AN95" i="1"/>
  <c r="AM95" i="1"/>
  <c r="AL95" i="1"/>
  <c r="AK95" i="1"/>
  <c r="AJ95" i="1"/>
  <c r="AN111" i="1"/>
  <c r="AM111" i="1"/>
  <c r="AL111" i="1"/>
  <c r="AK111" i="1"/>
  <c r="AJ111" i="1"/>
  <c r="AN127" i="1"/>
  <c r="AM127" i="1"/>
  <c r="AL127" i="1"/>
  <c r="AK127" i="1"/>
  <c r="AJ127" i="1"/>
  <c r="AN143" i="1"/>
  <c r="AM143" i="1"/>
  <c r="AL143" i="1"/>
  <c r="AK143" i="1"/>
  <c r="AJ143" i="1"/>
  <c r="AN159" i="1"/>
  <c r="AM159" i="1"/>
  <c r="AL159" i="1"/>
  <c r="AK159" i="1"/>
  <c r="AJ159" i="1"/>
  <c r="AN175" i="1"/>
  <c r="AM175" i="1"/>
  <c r="AL175" i="1"/>
  <c r="AK175" i="1"/>
  <c r="AJ175" i="1"/>
  <c r="AM156" i="1"/>
  <c r="AL156" i="1"/>
  <c r="AK156" i="1"/>
  <c r="AJ156" i="1"/>
  <c r="AN156" i="1"/>
  <c r="AN141" i="1"/>
  <c r="AM141" i="1"/>
  <c r="AL141" i="1"/>
  <c r="AK141" i="1"/>
  <c r="AJ141" i="1"/>
  <c r="AN16" i="1"/>
  <c r="AM16" i="1"/>
  <c r="AL16" i="1"/>
  <c r="AK16" i="1"/>
  <c r="AJ16" i="1"/>
  <c r="AN32" i="1"/>
  <c r="AM32" i="1"/>
  <c r="AL32" i="1"/>
  <c r="AJ32" i="1"/>
  <c r="AK32" i="1"/>
  <c r="AN48" i="1"/>
  <c r="AM48" i="1"/>
  <c r="AL48" i="1"/>
  <c r="AK48" i="1"/>
  <c r="AJ48" i="1"/>
  <c r="AN64" i="1"/>
  <c r="AM64" i="1"/>
  <c r="AL64" i="1"/>
  <c r="AK64" i="1"/>
  <c r="AJ64" i="1"/>
  <c r="AN80" i="1"/>
  <c r="AM80" i="1"/>
  <c r="AJ80" i="1"/>
  <c r="AL80" i="1"/>
  <c r="AK80" i="1"/>
  <c r="AN96" i="1"/>
  <c r="AM96" i="1"/>
  <c r="AJ96" i="1"/>
  <c r="AL96" i="1"/>
  <c r="AK96" i="1"/>
  <c r="AN112" i="1"/>
  <c r="AM112" i="1"/>
  <c r="AL112" i="1"/>
  <c r="AK112" i="1"/>
  <c r="AJ112" i="1"/>
  <c r="AN128" i="1"/>
  <c r="AM128" i="1"/>
  <c r="AL128" i="1"/>
  <c r="AJ128" i="1"/>
  <c r="AK128" i="1"/>
  <c r="AN144" i="1"/>
  <c r="AM144" i="1"/>
  <c r="AJ144" i="1"/>
  <c r="AL144" i="1"/>
  <c r="AK144" i="1"/>
  <c r="AN160" i="1"/>
  <c r="AM160" i="1"/>
  <c r="AJ160" i="1"/>
  <c r="AL160" i="1"/>
  <c r="AK160" i="1"/>
  <c r="AJ176" i="1"/>
  <c r="AN176" i="1"/>
  <c r="AM176" i="1"/>
  <c r="AL176" i="1"/>
  <c r="AK176" i="1"/>
  <c r="AM140" i="1"/>
  <c r="AL140" i="1"/>
  <c r="AK140" i="1"/>
  <c r="AJ140" i="1"/>
  <c r="AN140" i="1"/>
  <c r="AN109" i="1"/>
  <c r="AM109" i="1"/>
  <c r="AL109" i="1"/>
  <c r="AK109" i="1"/>
  <c r="AJ109" i="1"/>
  <c r="AN17" i="1"/>
  <c r="AM17" i="1"/>
  <c r="AL17" i="1"/>
  <c r="AK17" i="1"/>
  <c r="AJ17" i="1"/>
  <c r="AN33" i="1"/>
  <c r="AM33" i="1"/>
  <c r="AL33" i="1"/>
  <c r="AK33" i="1"/>
  <c r="AJ33" i="1"/>
  <c r="AN49" i="1"/>
  <c r="AM49" i="1"/>
  <c r="AL49" i="1"/>
  <c r="AK49" i="1"/>
  <c r="AJ49" i="1"/>
  <c r="AN65" i="1"/>
  <c r="AM65" i="1"/>
  <c r="AL65" i="1"/>
  <c r="AK65" i="1"/>
  <c r="AJ65" i="1"/>
  <c r="AN81" i="1"/>
  <c r="AM81" i="1"/>
  <c r="AL81" i="1"/>
  <c r="AK81" i="1"/>
  <c r="AJ81" i="1"/>
  <c r="AN97" i="1"/>
  <c r="AM97" i="1"/>
  <c r="AL97" i="1"/>
  <c r="AK97" i="1"/>
  <c r="AJ97" i="1"/>
  <c r="AN113" i="1"/>
  <c r="AM113" i="1"/>
  <c r="AL113" i="1"/>
  <c r="AK113" i="1"/>
  <c r="AJ113" i="1"/>
  <c r="AN129" i="1"/>
  <c r="AM129" i="1"/>
  <c r="AL129" i="1"/>
  <c r="AK129" i="1"/>
  <c r="AJ129" i="1"/>
  <c r="AN145" i="1"/>
  <c r="AM145" i="1"/>
  <c r="AL145" i="1"/>
  <c r="AK145" i="1"/>
  <c r="AJ145" i="1"/>
  <c r="AN161" i="1"/>
  <c r="AM161" i="1"/>
  <c r="AL161" i="1"/>
  <c r="AK161" i="1"/>
  <c r="AJ161" i="1"/>
  <c r="AN177" i="1"/>
  <c r="AM177" i="1"/>
  <c r="AL177" i="1"/>
  <c r="AK177" i="1"/>
  <c r="AJ177" i="1"/>
  <c r="AN66" i="1"/>
  <c r="AM66" i="1"/>
  <c r="AL66" i="1"/>
  <c r="AK66" i="1"/>
  <c r="AJ66" i="1"/>
  <c r="AN146" i="1"/>
  <c r="AM146" i="1"/>
  <c r="AL146" i="1"/>
  <c r="AK146" i="1"/>
  <c r="AJ146" i="1"/>
  <c r="AN162" i="1"/>
  <c r="AM162" i="1"/>
  <c r="AL162" i="1"/>
  <c r="AK162" i="1"/>
  <c r="AJ162" i="1"/>
  <c r="AN178" i="1"/>
  <c r="AM178" i="1"/>
  <c r="AL178" i="1"/>
  <c r="AK178" i="1"/>
  <c r="AJ178" i="1"/>
  <c r="AN45" i="1"/>
  <c r="AM45" i="1"/>
  <c r="AL45" i="1"/>
  <c r="AK45" i="1"/>
  <c r="AJ45" i="1"/>
  <c r="AN130" i="1"/>
  <c r="AM130" i="1"/>
  <c r="AL130" i="1"/>
  <c r="AK130" i="1"/>
  <c r="AJ130" i="1"/>
  <c r="AJ19" i="1"/>
  <c r="AN19" i="1"/>
  <c r="AK19" i="1"/>
  <c r="AM19" i="1"/>
  <c r="AL19" i="1"/>
  <c r="AJ35" i="1"/>
  <c r="AN35" i="1"/>
  <c r="AK35" i="1"/>
  <c r="AM35" i="1"/>
  <c r="AL35" i="1"/>
  <c r="AJ51" i="1"/>
  <c r="AN51" i="1"/>
  <c r="AM51" i="1"/>
  <c r="AK51" i="1"/>
  <c r="AL51" i="1"/>
  <c r="AJ67" i="1"/>
  <c r="AN67" i="1"/>
  <c r="AM67" i="1"/>
  <c r="AK67" i="1"/>
  <c r="AL67" i="1"/>
  <c r="AJ83" i="1"/>
  <c r="AN83" i="1"/>
  <c r="AM83" i="1"/>
  <c r="AL83" i="1"/>
  <c r="AK83" i="1"/>
  <c r="AJ99" i="1"/>
  <c r="AN99" i="1"/>
  <c r="AM99" i="1"/>
  <c r="AK99" i="1"/>
  <c r="AL99" i="1"/>
  <c r="AJ115" i="1"/>
  <c r="AN115" i="1"/>
  <c r="AK115" i="1"/>
  <c r="AM115" i="1"/>
  <c r="AL115" i="1"/>
  <c r="AJ131" i="1"/>
  <c r="AN131" i="1"/>
  <c r="AM131" i="1"/>
  <c r="AL131" i="1"/>
  <c r="AK131" i="1"/>
  <c r="AJ147" i="1"/>
  <c r="AN147" i="1"/>
  <c r="AM147" i="1"/>
  <c r="AK147" i="1"/>
  <c r="AL147" i="1"/>
  <c r="AJ163" i="1"/>
  <c r="AN163" i="1"/>
  <c r="AM163" i="1"/>
  <c r="AK163" i="1"/>
  <c r="AL163" i="1"/>
  <c r="AJ179" i="1"/>
  <c r="AK179" i="1"/>
  <c r="AN179" i="1"/>
  <c r="AM179" i="1"/>
  <c r="AL179" i="1"/>
  <c r="AM60" i="1"/>
  <c r="AL60" i="1"/>
  <c r="AK60" i="1"/>
  <c r="AJ60" i="1"/>
  <c r="AN60" i="1"/>
  <c r="AN157" i="1"/>
  <c r="AM157" i="1"/>
  <c r="AL157" i="1"/>
  <c r="AK157" i="1"/>
  <c r="AJ157" i="1"/>
  <c r="AN98" i="1"/>
  <c r="AM98" i="1"/>
  <c r="AL98" i="1"/>
  <c r="AK98" i="1"/>
  <c r="AJ98" i="1"/>
  <c r="AN20" i="1"/>
  <c r="AM20" i="1"/>
  <c r="AL20" i="1"/>
  <c r="AK20" i="1"/>
  <c r="AJ20" i="1"/>
  <c r="AN36" i="1"/>
  <c r="AM36" i="1"/>
  <c r="AL36" i="1"/>
  <c r="AK36" i="1"/>
  <c r="AJ36" i="1"/>
  <c r="AN52" i="1"/>
  <c r="AM52" i="1"/>
  <c r="AL52" i="1"/>
  <c r="AK52" i="1"/>
  <c r="AJ52" i="1"/>
  <c r="AN68" i="1"/>
  <c r="AM68" i="1"/>
  <c r="AL68" i="1"/>
  <c r="AK68" i="1"/>
  <c r="AJ68" i="1"/>
  <c r="AN84" i="1"/>
  <c r="AM84" i="1"/>
  <c r="AL84" i="1"/>
  <c r="AK84" i="1"/>
  <c r="AJ84" i="1"/>
  <c r="AN100" i="1"/>
  <c r="AM100" i="1"/>
  <c r="AL100" i="1"/>
  <c r="AK100" i="1"/>
  <c r="AJ100" i="1"/>
  <c r="AN116" i="1"/>
  <c r="AM116" i="1"/>
  <c r="AL116" i="1"/>
  <c r="AK116" i="1"/>
  <c r="AJ116" i="1"/>
  <c r="AN132" i="1"/>
  <c r="AM132" i="1"/>
  <c r="AL132" i="1"/>
  <c r="AK132" i="1"/>
  <c r="AJ132" i="1"/>
  <c r="AN148" i="1"/>
  <c r="AM148" i="1"/>
  <c r="AL148" i="1"/>
  <c r="AK148" i="1"/>
  <c r="AJ148" i="1"/>
  <c r="AN164" i="1"/>
  <c r="AM164" i="1"/>
  <c r="AL164" i="1"/>
  <c r="AK164" i="1"/>
  <c r="AJ164" i="1"/>
  <c r="AN180" i="1"/>
  <c r="AM180" i="1"/>
  <c r="AL180" i="1"/>
  <c r="AK180" i="1"/>
  <c r="AJ180" i="1"/>
  <c r="AN173" i="1"/>
  <c r="AM173" i="1"/>
  <c r="AL173" i="1"/>
  <c r="AK173" i="1"/>
  <c r="AJ173" i="1"/>
  <c r="AN18" i="1"/>
  <c r="AM18" i="1"/>
  <c r="AL18" i="1"/>
  <c r="AK18" i="1"/>
  <c r="AJ18" i="1"/>
  <c r="AN21" i="1"/>
  <c r="AM21" i="1"/>
  <c r="AL21" i="1"/>
  <c r="AK21" i="1"/>
  <c r="AJ21" i="1"/>
  <c r="AN37" i="1"/>
  <c r="AM37" i="1"/>
  <c r="AL37" i="1"/>
  <c r="AK37" i="1"/>
  <c r="AJ37" i="1"/>
  <c r="AN53" i="1"/>
  <c r="AM53" i="1"/>
  <c r="AL53" i="1"/>
  <c r="AK53" i="1"/>
  <c r="AJ53" i="1"/>
  <c r="AN69" i="1"/>
  <c r="AM69" i="1"/>
  <c r="AL69" i="1"/>
  <c r="AK69" i="1"/>
  <c r="AJ69" i="1"/>
  <c r="AN85" i="1"/>
  <c r="AM85" i="1"/>
  <c r="AL85" i="1"/>
  <c r="AK85" i="1"/>
  <c r="AJ85" i="1"/>
  <c r="AN101" i="1"/>
  <c r="AM101" i="1"/>
  <c r="AL101" i="1"/>
  <c r="AK101" i="1"/>
  <c r="AJ101" i="1"/>
  <c r="AN117" i="1"/>
  <c r="AM117" i="1"/>
  <c r="AL117" i="1"/>
  <c r="AK117" i="1"/>
  <c r="AJ117" i="1"/>
  <c r="AN133" i="1"/>
  <c r="AM133" i="1"/>
  <c r="AL133" i="1"/>
  <c r="AK133" i="1"/>
  <c r="AJ133" i="1"/>
  <c r="AN149" i="1"/>
  <c r="AM149" i="1"/>
  <c r="AL149" i="1"/>
  <c r="AK149" i="1"/>
  <c r="AJ149" i="1"/>
  <c r="AN165" i="1"/>
  <c r="AM165" i="1"/>
  <c r="AL165" i="1"/>
  <c r="AK165" i="1"/>
  <c r="AJ165" i="1"/>
  <c r="AN181" i="1"/>
  <c r="AM181" i="1"/>
  <c r="AL181" i="1"/>
  <c r="AK181" i="1"/>
  <c r="AJ181" i="1"/>
  <c r="AM108" i="1"/>
  <c r="AL108" i="1"/>
  <c r="AK108" i="1"/>
  <c r="AJ108" i="1"/>
  <c r="AN108" i="1"/>
  <c r="AN61" i="1"/>
  <c r="AM61" i="1"/>
  <c r="AL61" i="1"/>
  <c r="AK61" i="1"/>
  <c r="AJ61" i="1"/>
  <c r="AN114" i="1"/>
  <c r="AM114" i="1"/>
  <c r="AL114" i="1"/>
  <c r="AK114" i="1"/>
  <c r="AJ114" i="1"/>
  <c r="AK22" i="1"/>
  <c r="AJ22" i="1"/>
  <c r="AN22" i="1"/>
  <c r="AL22" i="1"/>
  <c r="AM22" i="1"/>
  <c r="AK38" i="1"/>
  <c r="AJ38" i="1"/>
  <c r="AL38" i="1"/>
  <c r="AN38" i="1"/>
  <c r="AM38" i="1"/>
  <c r="AK54" i="1"/>
  <c r="AJ54" i="1"/>
  <c r="AL54" i="1"/>
  <c r="AN54" i="1"/>
  <c r="AM54" i="1"/>
  <c r="AK70" i="1"/>
  <c r="AJ70" i="1"/>
  <c r="AL70" i="1"/>
  <c r="AN70" i="1"/>
  <c r="AM70" i="1"/>
  <c r="AK86" i="1"/>
  <c r="AJ86" i="1"/>
  <c r="AN86" i="1"/>
  <c r="AL86" i="1"/>
  <c r="AM86" i="1"/>
  <c r="AK102" i="1"/>
  <c r="AJ102" i="1"/>
  <c r="AN102" i="1"/>
  <c r="AM102" i="1"/>
  <c r="AL102" i="1"/>
  <c r="AK118" i="1"/>
  <c r="AJ118" i="1"/>
  <c r="AN118" i="1"/>
  <c r="AL118" i="1"/>
  <c r="AM118" i="1"/>
  <c r="AK134" i="1"/>
  <c r="AJ134" i="1"/>
  <c r="AL134" i="1"/>
  <c r="AN134" i="1"/>
  <c r="AM134" i="1"/>
  <c r="AK150" i="1"/>
  <c r="AJ150" i="1"/>
  <c r="AL150" i="1"/>
  <c r="AN150" i="1"/>
  <c r="AM150" i="1"/>
  <c r="AK166" i="1"/>
  <c r="AJ166" i="1"/>
  <c r="AL166" i="1"/>
  <c r="AN166" i="1"/>
  <c r="AM166" i="1"/>
  <c r="AK182" i="1"/>
  <c r="AL182" i="1"/>
  <c r="AJ182" i="1"/>
  <c r="AN182" i="1"/>
  <c r="AM182" i="1"/>
  <c r="AM12" i="1"/>
  <c r="AL12" i="1"/>
  <c r="AK12" i="1"/>
  <c r="AJ12" i="1"/>
  <c r="AN12" i="1"/>
  <c r="AM92" i="1"/>
  <c r="AL92" i="1"/>
  <c r="AK92" i="1"/>
  <c r="AJ92" i="1"/>
  <c r="AN92" i="1"/>
  <c r="AN189" i="1"/>
  <c r="AM189" i="1"/>
  <c r="AL189" i="1"/>
  <c r="AK189" i="1"/>
  <c r="AJ189" i="1"/>
  <c r="AN77" i="1"/>
  <c r="AM77" i="1"/>
  <c r="AL77" i="1"/>
  <c r="AK77" i="1"/>
  <c r="AJ77" i="1"/>
  <c r="AN82" i="1"/>
  <c r="AM82" i="1"/>
  <c r="AL82" i="1"/>
  <c r="AK82" i="1"/>
  <c r="AJ82" i="1"/>
  <c r="AN23" i="1"/>
  <c r="AM23" i="1"/>
  <c r="AL23" i="1"/>
  <c r="AK23" i="1"/>
  <c r="AJ23" i="1"/>
  <c r="AN39" i="1"/>
  <c r="AM39" i="1"/>
  <c r="AL39" i="1"/>
  <c r="AK39" i="1"/>
  <c r="AJ39" i="1"/>
  <c r="AN55" i="1"/>
  <c r="AM55" i="1"/>
  <c r="AL55" i="1"/>
  <c r="AK55" i="1"/>
  <c r="AJ55" i="1"/>
  <c r="AN71" i="1"/>
  <c r="AM71" i="1"/>
  <c r="AL71" i="1"/>
  <c r="AK71" i="1"/>
  <c r="AJ71" i="1"/>
  <c r="AN87" i="1"/>
  <c r="AM87" i="1"/>
  <c r="AL87" i="1"/>
  <c r="AK87" i="1"/>
  <c r="AJ87" i="1"/>
  <c r="AN103" i="1"/>
  <c r="AM103" i="1"/>
  <c r="AL103" i="1"/>
  <c r="AK103" i="1"/>
  <c r="AJ103" i="1"/>
  <c r="AN119" i="1"/>
  <c r="AM119" i="1"/>
  <c r="AL119" i="1"/>
  <c r="AK119" i="1"/>
  <c r="AJ119" i="1"/>
  <c r="AN135" i="1"/>
  <c r="AM135" i="1"/>
  <c r="AL135" i="1"/>
  <c r="AK135" i="1"/>
  <c r="AJ135" i="1"/>
  <c r="AN151" i="1"/>
  <c r="AM151" i="1"/>
  <c r="AL151" i="1"/>
  <c r="AK151" i="1"/>
  <c r="AJ151" i="1"/>
  <c r="AN167" i="1"/>
  <c r="AM167" i="1"/>
  <c r="AL167" i="1"/>
  <c r="AK167" i="1"/>
  <c r="AJ167" i="1"/>
  <c r="AN183" i="1"/>
  <c r="AM183" i="1"/>
  <c r="AL183" i="1"/>
  <c r="AK183" i="1"/>
  <c r="AJ183" i="1"/>
  <c r="AD192" i="1"/>
  <c r="AF192" i="1" s="1"/>
  <c r="AM44" i="1"/>
  <c r="AL44" i="1"/>
  <c r="AK44" i="1"/>
  <c r="AJ44" i="1"/>
  <c r="AN44" i="1"/>
  <c r="AN125" i="1"/>
  <c r="AM125" i="1"/>
  <c r="AL125" i="1"/>
  <c r="AK125" i="1"/>
  <c r="AJ125" i="1"/>
  <c r="AN34" i="1"/>
  <c r="AM34" i="1"/>
  <c r="AL34" i="1"/>
  <c r="AK34" i="1"/>
  <c r="AJ34" i="1"/>
  <c r="AN24" i="1"/>
  <c r="AM24" i="1"/>
  <c r="AL24" i="1"/>
  <c r="AK24" i="1"/>
  <c r="AJ24" i="1"/>
  <c r="AN40" i="1"/>
  <c r="AM40" i="1"/>
  <c r="AL40" i="1"/>
  <c r="AK40" i="1"/>
  <c r="AJ40" i="1"/>
  <c r="AN56" i="1"/>
  <c r="AM56" i="1"/>
  <c r="AL56" i="1"/>
  <c r="AK56" i="1"/>
  <c r="AJ56" i="1"/>
  <c r="AN72" i="1"/>
  <c r="AM72" i="1"/>
  <c r="AL72" i="1"/>
  <c r="AK72" i="1"/>
  <c r="AJ72" i="1"/>
  <c r="AN88" i="1"/>
  <c r="AM88" i="1"/>
  <c r="AL88" i="1"/>
  <c r="AK88" i="1"/>
  <c r="AJ88" i="1"/>
  <c r="AN104" i="1"/>
  <c r="AM104" i="1"/>
  <c r="AL104" i="1"/>
  <c r="AK104" i="1"/>
  <c r="AJ104" i="1"/>
  <c r="AN120" i="1"/>
  <c r="AM120" i="1"/>
  <c r="AL120" i="1"/>
  <c r="AK120" i="1"/>
  <c r="AJ120" i="1"/>
  <c r="AN136" i="1"/>
  <c r="AM136" i="1"/>
  <c r="AL136" i="1"/>
  <c r="AK136" i="1"/>
  <c r="AJ136" i="1"/>
  <c r="AN152" i="1"/>
  <c r="AM152" i="1"/>
  <c r="AL152" i="1"/>
  <c r="AK152" i="1"/>
  <c r="AJ152" i="1"/>
  <c r="AN168" i="1"/>
  <c r="AM168" i="1"/>
  <c r="AL168" i="1"/>
  <c r="AK168" i="1"/>
  <c r="AJ168" i="1"/>
  <c r="AN184" i="1"/>
  <c r="AM184" i="1"/>
  <c r="AL184" i="1"/>
  <c r="AK184" i="1"/>
  <c r="AJ184" i="1"/>
  <c r="AM28" i="1"/>
  <c r="AL28" i="1"/>
  <c r="AK28" i="1"/>
  <c r="AJ28" i="1"/>
  <c r="AN28" i="1"/>
  <c r="AN13" i="1"/>
  <c r="AM13" i="1"/>
  <c r="AL13" i="1"/>
  <c r="AK13" i="1"/>
  <c r="AJ13" i="1"/>
  <c r="AN50" i="1"/>
  <c r="AM50" i="1"/>
  <c r="AL50" i="1"/>
  <c r="AK50" i="1"/>
  <c r="AJ50" i="1"/>
  <c r="AA188" i="1"/>
  <c r="AN187" i="1"/>
  <c r="AM187" i="1"/>
  <c r="AL187" i="1"/>
  <c r="AK187" i="1"/>
  <c r="AJ187" i="1"/>
  <c r="AL25" i="1"/>
  <c r="AK25" i="1"/>
  <c r="AJ25" i="1"/>
  <c r="AM25" i="1"/>
  <c r="AN25" i="1"/>
  <c r="AL41" i="1"/>
  <c r="AK41" i="1"/>
  <c r="AJ41" i="1"/>
  <c r="AM41" i="1"/>
  <c r="AN41" i="1"/>
  <c r="AL57" i="1"/>
  <c r="AK57" i="1"/>
  <c r="AJ57" i="1"/>
  <c r="AM57" i="1"/>
  <c r="AN57" i="1"/>
  <c r="AL73" i="1"/>
  <c r="AK73" i="1"/>
  <c r="AJ73" i="1"/>
  <c r="AN73" i="1"/>
  <c r="AM73" i="1"/>
  <c r="AL89" i="1"/>
  <c r="AK89" i="1"/>
  <c r="AJ89" i="1"/>
  <c r="AM89" i="1"/>
  <c r="AN89" i="1"/>
  <c r="AL105" i="1"/>
  <c r="AK105" i="1"/>
  <c r="AJ105" i="1"/>
  <c r="AM105" i="1"/>
  <c r="AN105" i="1"/>
  <c r="AL121" i="1"/>
  <c r="AK121" i="1"/>
  <c r="AJ121" i="1"/>
  <c r="AN121" i="1"/>
  <c r="AM121" i="1"/>
  <c r="AL137" i="1"/>
  <c r="AK137" i="1"/>
  <c r="AJ137" i="1"/>
  <c r="AM137" i="1"/>
  <c r="AN137" i="1"/>
  <c r="AL153" i="1"/>
  <c r="AK153" i="1"/>
  <c r="AJ153" i="1"/>
  <c r="AM153" i="1"/>
  <c r="AN153" i="1"/>
  <c r="AL169" i="1"/>
  <c r="AK169" i="1"/>
  <c r="AM169" i="1"/>
  <c r="AJ169" i="1"/>
  <c r="AN169" i="1"/>
  <c r="AL185" i="1"/>
  <c r="AK185" i="1"/>
  <c r="AJ185" i="1"/>
  <c r="AM185" i="1"/>
  <c r="AN185" i="1"/>
  <c r="AN93" i="1"/>
  <c r="AM93" i="1"/>
  <c r="AL93" i="1"/>
  <c r="AK93" i="1"/>
  <c r="AJ93" i="1"/>
  <c r="AN10" i="1"/>
  <c r="AM10" i="1"/>
  <c r="AL10" i="1"/>
  <c r="AK10" i="1"/>
  <c r="AJ10" i="1"/>
  <c r="AN26" i="1"/>
  <c r="AM26" i="1"/>
  <c r="AL26" i="1"/>
  <c r="AK26" i="1"/>
  <c r="AJ26" i="1"/>
  <c r="AN42" i="1"/>
  <c r="AM42" i="1"/>
  <c r="AL42" i="1"/>
  <c r="AK42" i="1"/>
  <c r="AJ42" i="1"/>
  <c r="AN58" i="1"/>
  <c r="AM58" i="1"/>
  <c r="AL58" i="1"/>
  <c r="AK58" i="1"/>
  <c r="AJ58" i="1"/>
  <c r="AN74" i="1"/>
  <c r="AM74" i="1"/>
  <c r="AL74" i="1"/>
  <c r="AK74" i="1"/>
  <c r="AJ74" i="1"/>
  <c r="AN90" i="1"/>
  <c r="AM90" i="1"/>
  <c r="AL90" i="1"/>
  <c r="AK90" i="1"/>
  <c r="AJ90" i="1"/>
  <c r="AN106" i="1"/>
  <c r="AM106" i="1"/>
  <c r="AL106" i="1"/>
  <c r="AK106" i="1"/>
  <c r="AJ106" i="1"/>
  <c r="AN122" i="1"/>
  <c r="AM122" i="1"/>
  <c r="AL122" i="1"/>
  <c r="AK122" i="1"/>
  <c r="AJ122" i="1"/>
  <c r="AN138" i="1"/>
  <c r="AM138" i="1"/>
  <c r="AL138" i="1"/>
  <c r="AK138" i="1"/>
  <c r="AJ138" i="1"/>
  <c r="AN154" i="1"/>
  <c r="AM154" i="1"/>
  <c r="AL154" i="1"/>
  <c r="AK154" i="1"/>
  <c r="AJ154" i="1"/>
  <c r="AN170" i="1"/>
  <c r="AM170" i="1"/>
  <c r="AL170" i="1"/>
  <c r="AK170" i="1"/>
  <c r="AJ170" i="1"/>
  <c r="AN186" i="1"/>
  <c r="AM186" i="1"/>
  <c r="AL186" i="1"/>
  <c r="AK186" i="1"/>
  <c r="AJ186" i="1"/>
  <c r="AN11" i="1"/>
  <c r="AM11" i="1"/>
  <c r="AL11" i="1"/>
  <c r="AK11" i="1"/>
  <c r="AJ11" i="1"/>
  <c r="AN27" i="1"/>
  <c r="AM27" i="1"/>
  <c r="AL27" i="1"/>
  <c r="AK27" i="1"/>
  <c r="AJ27" i="1"/>
  <c r="AN43" i="1"/>
  <c r="AM43" i="1"/>
  <c r="AL43" i="1"/>
  <c r="AK43" i="1"/>
  <c r="AJ43" i="1"/>
  <c r="AN59" i="1"/>
  <c r="AM59" i="1"/>
  <c r="AL59" i="1"/>
  <c r="AK59" i="1"/>
  <c r="AJ59" i="1"/>
  <c r="AN75" i="1"/>
  <c r="AM75" i="1"/>
  <c r="AL75" i="1"/>
  <c r="AK75" i="1"/>
  <c r="AJ75" i="1"/>
  <c r="AN91" i="1"/>
  <c r="AM91" i="1"/>
  <c r="AL91" i="1"/>
  <c r="AK91" i="1"/>
  <c r="AJ91" i="1"/>
  <c r="AN107" i="1"/>
  <c r="AM107" i="1"/>
  <c r="AL107" i="1"/>
  <c r="AK107" i="1"/>
  <c r="AJ107" i="1"/>
  <c r="AN123" i="1"/>
  <c r="AM123" i="1"/>
  <c r="AL123" i="1"/>
  <c r="AK123" i="1"/>
  <c r="AJ123" i="1"/>
  <c r="AN139" i="1"/>
  <c r="AM139" i="1"/>
  <c r="AL139" i="1"/>
  <c r="AK139" i="1"/>
  <c r="AJ139" i="1"/>
  <c r="AN155" i="1"/>
  <c r="AM155" i="1"/>
  <c r="AL155" i="1"/>
  <c r="AK155" i="1"/>
  <c r="AJ155" i="1"/>
  <c r="AN171" i="1"/>
  <c r="AM171" i="1"/>
  <c r="AL171" i="1"/>
  <c r="AK171" i="1"/>
  <c r="AJ171" i="1"/>
  <c r="AM188" i="1"/>
  <c r="AL188" i="1"/>
  <c r="AK188" i="1"/>
  <c r="AJ188" i="1"/>
  <c r="AN188" i="1"/>
  <c r="AQ312" i="8"/>
  <c r="AQ311" i="8"/>
  <c r="AO317" i="8"/>
  <c r="AO313" i="8"/>
  <c r="AO311" i="8"/>
  <c r="AU210" i="8"/>
  <c r="AT210" i="8"/>
  <c r="AS210" i="8"/>
  <c r="AC171" i="8"/>
  <c r="AE171" i="8" s="1"/>
  <c r="AD165" i="8"/>
  <c r="AT96" i="8"/>
  <c r="Y288" i="8"/>
  <c r="AC92" i="8"/>
  <c r="AE92" i="8" s="1"/>
  <c r="AE219" i="8"/>
  <c r="AC228" i="8"/>
  <c r="AE228" i="8" s="1"/>
  <c r="AE266" i="8"/>
  <c r="AU266" i="8"/>
  <c r="AT266" i="8"/>
  <c r="AS266" i="8"/>
  <c r="AR266" i="8"/>
  <c r="AS236" i="8"/>
  <c r="AR236" i="8"/>
  <c r="AU236" i="8"/>
  <c r="AT236" i="8"/>
  <c r="AD42" i="8"/>
  <c r="AD68" i="8"/>
  <c r="AU254" i="8"/>
  <c r="AT254" i="8"/>
  <c r="AS254" i="8"/>
  <c r="AR254" i="8"/>
  <c r="AC31" i="8"/>
  <c r="AE31" i="8" s="1"/>
  <c r="AU241" i="8"/>
  <c r="AT241" i="8"/>
  <c r="AS241" i="8"/>
  <c r="AR241" i="8"/>
  <c r="AE260" i="8"/>
  <c r="AU260" i="8"/>
  <c r="AT260" i="8"/>
  <c r="AS260" i="8"/>
  <c r="AR260" i="8"/>
  <c r="AE166" i="8"/>
  <c r="AU201" i="8"/>
  <c r="AT201" i="8"/>
  <c r="AS201" i="8"/>
  <c r="AD245" i="8"/>
  <c r="AU256" i="8"/>
  <c r="AT256" i="8"/>
  <c r="AS256" i="8"/>
  <c r="AR256" i="8"/>
  <c r="AS268" i="8"/>
  <c r="AR268" i="8"/>
  <c r="AU268" i="8"/>
  <c r="AT268" i="8"/>
  <c r="AD24" i="8"/>
  <c r="AE198" i="8"/>
  <c r="AE206" i="8"/>
  <c r="AE235" i="8"/>
  <c r="AE249" i="8"/>
  <c r="AU246" i="8"/>
  <c r="AT246" i="8"/>
  <c r="AS246" i="8"/>
  <c r="AR246" i="8"/>
  <c r="AU261" i="8"/>
  <c r="AT261" i="8"/>
  <c r="AS261" i="8"/>
  <c r="AR261" i="8"/>
  <c r="AD99" i="8"/>
  <c r="AE164" i="8"/>
  <c r="AE155" i="8"/>
  <c r="AC63" i="8"/>
  <c r="AE63" i="8" s="1"/>
  <c r="AE234" i="8"/>
  <c r="AR267" i="8"/>
  <c r="AU267" i="8"/>
  <c r="AT267" i="8"/>
  <c r="AS267" i="8"/>
  <c r="AU197" i="8"/>
  <c r="AT197" i="8"/>
  <c r="AS197" i="8"/>
  <c r="AE236" i="8"/>
  <c r="AD64" i="8"/>
  <c r="AC127" i="8"/>
  <c r="AE127" i="8" s="1"/>
  <c r="AU202" i="8"/>
  <c r="AT202" i="8"/>
  <c r="AS202" i="8"/>
  <c r="AU198" i="8"/>
  <c r="AT198" i="8"/>
  <c r="AS198" i="8"/>
  <c r="AU258" i="8"/>
  <c r="AT258" i="8"/>
  <c r="AS258" i="8"/>
  <c r="AR258" i="8"/>
  <c r="AU264" i="8"/>
  <c r="AT264" i="8"/>
  <c r="AS264" i="8"/>
  <c r="AR264" i="8"/>
  <c r="AR202" i="8"/>
  <c r="AE75" i="8"/>
  <c r="AR251" i="8"/>
  <c r="AU251" i="8"/>
  <c r="AT251" i="8"/>
  <c r="AS251" i="8"/>
  <c r="AU207" i="8"/>
  <c r="AT207" i="8"/>
  <c r="AS207" i="8"/>
  <c r="AU244" i="8"/>
  <c r="AT244" i="8"/>
  <c r="AS244" i="8"/>
  <c r="AR244" i="8"/>
  <c r="AA278" i="8"/>
  <c r="AT221" i="8"/>
  <c r="AS221" i="8"/>
  <c r="AR221" i="8"/>
  <c r="AU221" i="8"/>
  <c r="AR207" i="8"/>
  <c r="AR24" i="8"/>
  <c r="AC242" i="8"/>
  <c r="AU193" i="8"/>
  <c r="AT193" i="8"/>
  <c r="AS193" i="8"/>
  <c r="AU204" i="8"/>
  <c r="AT204" i="8"/>
  <c r="AS204" i="8"/>
  <c r="AT237" i="8"/>
  <c r="AS237" i="8"/>
  <c r="AR237" i="8"/>
  <c r="AU237" i="8"/>
  <c r="Z287" i="8"/>
  <c r="AU223" i="8"/>
  <c r="AT223" i="8"/>
  <c r="AS223" i="8"/>
  <c r="AR223" i="8"/>
  <c r="AC49" i="8"/>
  <c r="AE49" i="8" s="1"/>
  <c r="AE110" i="8"/>
  <c r="AU213" i="8"/>
  <c r="AT213" i="8"/>
  <c r="AS213" i="8"/>
  <c r="AC268" i="8"/>
  <c r="AE268" i="8" s="1"/>
  <c r="AE238" i="8"/>
  <c r="AU238" i="8"/>
  <c r="AT238" i="8"/>
  <c r="AS238" i="8"/>
  <c r="AR238" i="8"/>
  <c r="AS252" i="8"/>
  <c r="AR252" i="8"/>
  <c r="AU252" i="8"/>
  <c r="AT252" i="8"/>
  <c r="AU243" i="8"/>
  <c r="AT243" i="8"/>
  <c r="AS243" i="8"/>
  <c r="AR243" i="8"/>
  <c r="AU227" i="8"/>
  <c r="AT227" i="8"/>
  <c r="AS227" i="8"/>
  <c r="AR227" i="8"/>
  <c r="AR210" i="8"/>
  <c r="AD103" i="8"/>
  <c r="AU228" i="8"/>
  <c r="AT228" i="8"/>
  <c r="AS228" i="8"/>
  <c r="AR228" i="8"/>
  <c r="AU212" i="8"/>
  <c r="AT212" i="8"/>
  <c r="AS212" i="8"/>
  <c r="AS203" i="8"/>
  <c r="AU203" i="8"/>
  <c r="AT203" i="8"/>
  <c r="AU219" i="8"/>
  <c r="AT219" i="8"/>
  <c r="AS219" i="8"/>
  <c r="AE61" i="8"/>
  <c r="AD252" i="8"/>
  <c r="AU239" i="8"/>
  <c r="AT239" i="8"/>
  <c r="AS239" i="8"/>
  <c r="AR239" i="8"/>
  <c r="Z283" i="8"/>
  <c r="AD59" i="8"/>
  <c r="AE262" i="8"/>
  <c r="AU262" i="8"/>
  <c r="AT262" i="8"/>
  <c r="AS262" i="8"/>
  <c r="AR262" i="8"/>
  <c r="AU199" i="8"/>
  <c r="AT199" i="8"/>
  <c r="AS199" i="8"/>
  <c r="AU257" i="8"/>
  <c r="AT257" i="8"/>
  <c r="AS257" i="8"/>
  <c r="AR257" i="8"/>
  <c r="AB298" i="8"/>
  <c r="AU242" i="8"/>
  <c r="AT242" i="8"/>
  <c r="AS242" i="8"/>
  <c r="AR242" i="8"/>
  <c r="AR235" i="8"/>
  <c r="AU235" i="8"/>
  <c r="AT235" i="8"/>
  <c r="AS235" i="8"/>
  <c r="AU249" i="8"/>
  <c r="AT249" i="8"/>
  <c r="AS249" i="8"/>
  <c r="AR249" i="8"/>
  <c r="AE163" i="8"/>
  <c r="AC143" i="8"/>
  <c r="AU232" i="8"/>
  <c r="AT232" i="8"/>
  <c r="AS232" i="8"/>
  <c r="AR232" i="8"/>
  <c r="AU259" i="8"/>
  <c r="AT259" i="8"/>
  <c r="AS259" i="8"/>
  <c r="AR259" i="8"/>
  <c r="AU240" i="8"/>
  <c r="AT240" i="8"/>
  <c r="AS240" i="8"/>
  <c r="AR240" i="8"/>
  <c r="AE250" i="8"/>
  <c r="AU250" i="8"/>
  <c r="AT250" i="8"/>
  <c r="AS250" i="8"/>
  <c r="AR250" i="8"/>
  <c r="AU234" i="8"/>
  <c r="AT234" i="8"/>
  <c r="AS234" i="8"/>
  <c r="AR234" i="8"/>
  <c r="AT200" i="8"/>
  <c r="AS200" i="8"/>
  <c r="AU200" i="8"/>
  <c r="AU195" i="8"/>
  <c r="AT195" i="8"/>
  <c r="AS195" i="8"/>
  <c r="AU215" i="8"/>
  <c r="AT215" i="8"/>
  <c r="AS215" i="8"/>
  <c r="AR215" i="8"/>
  <c r="AU226" i="8"/>
  <c r="AT226" i="8"/>
  <c r="AS226" i="8"/>
  <c r="AR226" i="8"/>
  <c r="AU233" i="8"/>
  <c r="AT233" i="8"/>
  <c r="AS233" i="8"/>
  <c r="AR233" i="8"/>
  <c r="AE23" i="8"/>
  <c r="AU205" i="8"/>
  <c r="AT205" i="8"/>
  <c r="AS205" i="8"/>
  <c r="AE214" i="8"/>
  <c r="AU214" i="8"/>
  <c r="AT214" i="8"/>
  <c r="AS214" i="8"/>
  <c r="AU231" i="8"/>
  <c r="AT231" i="8"/>
  <c r="AS231" i="8"/>
  <c r="AR231" i="8"/>
  <c r="AU211" i="8"/>
  <c r="AT211" i="8"/>
  <c r="AS211" i="8"/>
  <c r="AU247" i="8"/>
  <c r="AT247" i="8"/>
  <c r="AS247" i="8"/>
  <c r="AR247" i="8"/>
  <c r="AU225" i="8"/>
  <c r="AT225" i="8"/>
  <c r="AS225" i="8"/>
  <c r="AR225" i="8"/>
  <c r="AU224" i="8"/>
  <c r="AT224" i="8"/>
  <c r="AS224" i="8"/>
  <c r="AR224" i="8"/>
  <c r="AU196" i="8"/>
  <c r="AT196" i="8"/>
  <c r="AS196" i="8"/>
  <c r="AC179" i="8"/>
  <c r="AE179" i="8" s="1"/>
  <c r="Y287" i="8"/>
  <c r="AC95" i="8"/>
  <c r="AE95" i="8" s="1"/>
  <c r="AR81" i="8"/>
  <c r="AC201" i="8"/>
  <c r="AU245" i="8"/>
  <c r="AT245" i="8"/>
  <c r="AS245" i="8"/>
  <c r="AR245" i="8"/>
  <c r="AU208" i="8"/>
  <c r="AT208" i="8"/>
  <c r="AS208" i="8"/>
  <c r="AU222" i="8"/>
  <c r="AT222" i="8"/>
  <c r="AS222" i="8"/>
  <c r="AR222" i="8"/>
  <c r="AC72" i="8"/>
  <c r="AE72" i="8" s="1"/>
  <c r="AU218" i="8"/>
  <c r="AT218" i="8"/>
  <c r="AS218" i="8"/>
  <c r="AR218" i="8"/>
  <c r="AR208" i="8"/>
  <c r="AD122" i="8"/>
  <c r="AR201" i="8"/>
  <c r="AU229" i="8"/>
  <c r="AT229" i="8"/>
  <c r="AS229" i="8"/>
  <c r="AR229" i="8"/>
  <c r="AU206" i="8"/>
  <c r="AT206" i="8"/>
  <c r="AS206" i="8"/>
  <c r="AU230" i="8"/>
  <c r="AT230" i="8"/>
  <c r="AS230" i="8"/>
  <c r="AR230" i="8"/>
  <c r="AU255" i="8"/>
  <c r="AT255" i="8"/>
  <c r="AS255" i="8"/>
  <c r="AR255" i="8"/>
  <c r="AC187" i="8"/>
  <c r="AE187" i="8" s="1"/>
  <c r="AD150" i="8"/>
  <c r="AE241" i="8"/>
  <c r="AU265" i="8"/>
  <c r="AT265" i="8"/>
  <c r="AS265" i="8"/>
  <c r="AR265" i="8"/>
  <c r="AU216" i="8"/>
  <c r="AT216" i="8"/>
  <c r="AS216" i="8"/>
  <c r="AR216" i="8"/>
  <c r="AU263" i="8"/>
  <c r="AT263" i="8"/>
  <c r="AS263" i="8"/>
  <c r="AR263" i="8"/>
  <c r="AR214" i="8"/>
  <c r="AN221" i="7"/>
  <c r="AN251" i="7"/>
  <c r="AP245" i="7"/>
  <c r="AT245" i="7" s="1"/>
  <c r="AN245" i="7"/>
  <c r="AQ245" i="7"/>
  <c r="AU245" i="7" s="1"/>
  <c r="AO245" i="7"/>
  <c r="AS245" i="7" s="1"/>
  <c r="AR245" i="7"/>
  <c r="AV245" i="7" s="1"/>
  <c r="AN247" i="7"/>
  <c r="AR247" i="7"/>
  <c r="AV247" i="7" s="1"/>
  <c r="AQ247" i="7"/>
  <c r="AU247" i="7" s="1"/>
  <c r="AO247" i="7"/>
  <c r="AS247" i="7" s="1"/>
  <c r="AP247" i="7"/>
  <c r="AT247" i="7" s="1"/>
  <c r="AQ264" i="7"/>
  <c r="AU264" i="7" s="1"/>
  <c r="AO264" i="7"/>
  <c r="AS264" i="7" s="1"/>
  <c r="AN264" i="7"/>
  <c r="AR264" i="7"/>
  <c r="AV264" i="7" s="1"/>
  <c r="AP264" i="7"/>
  <c r="AT264" i="7" s="1"/>
  <c r="AQ221" i="7"/>
  <c r="AO251" i="7"/>
  <c r="AO218" i="7"/>
  <c r="AS218" i="7" s="1"/>
  <c r="AR218" i="7"/>
  <c r="AV218" i="7" s="1"/>
  <c r="AP218" i="7"/>
  <c r="AT218" i="7" s="1"/>
  <c r="AQ218" i="7"/>
  <c r="AU218" i="7" s="1"/>
  <c r="AN218" i="7"/>
  <c r="AP221" i="7"/>
  <c r="AP251" i="7"/>
  <c r="AE316" i="7"/>
  <c r="AR251" i="7"/>
  <c r="AO216" i="7"/>
  <c r="AS216" i="7" s="1"/>
  <c r="AN216" i="7"/>
  <c r="AR216" i="7"/>
  <c r="AV216" i="7" s="1"/>
  <c r="AQ216" i="7"/>
  <c r="AU216" i="7" s="1"/>
  <c r="AP216" i="7"/>
  <c r="AT216" i="7" s="1"/>
  <c r="AR252" i="7"/>
  <c r="AV252" i="7" s="1"/>
  <c r="AP252" i="7"/>
  <c r="AT252" i="7" s="1"/>
  <c r="AO252" i="7"/>
  <c r="AS252" i="7" s="1"/>
  <c r="AN252" i="7"/>
  <c r="AR260" i="7"/>
  <c r="AV260" i="7" s="1"/>
  <c r="AQ260" i="7"/>
  <c r="AU260" i="7" s="1"/>
  <c r="AP260" i="7"/>
  <c r="AT260" i="7" s="1"/>
  <c r="AN260" i="7"/>
  <c r="AO260" i="7"/>
  <c r="AS260" i="7" s="1"/>
  <c r="AQ206" i="7"/>
  <c r="AU206" i="7" s="1"/>
  <c r="AP206" i="7"/>
  <c r="AT206" i="7" s="1"/>
  <c r="AR206" i="7"/>
  <c r="AV206" i="7" s="1"/>
  <c r="AO206" i="7"/>
  <c r="AS206" i="7" s="1"/>
  <c r="AN206" i="7"/>
  <c r="AE254" i="7"/>
  <c r="AE318" i="7" s="1"/>
  <c r="AC318" i="7"/>
  <c r="AC317" i="7"/>
  <c r="AC316" i="7"/>
  <c r="AN197" i="7"/>
  <c r="AO197" i="7"/>
  <c r="AS197" i="7" s="1"/>
  <c r="AR197" i="7"/>
  <c r="AV197" i="7" s="1"/>
  <c r="AQ197" i="7"/>
  <c r="AU197" i="7" s="1"/>
  <c r="AP197" i="7"/>
  <c r="AT197" i="7" s="1"/>
  <c r="AR268" i="7"/>
  <c r="AV268" i="7" s="1"/>
  <c r="AQ268" i="7"/>
  <c r="AU268" i="7" s="1"/>
  <c r="AP268" i="7"/>
  <c r="AT268" i="7" s="1"/>
  <c r="AO268" i="7"/>
  <c r="AS268" i="7" s="1"/>
  <c r="AN268" i="7"/>
  <c r="AQ238" i="7"/>
  <c r="AU238" i="7" s="1"/>
  <c r="AP238" i="7"/>
  <c r="AT238" i="7" s="1"/>
  <c r="AO238" i="7"/>
  <c r="AS238" i="7" s="1"/>
  <c r="AN238" i="7"/>
  <c r="AR238" i="7"/>
  <c r="AV238" i="7" s="1"/>
  <c r="AP253" i="7"/>
  <c r="AT253" i="7" s="1"/>
  <c r="AQ253" i="7"/>
  <c r="AU253" i="7" s="1"/>
  <c r="AR253" i="7"/>
  <c r="AV253" i="7" s="1"/>
  <c r="AO253" i="7"/>
  <c r="AS253" i="7" s="1"/>
  <c r="AN253" i="7"/>
  <c r="AP269" i="7"/>
  <c r="AT269" i="7" s="1"/>
  <c r="AQ269" i="7"/>
  <c r="AU269" i="7" s="1"/>
  <c r="AR269" i="7"/>
  <c r="AV269" i="7" s="1"/>
  <c r="AO269" i="7"/>
  <c r="AS269" i="7" s="1"/>
  <c r="AN269" i="7"/>
  <c r="AD318" i="7"/>
  <c r="AD317" i="7"/>
  <c r="AD316" i="7"/>
  <c r="AP202" i="7"/>
  <c r="AT202" i="7" s="1"/>
  <c r="AR202" i="7"/>
  <c r="AV202" i="7" s="1"/>
  <c r="AQ202" i="7"/>
  <c r="AU202" i="7" s="1"/>
  <c r="AO202" i="7"/>
  <c r="AS202" i="7" s="1"/>
  <c r="AN202" i="7"/>
  <c r="AR236" i="7"/>
  <c r="AV236" i="7" s="1"/>
  <c r="AQ236" i="7"/>
  <c r="AU236" i="7" s="1"/>
  <c r="AP236" i="7"/>
  <c r="AT236" i="7" s="1"/>
  <c r="AO236" i="7"/>
  <c r="AS236" i="7" s="1"/>
  <c r="AN236" i="7"/>
  <c r="AC313" i="7"/>
  <c r="AE221" i="7"/>
  <c r="AC312" i="7"/>
  <c r="AC311" i="7"/>
  <c r="AN213" i="7"/>
  <c r="AR213" i="7"/>
  <c r="AV213" i="7" s="1"/>
  <c r="AQ213" i="7"/>
  <c r="AU213" i="7" s="1"/>
  <c r="AP213" i="7"/>
  <c r="AT213" i="7" s="1"/>
  <c r="AO213" i="7"/>
  <c r="AS213" i="7" s="1"/>
  <c r="AD313" i="7"/>
  <c r="AP261" i="7"/>
  <c r="AT261" i="7" s="1"/>
  <c r="AN261" i="7"/>
  <c r="AR261" i="7"/>
  <c r="AV261" i="7" s="1"/>
  <c r="AQ261" i="7"/>
  <c r="AU261" i="7" s="1"/>
  <c r="AO261" i="7"/>
  <c r="AS261" i="7" s="1"/>
  <c r="AQ222" i="7"/>
  <c r="AU222" i="7" s="1"/>
  <c r="AP222" i="7"/>
  <c r="AT222" i="7" s="1"/>
  <c r="AO222" i="7"/>
  <c r="AS222" i="7" s="1"/>
  <c r="AN222" i="7"/>
  <c r="AR222" i="7"/>
  <c r="AV222" i="7" s="1"/>
  <c r="AQ254" i="7"/>
  <c r="AU254" i="7" s="1"/>
  <c r="AP254" i="7"/>
  <c r="AT254" i="7" s="1"/>
  <c r="AO254" i="7"/>
  <c r="AS254" i="7" s="1"/>
  <c r="AN254" i="7"/>
  <c r="AR254" i="7"/>
  <c r="AV254" i="7" s="1"/>
  <c r="AR204" i="7"/>
  <c r="AV204" i="7" s="1"/>
  <c r="AQ204" i="7"/>
  <c r="AU204" i="7" s="1"/>
  <c r="AP204" i="7"/>
  <c r="AT204" i="7" s="1"/>
  <c r="AO204" i="7"/>
  <c r="AS204" i="7" s="1"/>
  <c r="AN204" i="7"/>
  <c r="AO221" i="7"/>
  <c r="AP203" i="7"/>
  <c r="AT203" i="7" s="1"/>
  <c r="AO203" i="7"/>
  <c r="AS203" i="7" s="1"/>
  <c r="AR203" i="7"/>
  <c r="AV203" i="7" s="1"/>
  <c r="AQ203" i="7"/>
  <c r="AU203" i="7" s="1"/>
  <c r="AN203" i="7"/>
  <c r="AR228" i="7"/>
  <c r="AV228" i="7" s="1"/>
  <c r="AQ228" i="7"/>
  <c r="AU228" i="7" s="1"/>
  <c r="AP228" i="7"/>
  <c r="AT228" i="7" s="1"/>
  <c r="AN228" i="7"/>
  <c r="AO228" i="7"/>
  <c r="AS228" i="7" s="1"/>
  <c r="AR221" i="7"/>
  <c r="AN229" i="7"/>
  <c r="AR229" i="7"/>
  <c r="AV229" i="7" s="1"/>
  <c r="AQ229" i="7"/>
  <c r="AU229" i="7" s="1"/>
  <c r="AP229" i="7"/>
  <c r="AT229" i="7" s="1"/>
  <c r="AO229" i="7"/>
  <c r="AS229" i="7" s="1"/>
  <c r="AQ270" i="7"/>
  <c r="AU270" i="7" s="1"/>
  <c r="AP270" i="7"/>
  <c r="AT270" i="7" s="1"/>
  <c r="AO270" i="7"/>
  <c r="AS270" i="7" s="1"/>
  <c r="AN270" i="7"/>
  <c r="AR270" i="7"/>
  <c r="AV270" i="7" s="1"/>
  <c r="AQ248" i="7"/>
  <c r="AU248" i="7" s="1"/>
  <c r="AO248" i="7"/>
  <c r="AS248" i="7" s="1"/>
  <c r="AN248" i="7"/>
  <c r="AR248" i="7"/>
  <c r="AV248" i="7" s="1"/>
  <c r="AP248" i="7"/>
  <c r="AT248" i="7" s="1"/>
  <c r="AO232" i="7"/>
  <c r="AS232" i="7" s="1"/>
  <c r="AN232" i="7"/>
  <c r="AR232" i="7"/>
  <c r="AV232" i="7" s="1"/>
  <c r="AQ232" i="7"/>
  <c r="AU232" i="7" s="1"/>
  <c r="AP232" i="7"/>
  <c r="AT232" i="7" s="1"/>
  <c r="AC256" i="8"/>
  <c r="AE256" i="8" s="1"/>
  <c r="AS191" i="1"/>
  <c r="AW191" i="1" s="1"/>
  <c r="AR191" i="1"/>
  <c r="AV191" i="1" s="1"/>
  <c r="AQ191" i="1"/>
  <c r="AU191" i="1" s="1"/>
  <c r="AP191" i="1"/>
  <c r="AT191" i="1" s="1"/>
  <c r="AO191" i="1"/>
  <c r="AS192" i="1"/>
  <c r="AW192" i="1" s="1"/>
  <c r="AR192" i="1"/>
  <c r="AV192" i="1" s="1"/>
  <c r="AQ192" i="1"/>
  <c r="AU192" i="1" s="1"/>
  <c r="AP192" i="1"/>
  <c r="AT192" i="1" s="1"/>
  <c r="AO192" i="1"/>
  <c r="AD231" i="6"/>
  <c r="AC76" i="6"/>
  <c r="AE76" i="6" s="1"/>
  <c r="AE181" i="6"/>
  <c r="AC186" i="6"/>
  <c r="AE156" i="6"/>
  <c r="AC195" i="6"/>
  <c r="AE195" i="6" s="1"/>
  <c r="AE231" i="6"/>
  <c r="AE130" i="6"/>
  <c r="AD243" i="6"/>
  <c r="AE119" i="6"/>
  <c r="AC84" i="6"/>
  <c r="AE84" i="6" s="1"/>
  <c r="AR149" i="6"/>
  <c r="AV149" i="6" s="1"/>
  <c r="AR139" i="6"/>
  <c r="AV139" i="6" s="1"/>
  <c r="AC213" i="6"/>
  <c r="AE213" i="6" s="1"/>
  <c r="AC249" i="6"/>
  <c r="AE249" i="6" s="1"/>
  <c r="AE30" i="6"/>
  <c r="AC228" i="6"/>
  <c r="AE228" i="6" s="1"/>
  <c r="AU142" i="6"/>
  <c r="AD149" i="6"/>
  <c r="AN149" i="6"/>
  <c r="AC103" i="6"/>
  <c r="AE103" i="6" s="1"/>
  <c r="AE170" i="6"/>
  <c r="AR14" i="6"/>
  <c r="AV14" i="6" s="1"/>
  <c r="AQ212" i="6"/>
  <c r="AU212" i="6" s="1"/>
  <c r="AE236" i="6"/>
  <c r="AC263" i="6"/>
  <c r="AE263" i="6" s="1"/>
  <c r="AE163" i="6"/>
  <c r="AE86" i="6"/>
  <c r="AC74" i="6"/>
  <c r="AD201" i="6"/>
  <c r="AC184" i="6"/>
  <c r="AE184" i="6" s="1"/>
  <c r="AT149" i="6"/>
  <c r="AE31" i="6"/>
  <c r="AE16" i="6"/>
  <c r="AN14" i="6"/>
  <c r="Z276" i="6"/>
  <c r="AC227" i="6"/>
  <c r="AE227" i="6" s="1"/>
  <c r="AC224" i="6"/>
  <c r="AE224" i="6" s="1"/>
  <c r="AU149" i="6"/>
  <c r="AP14" i="6"/>
  <c r="AT14" i="6" s="1"/>
  <c r="AO14" i="6"/>
  <c r="AS14" i="6" s="1"/>
  <c r="AE179" i="6"/>
  <c r="AD138" i="6"/>
  <c r="AE149" i="6"/>
  <c r="AE78" i="6"/>
  <c r="AD44" i="6"/>
  <c r="Z288" i="6"/>
  <c r="AR12" i="6"/>
  <c r="AV12" i="6" s="1"/>
  <c r="AE44" i="6"/>
  <c r="AC261" i="6"/>
  <c r="AE261" i="6" s="1"/>
  <c r="AO194" i="6"/>
  <c r="AS194" i="6" s="1"/>
  <c r="AD208" i="6"/>
  <c r="AD205" i="6"/>
  <c r="AE142" i="6"/>
  <c r="AC121" i="6"/>
  <c r="AN142" i="6"/>
  <c r="AN139" i="6"/>
  <c r="AR78" i="6"/>
  <c r="AV78" i="6" s="1"/>
  <c r="AE32" i="6"/>
  <c r="AP194" i="6"/>
  <c r="AT194" i="6" s="1"/>
  <c r="AN212" i="6"/>
  <c r="AO142" i="6"/>
  <c r="AS142" i="6" s="1"/>
  <c r="AO149" i="6"/>
  <c r="AS149" i="6" s="1"/>
  <c r="AQ139" i="6"/>
  <c r="AU139" i="6" s="1"/>
  <c r="AD220" i="6"/>
  <c r="AS139" i="6"/>
  <c r="AP142" i="6"/>
  <c r="AT142" i="6" s="1"/>
  <c r="AE26" i="6"/>
  <c r="AC167" i="6"/>
  <c r="AE47" i="6"/>
  <c r="AE212" i="6"/>
  <c r="AA281" i="6"/>
  <c r="AA282" i="6"/>
  <c r="AE34" i="6"/>
  <c r="AD221" i="6"/>
  <c r="AC247" i="6"/>
  <c r="AE247" i="6" s="1"/>
  <c r="AE118" i="6"/>
  <c r="AC152" i="6"/>
  <c r="AE152" i="6" s="1"/>
  <c r="AE123" i="6"/>
  <c r="AE146" i="6"/>
  <c r="AD11" i="6"/>
  <c r="AB276" i="6"/>
  <c r="AB277" i="6"/>
  <c r="AB278" i="6"/>
  <c r="AB288" i="6"/>
  <c r="Z277" i="6"/>
  <c r="AD145" i="6"/>
  <c r="Z283" i="6"/>
  <c r="AE80" i="6"/>
  <c r="AE45" i="6"/>
  <c r="AC209" i="6"/>
  <c r="AE209" i="6" s="1"/>
  <c r="Z286" i="6"/>
  <c r="Y298" i="6"/>
  <c r="Y296" i="6"/>
  <c r="Y297" i="6"/>
  <c r="AC256" i="6"/>
  <c r="AE256" i="6" s="1"/>
  <c r="AA298" i="6"/>
  <c r="AA296" i="6"/>
  <c r="AA297" i="6"/>
  <c r="Y278" i="6"/>
  <c r="Y276" i="6"/>
  <c r="Y277" i="6"/>
  <c r="AE64" i="6"/>
  <c r="AB282" i="6"/>
  <c r="Z278" i="6"/>
  <c r="Z287" i="6"/>
  <c r="AD83" i="6"/>
  <c r="AC40" i="6"/>
  <c r="AB283" i="6"/>
  <c r="AD56" i="6"/>
  <c r="AA283" i="6"/>
  <c r="AC11" i="6"/>
  <c r="AC117" i="6"/>
  <c r="AE117" i="6" s="1"/>
  <c r="AD218" i="6"/>
  <c r="AD166" i="6"/>
  <c r="Y293" i="6"/>
  <c r="Y291" i="6"/>
  <c r="Y292" i="6"/>
  <c r="AN210" i="6"/>
  <c r="AE241" i="6"/>
  <c r="Y287" i="6"/>
  <c r="Y288" i="6"/>
  <c r="Y286" i="6"/>
  <c r="AC131" i="6"/>
  <c r="AB298" i="6"/>
  <c r="AB296" i="6"/>
  <c r="AB297" i="6"/>
  <c r="Z293" i="6"/>
  <c r="Z291" i="6"/>
  <c r="Z292" i="6"/>
  <c r="AA287" i="6"/>
  <c r="AA288" i="6"/>
  <c r="AA286" i="6"/>
  <c r="AE41" i="6"/>
  <c r="Z298" i="6"/>
  <c r="Z296" i="6"/>
  <c r="Z297" i="6"/>
  <c r="AE108" i="6"/>
  <c r="AC55" i="6"/>
  <c r="AE55" i="6" s="1"/>
  <c r="AO224" i="6"/>
  <c r="AS224" i="6" s="1"/>
  <c r="AR224" i="6"/>
  <c r="AV224" i="6" s="1"/>
  <c r="AQ224" i="6"/>
  <c r="AU224" i="6" s="1"/>
  <c r="AP224" i="6"/>
  <c r="AT224" i="6" s="1"/>
  <c r="Z281" i="6"/>
  <c r="Z282" i="6"/>
  <c r="AA291" i="6"/>
  <c r="AA293" i="6"/>
  <c r="AA292" i="6"/>
  <c r="AB286" i="6"/>
  <c r="AD225" i="6"/>
  <c r="AC211" i="6"/>
  <c r="AE211" i="6" s="1"/>
  <c r="AC176" i="6"/>
  <c r="AE176" i="6" s="1"/>
  <c r="AD101" i="6"/>
  <c r="AB291" i="6"/>
  <c r="AB292" i="6"/>
  <c r="AB293" i="6"/>
  <c r="AB281" i="6"/>
  <c r="AC185" i="6"/>
  <c r="AE185" i="6" s="1"/>
  <c r="Y282" i="6"/>
  <c r="Y281" i="6"/>
  <c r="AC101" i="6"/>
  <c r="Y283" i="6"/>
  <c r="AC23" i="6"/>
  <c r="AB287" i="6"/>
  <c r="AO208" i="6"/>
  <c r="AS208" i="6" s="1"/>
  <c r="AR208" i="6"/>
  <c r="AV208" i="6" s="1"/>
  <c r="AQ208" i="6"/>
  <c r="AU208" i="6" s="1"/>
  <c r="AP208" i="6"/>
  <c r="AT208" i="6" s="1"/>
  <c r="AE36" i="6"/>
  <c r="AA278" i="6"/>
  <c r="AA276" i="6"/>
  <c r="AA277" i="6"/>
  <c r="AD204" i="6"/>
  <c r="AE91" i="6"/>
  <c r="AE234" i="6"/>
  <c r="AC244" i="6"/>
  <c r="AE244" i="6" s="1"/>
  <c r="Z278" i="7"/>
  <c r="Z276" i="7"/>
  <c r="Z277" i="7"/>
  <c r="AA283" i="7"/>
  <c r="AE126" i="7"/>
  <c r="AD67" i="7"/>
  <c r="AC60" i="7"/>
  <c r="AE60" i="7" s="1"/>
  <c r="AA296" i="7"/>
  <c r="AA297" i="7"/>
  <c r="AA298" i="7"/>
  <c r="AA286" i="7"/>
  <c r="AA287" i="7"/>
  <c r="AA288" i="7"/>
  <c r="AD184" i="7"/>
  <c r="AC143" i="7"/>
  <c r="AE143" i="7" s="1"/>
  <c r="AC41" i="7"/>
  <c r="AB281" i="7"/>
  <c r="AB282" i="7"/>
  <c r="AC101" i="7"/>
  <c r="AB293" i="7"/>
  <c r="AB291" i="7"/>
  <c r="AB292" i="7"/>
  <c r="AC27" i="7"/>
  <c r="AE27" i="7" s="1"/>
  <c r="AC100" i="7"/>
  <c r="AE100" i="7" s="1"/>
  <c r="Z291" i="7"/>
  <c r="AC50" i="7"/>
  <c r="AE50" i="7" s="1"/>
  <c r="Z312" i="7"/>
  <c r="Y278" i="7"/>
  <c r="Y276" i="7"/>
  <c r="Y277" i="7"/>
  <c r="AD163" i="7"/>
  <c r="Y283" i="7"/>
  <c r="AE53" i="7"/>
  <c r="AC14" i="7"/>
  <c r="AE14" i="7" s="1"/>
  <c r="AA278" i="7"/>
  <c r="AE149" i="7"/>
  <c r="AD71" i="7"/>
  <c r="AB287" i="7"/>
  <c r="AB288" i="7"/>
  <c r="AB286" i="7"/>
  <c r="AE69" i="7"/>
  <c r="Z308" i="7"/>
  <c r="Z307" i="7"/>
  <c r="Z293" i="7"/>
  <c r="AA277" i="7"/>
  <c r="AC174" i="7"/>
  <c r="AD131" i="7"/>
  <c r="AB296" i="7"/>
  <c r="AB297" i="7"/>
  <c r="AB298" i="7"/>
  <c r="AA301" i="7"/>
  <c r="AA302" i="7"/>
  <c r="AA303" i="7"/>
  <c r="AD142" i="7"/>
  <c r="AC140" i="7"/>
  <c r="AE140" i="7" s="1"/>
  <c r="AE66" i="7"/>
  <c r="AD11" i="7"/>
  <c r="AB278" i="7"/>
  <c r="AB276" i="7"/>
  <c r="AB277" i="7"/>
  <c r="Z281" i="7"/>
  <c r="Z282" i="7"/>
  <c r="Y298" i="7"/>
  <c r="Y296" i="7"/>
  <c r="Y297" i="7"/>
  <c r="Z303" i="7"/>
  <c r="AE184" i="7"/>
  <c r="Y292" i="7"/>
  <c r="Y293" i="7"/>
  <c r="Y291" i="7"/>
  <c r="Y301" i="7"/>
  <c r="Y302" i="7"/>
  <c r="Y303" i="7"/>
  <c r="AC90" i="7"/>
  <c r="AD47" i="7"/>
  <c r="AD281" i="7" s="1"/>
  <c r="AC11" i="7"/>
  <c r="AC12" i="7"/>
  <c r="AE12" i="7" s="1"/>
  <c r="Z302" i="7"/>
  <c r="AC103" i="7"/>
  <c r="AE103" i="7" s="1"/>
  <c r="AC34" i="7"/>
  <c r="AE34" i="7" s="1"/>
  <c r="AE189" i="7"/>
  <c r="AE89" i="7"/>
  <c r="AD80" i="7"/>
  <c r="Y286" i="7"/>
  <c r="Y287" i="7"/>
  <c r="Y288" i="7"/>
  <c r="AC44" i="7"/>
  <c r="AE44" i="7" s="1"/>
  <c r="AC40" i="7"/>
  <c r="AB283" i="7"/>
  <c r="AC99" i="7"/>
  <c r="AE99" i="7" s="1"/>
  <c r="AC169" i="7"/>
  <c r="AE169" i="7" s="1"/>
  <c r="AB301" i="7"/>
  <c r="AB302" i="7"/>
  <c r="AB303" i="7"/>
  <c r="AC92" i="7"/>
  <c r="AE92" i="7" s="1"/>
  <c r="AA281" i="7"/>
  <c r="AA282" i="7"/>
  <c r="AE121" i="7"/>
  <c r="AE166" i="7"/>
  <c r="Z298" i="7"/>
  <c r="Z296" i="7"/>
  <c r="Z297" i="7"/>
  <c r="Z286" i="7"/>
  <c r="Z287" i="7"/>
  <c r="Z288" i="7"/>
  <c r="Z318" i="7"/>
  <c r="AE128" i="7"/>
  <c r="AC135" i="7"/>
  <c r="AA293" i="7"/>
  <c r="AA292" i="7"/>
  <c r="AA291" i="7"/>
  <c r="AC190" i="7"/>
  <c r="AE190" i="7" s="1"/>
  <c r="Z283" i="7"/>
  <c r="AE63" i="7"/>
  <c r="Y282" i="7"/>
  <c r="AE101" i="8"/>
  <c r="AE71" i="8"/>
  <c r="AE41" i="8"/>
  <c r="Y302" i="8"/>
  <c r="Y303" i="8"/>
  <c r="Y301" i="8"/>
  <c r="AA296" i="8"/>
  <c r="AA297" i="8"/>
  <c r="AA298" i="8"/>
  <c r="AA302" i="8"/>
  <c r="AA303" i="8"/>
  <c r="AA301" i="8"/>
  <c r="AD160" i="8"/>
  <c r="Z302" i="8"/>
  <c r="Z303" i="8"/>
  <c r="Z301" i="8"/>
  <c r="AC145" i="8"/>
  <c r="AE145" i="8" s="1"/>
  <c r="AE112" i="8"/>
  <c r="AC130" i="8"/>
  <c r="AE130" i="8" s="1"/>
  <c r="AE64" i="8"/>
  <c r="AC80" i="8"/>
  <c r="AE80" i="8" s="1"/>
  <c r="AC11" i="8"/>
  <c r="AB276" i="8"/>
  <c r="AB277" i="8"/>
  <c r="AB278" i="8"/>
  <c r="Y296" i="8"/>
  <c r="Y297" i="8"/>
  <c r="Y298" i="8"/>
  <c r="AD132" i="8"/>
  <c r="AE161" i="8"/>
  <c r="AD157" i="8"/>
  <c r="Y291" i="8"/>
  <c r="Y292" i="8"/>
  <c r="Y293" i="8"/>
  <c r="AC126" i="8"/>
  <c r="AE126" i="8" s="1"/>
  <c r="AE85" i="8"/>
  <c r="AE247" i="8"/>
  <c r="AD117" i="8"/>
  <c r="AA277" i="8"/>
  <c r="AC116" i="8"/>
  <c r="AE116" i="8" s="1"/>
  <c r="AD116" i="8"/>
  <c r="AE152" i="8"/>
  <c r="AD189" i="8"/>
  <c r="AC142" i="8"/>
  <c r="AE137" i="8"/>
  <c r="AD236" i="8"/>
  <c r="AD82" i="8"/>
  <c r="AD161" i="8"/>
  <c r="AB302" i="8"/>
  <c r="AB303" i="8"/>
  <c r="AB301" i="8"/>
  <c r="AD185" i="8"/>
  <c r="AC147" i="8"/>
  <c r="AE147" i="8" s="1"/>
  <c r="AD11" i="8"/>
  <c r="AD211" i="8"/>
  <c r="Z317" i="8"/>
  <c r="AD269" i="8"/>
  <c r="AD267" i="8"/>
  <c r="AC45" i="8"/>
  <c r="AE45" i="8" s="1"/>
  <c r="AA291" i="8"/>
  <c r="AA292" i="8"/>
  <c r="AA293" i="8"/>
  <c r="AC46" i="8"/>
  <c r="AE46" i="8" s="1"/>
  <c r="AC153" i="8"/>
  <c r="AC180" i="8"/>
  <c r="AE180" i="8" s="1"/>
  <c r="AE136" i="8"/>
  <c r="AD61" i="8"/>
  <c r="AC202" i="8"/>
  <c r="AD219" i="8"/>
  <c r="AD235" i="8"/>
  <c r="AD255" i="8"/>
  <c r="AB297" i="8"/>
  <c r="AC44" i="8"/>
  <c r="AE44" i="8" s="1"/>
  <c r="Z282" i="8"/>
  <c r="Z281" i="8"/>
  <c r="AD41" i="8"/>
  <c r="Y286" i="8"/>
  <c r="AA288" i="8"/>
  <c r="AA286" i="8"/>
  <c r="AA287" i="8"/>
  <c r="AE128" i="8"/>
  <c r="Z291" i="8"/>
  <c r="Z292" i="8"/>
  <c r="Z293" i="8"/>
  <c r="AC93" i="8"/>
  <c r="AD52" i="8"/>
  <c r="AC208" i="8"/>
  <c r="AB288" i="8"/>
  <c r="AB286" i="8"/>
  <c r="AB287" i="8"/>
  <c r="AD192" i="8"/>
  <c r="AC178" i="8"/>
  <c r="AE178" i="8" s="1"/>
  <c r="AE168" i="8"/>
  <c r="AC83" i="8"/>
  <c r="AE83" i="8" s="1"/>
  <c r="Z276" i="8"/>
  <c r="Z277" i="8"/>
  <c r="Z278" i="8"/>
  <c r="Y276" i="8"/>
  <c r="Y277" i="8"/>
  <c r="Y278" i="8"/>
  <c r="AA313" i="8"/>
  <c r="AB283" i="8"/>
  <c r="AC177" i="8"/>
  <c r="AE177" i="8" s="1"/>
  <c r="AE156" i="8"/>
  <c r="AD155" i="8"/>
  <c r="Z296" i="8"/>
  <c r="Z297" i="8"/>
  <c r="Z298" i="8"/>
  <c r="AC139" i="8"/>
  <c r="AE139" i="8" s="1"/>
  <c r="AC134" i="8"/>
  <c r="AE134" i="8" s="1"/>
  <c r="AE259" i="8"/>
  <c r="AE20" i="8"/>
  <c r="AD213" i="8"/>
  <c r="AE12" i="8"/>
  <c r="AE176" i="8"/>
  <c r="AC222" i="8"/>
  <c r="AE222" i="8" s="1"/>
  <c r="AE255" i="8"/>
  <c r="AA282" i="8"/>
  <c r="AA281" i="8"/>
  <c r="Z286" i="8"/>
  <c r="AE21" i="8"/>
  <c r="AE181" i="8"/>
  <c r="AC151" i="8"/>
  <c r="AE151" i="8" s="1"/>
  <c r="AC140" i="8"/>
  <c r="AE140" i="8" s="1"/>
  <c r="AE131" i="8"/>
  <c r="AE62" i="8"/>
  <c r="AE60" i="8"/>
  <c r="AE245" i="8"/>
  <c r="AD234" i="8"/>
  <c r="AD249" i="8"/>
  <c r="AB282" i="8"/>
  <c r="AB281" i="8"/>
  <c r="AE258" i="8"/>
  <c r="AA276" i="8"/>
  <c r="AC174" i="8"/>
  <c r="AE148" i="8"/>
  <c r="AC125" i="8"/>
  <c r="AE125" i="8" s="1"/>
  <c r="AE242" i="8"/>
  <c r="AD244" i="8"/>
  <c r="AC195" i="8"/>
  <c r="AE195" i="8" s="1"/>
  <c r="Y283" i="8"/>
  <c r="Y281" i="8"/>
  <c r="Y282" i="8"/>
  <c r="AA283" i="8"/>
  <c r="AE132" i="8"/>
  <c r="AE211" i="8"/>
  <c r="AC240" i="8"/>
  <c r="AE240" i="8" s="1"/>
  <c r="AE18" i="8"/>
  <c r="AC40" i="8"/>
  <c r="AE172" i="8"/>
  <c r="AB296" i="8"/>
  <c r="AD168" i="8"/>
  <c r="AD101" i="8"/>
  <c r="AB291" i="8"/>
  <c r="AB292" i="8"/>
  <c r="AB293" i="8"/>
  <c r="AE102" i="8"/>
  <c r="AC129" i="8"/>
  <c r="AE129" i="8" s="1"/>
  <c r="AE162" i="8"/>
  <c r="AD33" i="8"/>
  <c r="Z316" i="8"/>
  <c r="AC189" i="9"/>
  <c r="AE189" i="9" s="1"/>
  <c r="AE181" i="9"/>
  <c r="AC136" i="9"/>
  <c r="AE136" i="9" s="1"/>
  <c r="AE41" i="9"/>
  <c r="AE77" i="9"/>
  <c r="AD43" i="9"/>
  <c r="AE71" i="9"/>
  <c r="AU208" i="9"/>
  <c r="Z291" i="9"/>
  <c r="Z292" i="9"/>
  <c r="Z293" i="9"/>
  <c r="AD75" i="9"/>
  <c r="AB303" i="9"/>
  <c r="AB301" i="9"/>
  <c r="AB302" i="9"/>
  <c r="AD170" i="9"/>
  <c r="AE131" i="9"/>
  <c r="AN90" i="9"/>
  <c r="Z282" i="9"/>
  <c r="Z281" i="9"/>
  <c r="AE73" i="9"/>
  <c r="AE13" i="9"/>
  <c r="AV208" i="9"/>
  <c r="AO208" i="9"/>
  <c r="AS208" i="9" s="1"/>
  <c r="AA296" i="9"/>
  <c r="AA297" i="9"/>
  <c r="AA298" i="9"/>
  <c r="AA282" i="9"/>
  <c r="AA281" i="9"/>
  <c r="AB292" i="9"/>
  <c r="AB293" i="9"/>
  <c r="AA302" i="9"/>
  <c r="AA303" i="9"/>
  <c r="AA301" i="9"/>
  <c r="AC145" i="9"/>
  <c r="AD131" i="9"/>
  <c r="AB297" i="9"/>
  <c r="AB298" i="9"/>
  <c r="AB296" i="9"/>
  <c r="AE105" i="9"/>
  <c r="AE291" i="9" s="1"/>
  <c r="AE72" i="9"/>
  <c r="AE24" i="9"/>
  <c r="AE50" i="9"/>
  <c r="AD13" i="9"/>
  <c r="AN208" i="9"/>
  <c r="AA288" i="9"/>
  <c r="AA286" i="9"/>
  <c r="AA287" i="9"/>
  <c r="AB277" i="9"/>
  <c r="AC88" i="9"/>
  <c r="AE88" i="9" s="1"/>
  <c r="AD168" i="9"/>
  <c r="AE178" i="9"/>
  <c r="AD175" i="9"/>
  <c r="AU75" i="9"/>
  <c r="AE205" i="9"/>
  <c r="AP208" i="9"/>
  <c r="AT208" i="9" s="1"/>
  <c r="Z288" i="9"/>
  <c r="Z286" i="9"/>
  <c r="Z287" i="9"/>
  <c r="AE175" i="9"/>
  <c r="AC186" i="9"/>
  <c r="AE186" i="9" s="1"/>
  <c r="AD167" i="9"/>
  <c r="AC176" i="9"/>
  <c r="AE176" i="9" s="1"/>
  <c r="AR75" i="9"/>
  <c r="AV75" i="9" s="1"/>
  <c r="AE195" i="9"/>
  <c r="Y282" i="9"/>
  <c r="Y281" i="9"/>
  <c r="AE68" i="9"/>
  <c r="AD183" i="9"/>
  <c r="AC174" i="9"/>
  <c r="AE174" i="9" s="1"/>
  <c r="AD143" i="9"/>
  <c r="AC165" i="9"/>
  <c r="AE165" i="9" s="1"/>
  <c r="AD51" i="9"/>
  <c r="AC49" i="9"/>
  <c r="AN75" i="9"/>
  <c r="AE35" i="9"/>
  <c r="AC79" i="9"/>
  <c r="AE79" i="9" s="1"/>
  <c r="AD213" i="9"/>
  <c r="AE106" i="9"/>
  <c r="AE293" i="9" s="1"/>
  <c r="AD114" i="9"/>
  <c r="AB278" i="9"/>
  <c r="AB281" i="9"/>
  <c r="AC90" i="9"/>
  <c r="AE90" i="9" s="1"/>
  <c r="AE164" i="9"/>
  <c r="AE104" i="9"/>
  <c r="AA291" i="9"/>
  <c r="AA292" i="9"/>
  <c r="AA293" i="9"/>
  <c r="AB288" i="9"/>
  <c r="AB286" i="9"/>
  <c r="AB287" i="9"/>
  <c r="AC184" i="9"/>
  <c r="AE184" i="9" s="1"/>
  <c r="Y291" i="9"/>
  <c r="Y292" i="9"/>
  <c r="Y293" i="9"/>
  <c r="AP75" i="9"/>
  <c r="AT75" i="9" s="1"/>
  <c r="AE36" i="9"/>
  <c r="AB276" i="9"/>
  <c r="AO90" i="9"/>
  <c r="AS90" i="9" s="1"/>
  <c r="AE16" i="9"/>
  <c r="AC27" i="9"/>
  <c r="AE27" i="9" s="1"/>
  <c r="AE168" i="9"/>
  <c r="AD115" i="9"/>
  <c r="AE65" i="9"/>
  <c r="AE51" i="9"/>
  <c r="Y276" i="9"/>
  <c r="Y277" i="9"/>
  <c r="Y278" i="9"/>
  <c r="AA276" i="9"/>
  <c r="AA277" i="9"/>
  <c r="AA278" i="9"/>
  <c r="AB283" i="9"/>
  <c r="Y302" i="9"/>
  <c r="Y303" i="9"/>
  <c r="Y301" i="9"/>
  <c r="AE98" i="9"/>
  <c r="AE76" i="9"/>
  <c r="Z276" i="9"/>
  <c r="Z277" i="9"/>
  <c r="Z278" i="9"/>
  <c r="AD50" i="9"/>
  <c r="AT205" i="9"/>
  <c r="AD208" i="9"/>
  <c r="AE196" i="9"/>
  <c r="AE306" i="9" s="1"/>
  <c r="AQ205" i="9"/>
  <c r="Y283" i="9"/>
  <c r="AC179" i="9"/>
  <c r="AE179" i="9" s="1"/>
  <c r="Z302" i="9"/>
  <c r="Z303" i="9"/>
  <c r="Z301" i="9"/>
  <c r="AE169" i="9"/>
  <c r="AE12" i="9"/>
  <c r="AE11" i="9"/>
  <c r="AD77" i="9"/>
  <c r="AU205" i="9"/>
  <c r="AP205" i="9"/>
  <c r="AD153" i="9"/>
  <c r="AD166" i="9"/>
  <c r="AE69" i="9"/>
  <c r="AC40" i="9"/>
  <c r="AE38" i="9"/>
  <c r="AD59" i="9"/>
  <c r="AC59" i="9"/>
  <c r="AE59" i="9" s="1"/>
  <c r="AC151" i="9"/>
  <c r="AE151" i="9" s="1"/>
  <c r="Y296" i="9"/>
  <c r="Y297" i="9"/>
  <c r="Y298" i="9"/>
  <c r="Y288" i="9"/>
  <c r="Y286" i="9"/>
  <c r="Y287" i="9"/>
  <c r="Z283" i="9"/>
  <c r="AB282" i="9"/>
  <c r="AC144" i="9"/>
  <c r="Z296" i="9"/>
  <c r="Z297" i="9"/>
  <c r="Z298" i="9"/>
  <c r="AC149" i="9"/>
  <c r="AE149" i="9" s="1"/>
  <c r="AE143" i="9"/>
  <c r="AE28" i="9"/>
  <c r="AB291" i="9"/>
  <c r="AR192" i="9"/>
  <c r="AV192" i="9" s="1"/>
  <c r="AQ192" i="9"/>
  <c r="AU192" i="9" s="1"/>
  <c r="AP192" i="9"/>
  <c r="AT192" i="9" s="1"/>
  <c r="AO192" i="9"/>
  <c r="AS192" i="9" s="1"/>
  <c r="AN192" i="9"/>
  <c r="AR191" i="9"/>
  <c r="AV191" i="9" s="1"/>
  <c r="AQ191" i="9"/>
  <c r="AU191" i="9" s="1"/>
  <c r="AN191" i="9"/>
  <c r="AP191" i="9"/>
  <c r="AT191" i="9" s="1"/>
  <c r="AO191" i="9"/>
  <c r="AS191" i="9" s="1"/>
  <c r="AC191" i="9"/>
  <c r="AE191" i="9" s="1"/>
  <c r="AD191" i="8"/>
  <c r="AQ192" i="8"/>
  <c r="AU192" i="8" s="1"/>
  <c r="AP192" i="8"/>
  <c r="AT192" i="8" s="1"/>
  <c r="AO192" i="8"/>
  <c r="AS192" i="8" s="1"/>
  <c r="AN192" i="8"/>
  <c r="AR192" i="8" s="1"/>
  <c r="AM192" i="8"/>
  <c r="AR192" i="7"/>
  <c r="AV192" i="7" s="1"/>
  <c r="AQ192" i="7"/>
  <c r="AU192" i="7" s="1"/>
  <c r="AP192" i="7"/>
  <c r="AT192" i="7" s="1"/>
  <c r="AO192" i="7"/>
  <c r="AS192" i="7" s="1"/>
  <c r="AN192" i="7"/>
  <c r="AB308" i="7"/>
  <c r="AB307" i="7"/>
  <c r="AB306" i="7"/>
  <c r="AD191" i="7"/>
  <c r="AC191" i="7"/>
  <c r="AE192" i="6"/>
  <c r="AD192" i="6"/>
  <c r="AN192" i="6"/>
  <c r="AB308" i="6"/>
  <c r="AO192" i="6"/>
  <c r="AS192" i="6" s="1"/>
  <c r="AP192" i="6"/>
  <c r="AT192" i="6" s="1"/>
  <c r="AQ192" i="6"/>
  <c r="AU192" i="6" s="1"/>
  <c r="AB306" i="6"/>
  <c r="AC191" i="6"/>
  <c r="AE191" i="6" s="1"/>
  <c r="AB307" i="6"/>
  <c r="AD190" i="6"/>
  <c r="AB302" i="6"/>
  <c r="AB301" i="6"/>
  <c r="AB303" i="6"/>
  <c r="Y303" i="6"/>
  <c r="Y302" i="6"/>
  <c r="Y301" i="6"/>
  <c r="Z302" i="6"/>
  <c r="Z301" i="6"/>
  <c r="Z303" i="6"/>
  <c r="AA303" i="6"/>
  <c r="AA301" i="6"/>
  <c r="AA302" i="6"/>
  <c r="AO191" i="6"/>
  <c r="AS191" i="6" s="1"/>
  <c r="AR191" i="6"/>
  <c r="AV191" i="6" s="1"/>
  <c r="AQ191" i="6"/>
  <c r="AU191" i="6" s="1"/>
  <c r="AN191" i="6"/>
  <c r="AP234" i="6"/>
  <c r="AQ234" i="6"/>
  <c r="AE238" i="6"/>
  <c r="AA306" i="6"/>
  <c r="AA307" i="6"/>
  <c r="Z307" i="6"/>
  <c r="Z306" i="6"/>
  <c r="Z308" i="6"/>
  <c r="Y307" i="6"/>
  <c r="Y306" i="6"/>
  <c r="Y308" i="6"/>
  <c r="AE194" i="6"/>
  <c r="AQ194" i="6"/>
  <c r="AU194" i="6" s="1"/>
  <c r="AA308" i="6"/>
  <c r="AE265" i="9"/>
  <c r="AD261" i="9"/>
  <c r="AE270" i="9"/>
  <c r="AE222" i="9"/>
  <c r="AE221" i="9"/>
  <c r="AE269" i="9"/>
  <c r="AR205" i="9"/>
  <c r="AV205" i="9" s="1"/>
  <c r="AE207" i="9"/>
  <c r="AA306" i="9"/>
  <c r="AE244" i="9"/>
  <c r="AD257" i="9"/>
  <c r="AD250" i="9"/>
  <c r="AE249" i="9"/>
  <c r="AD230" i="9"/>
  <c r="AD236" i="9"/>
  <c r="AD234" i="9"/>
  <c r="AD241" i="9"/>
  <c r="AE233" i="9"/>
  <c r="AD231" i="9"/>
  <c r="AD207" i="9"/>
  <c r="AE200" i="9"/>
  <c r="AA307" i="9"/>
  <c r="Z308" i="9"/>
  <c r="AA308" i="9"/>
  <c r="AD210" i="9"/>
  <c r="AB307" i="9"/>
  <c r="Z307" i="9"/>
  <c r="AB306" i="9"/>
  <c r="Z306" i="9"/>
  <c r="AB308" i="9"/>
  <c r="AE268" i="9"/>
  <c r="AE264" i="9"/>
  <c r="AE231" i="8"/>
  <c r="AD259" i="8"/>
  <c r="AD197" i="8"/>
  <c r="AA306" i="8"/>
  <c r="AE202" i="8"/>
  <c r="AC205" i="8"/>
  <c r="AE205" i="8" s="1"/>
  <c r="AE208" i="8"/>
  <c r="AE201" i="8"/>
  <c r="AE207" i="8"/>
  <c r="AC212" i="8"/>
  <c r="AE212" i="8" s="1"/>
  <c r="AD206" i="8"/>
  <c r="AC204" i="8"/>
  <c r="AE204" i="8" s="1"/>
  <c r="AD257" i="8"/>
  <c r="AC257" i="8"/>
  <c r="AE257" i="8" s="1"/>
  <c r="Y316" i="8"/>
  <c r="Y317" i="8"/>
  <c r="Y318" i="8"/>
  <c r="Z318" i="8"/>
  <c r="AE267" i="8"/>
  <c r="AD261" i="8"/>
  <c r="AC261" i="8"/>
  <c r="AE261" i="8" s="1"/>
  <c r="AC251" i="8"/>
  <c r="AB317" i="8"/>
  <c r="AB318" i="8"/>
  <c r="AB316" i="8"/>
  <c r="AD264" i="8"/>
  <c r="AC264" i="8"/>
  <c r="AE264" i="8" s="1"/>
  <c r="AA317" i="8"/>
  <c r="AA318" i="8"/>
  <c r="AA316" i="8"/>
  <c r="AD248" i="8"/>
  <c r="AC248" i="8"/>
  <c r="AE248" i="8" s="1"/>
  <c r="AE232" i="8"/>
  <c r="AD229" i="8"/>
  <c r="AD241" i="8"/>
  <c r="AD243" i="8"/>
  <c r="AE229" i="8"/>
  <c r="AD237" i="8"/>
  <c r="Y308" i="8"/>
  <c r="Y306" i="8"/>
  <c r="AE221" i="8"/>
  <c r="AB312" i="8"/>
  <c r="AA308" i="8"/>
  <c r="AB311" i="8"/>
  <c r="AB313" i="8"/>
  <c r="Y307" i="8"/>
  <c r="AA312" i="8"/>
  <c r="AA311" i="8"/>
  <c r="AC210" i="8"/>
  <c r="AE210" i="8" s="1"/>
  <c r="Z313" i="8"/>
  <c r="Z311" i="8"/>
  <c r="Z312" i="8"/>
  <c r="AD223" i="8"/>
  <c r="AD220" i="8"/>
  <c r="AC220" i="8"/>
  <c r="AE220" i="8" s="1"/>
  <c r="AB306" i="8"/>
  <c r="AD227" i="8"/>
  <c r="AC225" i="8"/>
  <c r="AE225" i="8" s="1"/>
  <c r="AD217" i="8"/>
  <c r="AC217" i="8"/>
  <c r="AE217" i="8" s="1"/>
  <c r="Y313" i="8"/>
  <c r="Y311" i="8"/>
  <c r="Y312" i="8"/>
  <c r="Z308" i="8"/>
  <c r="Z306" i="8"/>
  <c r="Z307" i="8"/>
  <c r="AA307" i="8"/>
  <c r="AC203" i="8"/>
  <c r="AE203" i="8" s="1"/>
  <c r="AB308" i="8"/>
  <c r="AB307" i="8"/>
  <c r="AD193" i="8"/>
  <c r="AC196" i="8"/>
  <c r="AE196" i="8" s="1"/>
  <c r="AD198" i="8"/>
  <c r="Z317" i="7"/>
  <c r="Z316" i="7"/>
  <c r="Y306" i="7"/>
  <c r="Y318" i="7"/>
  <c r="Y316" i="7"/>
  <c r="Y317" i="7"/>
  <c r="Y313" i="7"/>
  <c r="Y311" i="7"/>
  <c r="Y312" i="7"/>
  <c r="Y308" i="7"/>
  <c r="Y307" i="7"/>
  <c r="Y308" i="9"/>
  <c r="Y307" i="9"/>
  <c r="Y306" i="9"/>
  <c r="AR267" i="9"/>
  <c r="AV267" i="9" s="1"/>
  <c r="AC267" i="9"/>
  <c r="AE267" i="9" s="1"/>
  <c r="Y316" i="9"/>
  <c r="Y318" i="9"/>
  <c r="Y317" i="9"/>
  <c r="Z318" i="9"/>
  <c r="Z316" i="9"/>
  <c r="Z317" i="9"/>
  <c r="AE261" i="9"/>
  <c r="AB318" i="9"/>
  <c r="AB317" i="9"/>
  <c r="AB316" i="9"/>
  <c r="AC242" i="9"/>
  <c r="AE242" i="9" s="1"/>
  <c r="AB313" i="9"/>
  <c r="AB312" i="9"/>
  <c r="AB311" i="9"/>
  <c r="Y313" i="9"/>
  <c r="Y312" i="9"/>
  <c r="Y311" i="9"/>
  <c r="Z313" i="9"/>
  <c r="Z312" i="9"/>
  <c r="Z311" i="9"/>
  <c r="AP268" i="9"/>
  <c r="AT268" i="9" s="1"/>
  <c r="AC306" i="9"/>
  <c r="AC307" i="9"/>
  <c r="AC308" i="9"/>
  <c r="AN270" i="9"/>
  <c r="AE254" i="9"/>
  <c r="AE245" i="9"/>
  <c r="AA311" i="9"/>
  <c r="AR269" i="9"/>
  <c r="AV269" i="9" s="1"/>
  <c r="AA317" i="9"/>
  <c r="AA318" i="9"/>
  <c r="AA316" i="9"/>
  <c r="AA312" i="9"/>
  <c r="AA313" i="9"/>
  <c r="AE227" i="9"/>
  <c r="AC260" i="9"/>
  <c r="AE260" i="9" s="1"/>
  <c r="AD260" i="9"/>
  <c r="AD253" i="9"/>
  <c r="AC253" i="9"/>
  <c r="AE253" i="9" s="1"/>
  <c r="AD256" i="9"/>
  <c r="AC256" i="9"/>
  <c r="AE256" i="9" s="1"/>
  <c r="AR201" i="9"/>
  <c r="AV201" i="9" s="1"/>
  <c r="AP201" i="9"/>
  <c r="AT201" i="9" s="1"/>
  <c r="AQ201" i="9"/>
  <c r="AU201" i="9" s="1"/>
  <c r="AO201" i="9"/>
  <c r="AS201" i="9" s="1"/>
  <c r="AN201" i="9"/>
  <c r="AR193" i="9"/>
  <c r="AV193" i="9" s="1"/>
  <c r="AQ193" i="9"/>
  <c r="AU193" i="9" s="1"/>
  <c r="AP193" i="9"/>
  <c r="AT193" i="9" s="1"/>
  <c r="AO193" i="9"/>
  <c r="AS193" i="9" s="1"/>
  <c r="AN193" i="9"/>
  <c r="AR225" i="9"/>
  <c r="AV225" i="9" s="1"/>
  <c r="AP225" i="9"/>
  <c r="AT225" i="9" s="1"/>
  <c r="AN225" i="9"/>
  <c r="AQ225" i="9"/>
  <c r="AU225" i="9" s="1"/>
  <c r="AO225" i="9"/>
  <c r="AS225" i="9" s="1"/>
  <c r="AE251" i="9"/>
  <c r="AR229" i="9"/>
  <c r="AV229" i="9" s="1"/>
  <c r="AQ229" i="9"/>
  <c r="AU229" i="9" s="1"/>
  <c r="AO229" i="9"/>
  <c r="AS229" i="9" s="1"/>
  <c r="AN229" i="9"/>
  <c r="AP229" i="9"/>
  <c r="AT229" i="9" s="1"/>
  <c r="AE247" i="9"/>
  <c r="AE255" i="9"/>
  <c r="AE239" i="9"/>
  <c r="AD239" i="9"/>
  <c r="AR204" i="9"/>
  <c r="AV204" i="9" s="1"/>
  <c r="AP204" i="9"/>
  <c r="AT204" i="9" s="1"/>
  <c r="AQ204" i="9"/>
  <c r="AU204" i="9" s="1"/>
  <c r="AO204" i="9"/>
  <c r="AS204" i="9" s="1"/>
  <c r="AN204" i="9"/>
  <c r="AE252" i="9"/>
  <c r="AD255" i="9"/>
  <c r="AR266" i="9"/>
  <c r="AV266" i="9" s="1"/>
  <c r="AQ266" i="9"/>
  <c r="AU266" i="9" s="1"/>
  <c r="AP266" i="9"/>
  <c r="AT266" i="9" s="1"/>
  <c r="AO266" i="9"/>
  <c r="AS266" i="9" s="1"/>
  <c r="AN266" i="9"/>
  <c r="AD235" i="9"/>
  <c r="AR223" i="9"/>
  <c r="AV223" i="9" s="1"/>
  <c r="AP223" i="9"/>
  <c r="AT223" i="9" s="1"/>
  <c r="AN223" i="9"/>
  <c r="AQ223" i="9"/>
  <c r="AU223" i="9" s="1"/>
  <c r="AO223" i="9"/>
  <c r="AS223" i="9" s="1"/>
  <c r="AE240" i="9"/>
  <c r="AR211" i="9"/>
  <c r="AV211" i="9" s="1"/>
  <c r="AP211" i="9"/>
  <c r="AT211" i="9" s="1"/>
  <c r="AN211" i="9"/>
  <c r="AQ211" i="9"/>
  <c r="AU211" i="9" s="1"/>
  <c r="AO211" i="9"/>
  <c r="AS211" i="9" s="1"/>
  <c r="AE250" i="9"/>
  <c r="AE236" i="9"/>
  <c r="AR202" i="9"/>
  <c r="AV202" i="9" s="1"/>
  <c r="AP202" i="9"/>
  <c r="AT202" i="9" s="1"/>
  <c r="AQ202" i="9"/>
  <c r="AU202" i="9" s="1"/>
  <c r="AO202" i="9"/>
  <c r="AS202" i="9" s="1"/>
  <c r="AN202" i="9"/>
  <c r="AD252" i="9"/>
  <c r="AD254" i="9"/>
  <c r="AR206" i="9"/>
  <c r="AV206" i="9" s="1"/>
  <c r="AP206" i="9"/>
  <c r="AT206" i="9" s="1"/>
  <c r="AN206" i="9"/>
  <c r="AQ206" i="9"/>
  <c r="AU206" i="9" s="1"/>
  <c r="AO206" i="9"/>
  <c r="AS206" i="9" s="1"/>
  <c r="AR217" i="9"/>
  <c r="AV217" i="9" s="1"/>
  <c r="AP217" i="9"/>
  <c r="AT217" i="9" s="1"/>
  <c r="AN217" i="9"/>
  <c r="AQ217" i="9"/>
  <c r="AU217" i="9" s="1"/>
  <c r="AO217" i="9"/>
  <c r="AS217" i="9" s="1"/>
  <c r="AR196" i="9"/>
  <c r="AV196" i="9" s="1"/>
  <c r="AQ196" i="9"/>
  <c r="AU196" i="9" s="1"/>
  <c r="AP196" i="9"/>
  <c r="AT196" i="9" s="1"/>
  <c r="AO196" i="9"/>
  <c r="AS196" i="9" s="1"/>
  <c r="AN196" i="9"/>
  <c r="AR207" i="9"/>
  <c r="AV207" i="9" s="1"/>
  <c r="AP207" i="9"/>
  <c r="AT207" i="9" s="1"/>
  <c r="AN207" i="9"/>
  <c r="AO207" i="9"/>
  <c r="AS207" i="9" s="1"/>
  <c r="AQ207" i="9"/>
  <c r="AU207" i="9" s="1"/>
  <c r="AR198" i="9"/>
  <c r="AV198" i="9" s="1"/>
  <c r="AQ198" i="9"/>
  <c r="AU198" i="9" s="1"/>
  <c r="AP198" i="9"/>
  <c r="AT198" i="9" s="1"/>
  <c r="AO198" i="9"/>
  <c r="AS198" i="9" s="1"/>
  <c r="AN198" i="9"/>
  <c r="AR215" i="9"/>
  <c r="AV215" i="9" s="1"/>
  <c r="AP215" i="9"/>
  <c r="AT215" i="9" s="1"/>
  <c r="AN215" i="9"/>
  <c r="AQ215" i="9"/>
  <c r="AU215" i="9" s="1"/>
  <c r="AO215" i="9"/>
  <c r="AS215" i="9" s="1"/>
  <c r="AE263" i="9"/>
  <c r="AR226" i="9"/>
  <c r="AV226" i="9" s="1"/>
  <c r="AP226" i="9"/>
  <c r="AT226" i="9" s="1"/>
  <c r="AN226" i="9"/>
  <c r="AQ226" i="9"/>
  <c r="AU226" i="9" s="1"/>
  <c r="AO226" i="9"/>
  <c r="AS226" i="9" s="1"/>
  <c r="AE262" i="9"/>
  <c r="AC237" i="9"/>
  <c r="AE237" i="9" s="1"/>
  <c r="AD237" i="9"/>
  <c r="AD249" i="9"/>
  <c r="AR216" i="9"/>
  <c r="AV216" i="9" s="1"/>
  <c r="AP216" i="9"/>
  <c r="AT216" i="9" s="1"/>
  <c r="AN216" i="9"/>
  <c r="AQ216" i="9"/>
  <c r="AU216" i="9" s="1"/>
  <c r="AO216" i="9"/>
  <c r="AS216" i="9" s="1"/>
  <c r="AC259" i="9"/>
  <c r="AE259" i="9" s="1"/>
  <c r="AD259" i="9"/>
  <c r="AD244" i="9"/>
  <c r="AR220" i="9"/>
  <c r="AV220" i="9" s="1"/>
  <c r="AP220" i="9"/>
  <c r="AT220" i="9" s="1"/>
  <c r="AN220" i="9"/>
  <c r="AQ220" i="9"/>
  <c r="AU220" i="9" s="1"/>
  <c r="AO220" i="9"/>
  <c r="AS220" i="9" s="1"/>
  <c r="AR222" i="9"/>
  <c r="AV222" i="9" s="1"/>
  <c r="AP222" i="9"/>
  <c r="AT222" i="9" s="1"/>
  <c r="AN222" i="9"/>
  <c r="AQ222" i="9"/>
  <c r="AU222" i="9" s="1"/>
  <c r="AO222" i="9"/>
  <c r="AS222" i="9" s="1"/>
  <c r="AD243" i="9"/>
  <c r="AC243" i="9"/>
  <c r="AE243" i="9" s="1"/>
  <c r="AE231" i="9"/>
  <c r="AE257" i="9"/>
  <c r="AO228" i="9"/>
  <c r="AS228" i="9" s="1"/>
  <c r="AN228" i="9"/>
  <c r="AR228" i="9"/>
  <c r="AV228" i="9" s="1"/>
  <c r="AP228" i="9"/>
  <c r="AT228" i="9" s="1"/>
  <c r="AQ228" i="9"/>
  <c r="AU228" i="9" s="1"/>
  <c r="AD233" i="9"/>
  <c r="AE235" i="9"/>
  <c r="AE230" i="9"/>
  <c r="AE234" i="9"/>
  <c r="AD251" i="9"/>
  <c r="AE241" i="9"/>
  <c r="AE248" i="9"/>
  <c r="AR194" i="9"/>
  <c r="AV194" i="9" s="1"/>
  <c r="AQ194" i="9"/>
  <c r="AU194" i="9" s="1"/>
  <c r="AP194" i="9"/>
  <c r="AT194" i="9" s="1"/>
  <c r="AO194" i="9"/>
  <c r="AS194" i="9" s="1"/>
  <c r="AN194" i="9"/>
  <c r="AR224" i="9"/>
  <c r="AV224" i="9" s="1"/>
  <c r="AP224" i="9"/>
  <c r="AT224" i="9" s="1"/>
  <c r="AN224" i="9"/>
  <c r="AQ224" i="9"/>
  <c r="AU224" i="9" s="1"/>
  <c r="AO224" i="9"/>
  <c r="AS224" i="9" s="1"/>
  <c r="AR212" i="9"/>
  <c r="AV212" i="9" s="1"/>
  <c r="AP212" i="9"/>
  <c r="AT212" i="9" s="1"/>
  <c r="AN212" i="9"/>
  <c r="AQ212" i="9"/>
  <c r="AU212" i="9" s="1"/>
  <c r="AO212" i="9"/>
  <c r="AS212" i="9" s="1"/>
  <c r="AR218" i="9"/>
  <c r="AV218" i="9" s="1"/>
  <c r="AP218" i="9"/>
  <c r="AT218" i="9" s="1"/>
  <c r="AN218" i="9"/>
  <c r="AQ218" i="9"/>
  <c r="AU218" i="9" s="1"/>
  <c r="AO218" i="9"/>
  <c r="AS218" i="9" s="1"/>
  <c r="AC246" i="9"/>
  <c r="AE246" i="9" s="1"/>
  <c r="AD246" i="9"/>
  <c r="AR219" i="9"/>
  <c r="AV219" i="9" s="1"/>
  <c r="AP219" i="9"/>
  <c r="AT219" i="9" s="1"/>
  <c r="AN219" i="9"/>
  <c r="AQ219" i="9"/>
  <c r="AU219" i="9" s="1"/>
  <c r="AO219" i="9"/>
  <c r="AS219" i="9" s="1"/>
  <c r="AR197" i="9"/>
  <c r="AV197" i="9" s="1"/>
  <c r="AQ197" i="9"/>
  <c r="AU197" i="9" s="1"/>
  <c r="AP197" i="9"/>
  <c r="AT197" i="9" s="1"/>
  <c r="AO197" i="9"/>
  <c r="AS197" i="9" s="1"/>
  <c r="AN197" i="9"/>
  <c r="AR210" i="9"/>
  <c r="AV210" i="9" s="1"/>
  <c r="AP210" i="9"/>
  <c r="AT210" i="9" s="1"/>
  <c r="AN210" i="9"/>
  <c r="AQ210" i="9"/>
  <c r="AU210" i="9" s="1"/>
  <c r="AO210" i="9"/>
  <c r="AS210" i="9" s="1"/>
  <c r="AC258" i="9"/>
  <c r="AE258" i="9" s="1"/>
  <c r="AD258" i="9"/>
  <c r="AR195" i="9"/>
  <c r="AV195" i="9" s="1"/>
  <c r="AQ195" i="9"/>
  <c r="AU195" i="9" s="1"/>
  <c r="AP195" i="9"/>
  <c r="AT195" i="9" s="1"/>
  <c r="AO195" i="9"/>
  <c r="AS195" i="9" s="1"/>
  <c r="AN195" i="9"/>
  <c r="AR213" i="9"/>
  <c r="AV213" i="9" s="1"/>
  <c r="AP213" i="9"/>
  <c r="AT213" i="9" s="1"/>
  <c r="AN213" i="9"/>
  <c r="AQ213" i="9"/>
  <c r="AU213" i="9" s="1"/>
  <c r="AO213" i="9"/>
  <c r="AS213" i="9" s="1"/>
  <c r="AC232" i="9"/>
  <c r="AE232" i="9" s="1"/>
  <c r="AD232" i="9"/>
  <c r="AR214" i="9"/>
  <c r="AV214" i="9" s="1"/>
  <c r="AP214" i="9"/>
  <c r="AT214" i="9" s="1"/>
  <c r="AN214" i="9"/>
  <c r="AQ214" i="9"/>
  <c r="AU214" i="9" s="1"/>
  <c r="AO214" i="9"/>
  <c r="AS214" i="9" s="1"/>
  <c r="AR221" i="9"/>
  <c r="AV221" i="9" s="1"/>
  <c r="AP221" i="9"/>
  <c r="AT221" i="9" s="1"/>
  <c r="AN221" i="9"/>
  <c r="AQ221" i="9"/>
  <c r="AU221" i="9" s="1"/>
  <c r="AO221" i="9"/>
  <c r="AS221" i="9" s="1"/>
  <c r="AC238" i="9"/>
  <c r="AE238" i="9" s="1"/>
  <c r="AD238" i="9"/>
  <c r="AN234" i="6"/>
  <c r="AO234" i="6"/>
  <c r="AR234" i="6"/>
  <c r="Z316" i="6"/>
  <c r="AD257" i="6"/>
  <c r="AC257" i="6"/>
  <c r="AE257" i="6" s="1"/>
  <c r="Y316" i="6"/>
  <c r="Z317" i="6"/>
  <c r="AD266" i="6"/>
  <c r="Z318" i="6"/>
  <c r="AC268" i="6"/>
  <c r="AE268" i="6" s="1"/>
  <c r="AD268" i="6"/>
  <c r="Y317" i="6"/>
  <c r="AB316" i="6"/>
  <c r="Y318" i="6"/>
  <c r="AC253" i="6"/>
  <c r="AE253" i="6" s="1"/>
  <c r="AD253" i="6"/>
  <c r="AA317" i="6"/>
  <c r="AA316" i="6"/>
  <c r="AA318" i="6"/>
  <c r="AE251" i="6"/>
  <c r="AD240" i="6"/>
  <c r="AC240" i="6"/>
  <c r="AE240" i="6" s="1"/>
  <c r="AB313" i="6"/>
  <c r="AB311" i="6"/>
  <c r="AD232" i="6"/>
  <c r="AC232" i="6"/>
  <c r="AB312" i="6"/>
  <c r="AA313" i="6"/>
  <c r="AA311" i="6"/>
  <c r="AA312" i="6"/>
  <c r="Z313" i="6"/>
  <c r="Z311" i="6"/>
  <c r="Z312" i="6"/>
  <c r="Y313" i="6"/>
  <c r="Y311" i="6"/>
  <c r="Y312" i="6"/>
  <c r="AP210" i="6"/>
  <c r="AT210" i="6" s="1"/>
  <c r="AO210" i="6"/>
  <c r="AS210" i="6" s="1"/>
  <c r="AQ210" i="6"/>
  <c r="AU210" i="6" s="1"/>
  <c r="AR239" i="6"/>
  <c r="AV239" i="6" s="1"/>
  <c r="AO239" i="6"/>
  <c r="AS239" i="6" s="1"/>
  <c r="AN239" i="6"/>
  <c r="AQ239" i="6"/>
  <c r="AU239" i="6" s="1"/>
  <c r="AP239" i="6"/>
  <c r="AT239" i="6" s="1"/>
  <c r="AQ241" i="6"/>
  <c r="AU241" i="6" s="1"/>
  <c r="AP241" i="6"/>
  <c r="AT241" i="6" s="1"/>
  <c r="AO241" i="6"/>
  <c r="AS241" i="6" s="1"/>
  <c r="AN241" i="6"/>
  <c r="AR241" i="6"/>
  <c r="AV241" i="6" s="1"/>
  <c r="AO207" i="6"/>
  <c r="AS207" i="6" s="1"/>
  <c r="AN207" i="6"/>
  <c r="AR207" i="6"/>
  <c r="AV207" i="6" s="1"/>
  <c r="AQ207" i="6"/>
  <c r="AU207" i="6" s="1"/>
  <c r="AP207" i="6"/>
  <c r="AT207" i="6" s="1"/>
  <c r="AR214" i="6"/>
  <c r="AV214" i="6" s="1"/>
  <c r="AN214" i="6"/>
  <c r="AQ214" i="6"/>
  <c r="AU214" i="6" s="1"/>
  <c r="AP214" i="6"/>
  <c r="AT214" i="6" s="1"/>
  <c r="AO214" i="6"/>
  <c r="AS214" i="6" s="1"/>
  <c r="AR238" i="6"/>
  <c r="AV238" i="6" s="1"/>
  <c r="AQ238" i="6"/>
  <c r="AU238" i="6" s="1"/>
  <c r="AO238" i="6"/>
  <c r="AS238" i="6" s="1"/>
  <c r="AP238" i="6"/>
  <c r="AT238" i="6" s="1"/>
  <c r="AN238" i="6"/>
  <c r="AR197" i="6"/>
  <c r="AV197" i="6" s="1"/>
  <c r="AQ197" i="6"/>
  <c r="AU197" i="6" s="1"/>
  <c r="AP197" i="6"/>
  <c r="AT197" i="6" s="1"/>
  <c r="AO197" i="6"/>
  <c r="AS197" i="6" s="1"/>
  <c r="AN197" i="6"/>
  <c r="AR204" i="6"/>
  <c r="AV204" i="6" s="1"/>
  <c r="AQ204" i="6"/>
  <c r="AU204" i="6" s="1"/>
  <c r="AP204" i="6"/>
  <c r="AT204" i="6" s="1"/>
  <c r="AO204" i="6"/>
  <c r="AS204" i="6" s="1"/>
  <c r="AN204" i="6"/>
  <c r="AR221" i="6"/>
  <c r="AV221" i="6" s="1"/>
  <c r="AQ221" i="6"/>
  <c r="AU221" i="6" s="1"/>
  <c r="AP221" i="6"/>
  <c r="AT221" i="6" s="1"/>
  <c r="AO221" i="6"/>
  <c r="AS221" i="6" s="1"/>
  <c r="AN221" i="6"/>
  <c r="AR253" i="6"/>
  <c r="AV253" i="6" s="1"/>
  <c r="AQ253" i="6"/>
  <c r="AU253" i="6" s="1"/>
  <c r="AP253" i="6"/>
  <c r="AT253" i="6" s="1"/>
  <c r="AN253" i="6"/>
  <c r="AO253" i="6"/>
  <c r="AS253" i="6" s="1"/>
  <c r="AR229" i="6"/>
  <c r="AV229" i="6" s="1"/>
  <c r="AQ229" i="6"/>
  <c r="AU229" i="6" s="1"/>
  <c r="AP229" i="6"/>
  <c r="AT229" i="6" s="1"/>
  <c r="AO229" i="6"/>
  <c r="AS229" i="6" s="1"/>
  <c r="AN229" i="6"/>
  <c r="AR254" i="6"/>
  <c r="AV254" i="6" s="1"/>
  <c r="AQ254" i="6"/>
  <c r="AU254" i="6" s="1"/>
  <c r="AO254" i="6"/>
  <c r="AS254" i="6" s="1"/>
  <c r="AP254" i="6"/>
  <c r="AT254" i="6" s="1"/>
  <c r="AN254" i="6"/>
  <c r="AR255" i="6"/>
  <c r="AV255" i="6" s="1"/>
  <c r="AO255" i="6"/>
  <c r="AS255" i="6" s="1"/>
  <c r="AN255" i="6"/>
  <c r="AQ255" i="6"/>
  <c r="AU255" i="6" s="1"/>
  <c r="AP255" i="6"/>
  <c r="AT255" i="6" s="1"/>
  <c r="AP196" i="6"/>
  <c r="AT196" i="6" s="1"/>
  <c r="AO196" i="6"/>
  <c r="AS196" i="6" s="1"/>
  <c r="AN196" i="6"/>
  <c r="AR196" i="6"/>
  <c r="AV196" i="6" s="1"/>
  <c r="AQ196" i="6"/>
  <c r="AU196" i="6" s="1"/>
  <c r="AR261" i="6"/>
  <c r="AV261" i="6" s="1"/>
  <c r="AQ261" i="6"/>
  <c r="AU261" i="6" s="1"/>
  <c r="AP261" i="6"/>
  <c r="AT261" i="6" s="1"/>
  <c r="AN261" i="6"/>
  <c r="AO261" i="6"/>
  <c r="AS261" i="6" s="1"/>
  <c r="AR198" i="6"/>
  <c r="AV198" i="6" s="1"/>
  <c r="AN198" i="6"/>
  <c r="AQ198" i="6"/>
  <c r="AU198" i="6" s="1"/>
  <c r="AP198" i="6"/>
  <c r="AT198" i="6" s="1"/>
  <c r="AO198" i="6"/>
  <c r="AS198" i="6" s="1"/>
  <c r="AQ257" i="6"/>
  <c r="AU257" i="6" s="1"/>
  <c r="AP257" i="6"/>
  <c r="AT257" i="6" s="1"/>
  <c r="AO257" i="6"/>
  <c r="AS257" i="6" s="1"/>
  <c r="AN257" i="6"/>
  <c r="AR257" i="6"/>
  <c r="AV257" i="6" s="1"/>
  <c r="AO223" i="6"/>
  <c r="AS223" i="6" s="1"/>
  <c r="AN223" i="6"/>
  <c r="AR223" i="6"/>
  <c r="AV223" i="6" s="1"/>
  <c r="AQ223" i="6"/>
  <c r="AU223" i="6" s="1"/>
  <c r="AP223" i="6"/>
  <c r="AT223" i="6" s="1"/>
  <c r="AR230" i="6"/>
  <c r="AV230" i="6" s="1"/>
  <c r="AN230" i="6"/>
  <c r="AQ230" i="6"/>
  <c r="AU230" i="6" s="1"/>
  <c r="AP230" i="6"/>
  <c r="AT230" i="6" s="1"/>
  <c r="AO230" i="6"/>
  <c r="AS230" i="6" s="1"/>
  <c r="AR270" i="6"/>
  <c r="AV270" i="6" s="1"/>
  <c r="AQ270" i="6"/>
  <c r="AU270" i="6" s="1"/>
  <c r="AO270" i="6"/>
  <c r="AS270" i="6" s="1"/>
  <c r="AP270" i="6"/>
  <c r="AT270" i="6" s="1"/>
  <c r="AN270" i="6"/>
  <c r="AR213" i="6"/>
  <c r="AV213" i="6" s="1"/>
  <c r="AQ213" i="6"/>
  <c r="AU213" i="6" s="1"/>
  <c r="AP213" i="6"/>
  <c r="AT213" i="6" s="1"/>
  <c r="AO213" i="6"/>
  <c r="AS213" i="6" s="1"/>
  <c r="AN213" i="6"/>
  <c r="AR220" i="6"/>
  <c r="AV220" i="6" s="1"/>
  <c r="AQ220" i="6"/>
  <c r="AU220" i="6" s="1"/>
  <c r="AP220" i="6"/>
  <c r="AT220" i="6" s="1"/>
  <c r="AO220" i="6"/>
  <c r="AS220" i="6" s="1"/>
  <c r="AN220" i="6"/>
  <c r="AR245" i="6"/>
  <c r="AV245" i="6" s="1"/>
  <c r="AQ245" i="6"/>
  <c r="AU245" i="6" s="1"/>
  <c r="AP245" i="6"/>
  <c r="AT245" i="6" s="1"/>
  <c r="AN245" i="6"/>
  <c r="AO245" i="6"/>
  <c r="AS245" i="6" s="1"/>
  <c r="AR205" i="6"/>
  <c r="AV205" i="6" s="1"/>
  <c r="AQ205" i="6"/>
  <c r="AU205" i="6" s="1"/>
  <c r="AP205" i="6"/>
  <c r="AT205" i="6" s="1"/>
  <c r="AO205" i="6"/>
  <c r="AS205" i="6" s="1"/>
  <c r="AN205" i="6"/>
  <c r="AR237" i="6"/>
  <c r="AV237" i="6" s="1"/>
  <c r="AQ237" i="6"/>
  <c r="AU237" i="6" s="1"/>
  <c r="AP237" i="6"/>
  <c r="AT237" i="6" s="1"/>
  <c r="AN237" i="6"/>
  <c r="AO237" i="6"/>
  <c r="AS237" i="6" s="1"/>
  <c r="AR269" i="6"/>
  <c r="AV269" i="6" s="1"/>
  <c r="AQ269" i="6"/>
  <c r="AU269" i="6" s="1"/>
  <c r="AP269" i="6"/>
  <c r="AT269" i="6" s="1"/>
  <c r="AO269" i="6"/>
  <c r="AS269" i="6" s="1"/>
  <c r="AN269" i="6"/>
  <c r="AQ225" i="6"/>
  <c r="AU225" i="6" s="1"/>
  <c r="AP225" i="6"/>
  <c r="AT225" i="6" s="1"/>
  <c r="AO225" i="6"/>
  <c r="AS225" i="6" s="1"/>
  <c r="AN225" i="6"/>
  <c r="AR225" i="6"/>
  <c r="AV225" i="6" s="1"/>
  <c r="AD161" i="9"/>
  <c r="AC161" i="9"/>
  <c r="AQ34" i="9"/>
  <c r="AU34" i="9" s="1"/>
  <c r="AP34" i="9"/>
  <c r="AT34" i="9" s="1"/>
  <c r="AR34" i="9"/>
  <c r="AV34" i="9" s="1"/>
  <c r="AO34" i="9"/>
  <c r="AS34" i="9" s="1"/>
  <c r="AN34" i="9"/>
  <c r="AE172" i="9"/>
  <c r="AC156" i="9"/>
  <c r="AE156" i="9" s="1"/>
  <c r="AC126" i="9"/>
  <c r="AE126" i="9" s="1"/>
  <c r="AC138" i="9"/>
  <c r="AE138" i="9" s="1"/>
  <c r="AR116" i="9"/>
  <c r="AV116" i="9" s="1"/>
  <c r="AQ116" i="9"/>
  <c r="AU116" i="9" s="1"/>
  <c r="AO116" i="9"/>
  <c r="AS116" i="9" s="1"/>
  <c r="AP116" i="9"/>
  <c r="AT116" i="9" s="1"/>
  <c r="AN116" i="9"/>
  <c r="AD105" i="9"/>
  <c r="AC22" i="9"/>
  <c r="AE22" i="9" s="1"/>
  <c r="AC70" i="9"/>
  <c r="AE70" i="9" s="1"/>
  <c r="AR125" i="9"/>
  <c r="AV125" i="9" s="1"/>
  <c r="AQ125" i="9"/>
  <c r="AU125" i="9" s="1"/>
  <c r="AN125" i="9"/>
  <c r="AP125" i="9"/>
  <c r="AT125" i="9" s="1"/>
  <c r="AO125" i="9"/>
  <c r="AS125" i="9" s="1"/>
  <c r="AR186" i="9"/>
  <c r="AV186" i="9" s="1"/>
  <c r="AQ186" i="9"/>
  <c r="AU186" i="9" s="1"/>
  <c r="AP186" i="9"/>
  <c r="AT186" i="9" s="1"/>
  <c r="AO186" i="9"/>
  <c r="AS186" i="9" s="1"/>
  <c r="AN186" i="9"/>
  <c r="AO132" i="9"/>
  <c r="AS132" i="9" s="1"/>
  <c r="AR132" i="9"/>
  <c r="AV132" i="9" s="1"/>
  <c r="AQ132" i="9"/>
  <c r="AU132" i="9" s="1"/>
  <c r="AP132" i="9"/>
  <c r="AT132" i="9" s="1"/>
  <c r="AN132" i="9"/>
  <c r="AC54" i="9"/>
  <c r="AE54" i="9" s="1"/>
  <c r="AE43" i="9"/>
  <c r="AE32" i="9"/>
  <c r="AC15" i="9"/>
  <c r="AE15" i="9" s="1"/>
  <c r="AD24" i="9"/>
  <c r="AC190" i="9"/>
  <c r="AE190" i="9" s="1"/>
  <c r="AC124" i="9"/>
  <c r="AE124" i="9" s="1"/>
  <c r="AD65" i="9"/>
  <c r="AC52" i="9"/>
  <c r="AE52" i="9" s="1"/>
  <c r="AE80" i="9"/>
  <c r="AD16" i="9"/>
  <c r="AR180" i="9"/>
  <c r="AV180" i="9" s="1"/>
  <c r="AQ180" i="9"/>
  <c r="AU180" i="9" s="1"/>
  <c r="AP180" i="9"/>
  <c r="AT180" i="9" s="1"/>
  <c r="AO180" i="9"/>
  <c r="AS180" i="9" s="1"/>
  <c r="AN180" i="9"/>
  <c r="AR183" i="9"/>
  <c r="AV183" i="9" s="1"/>
  <c r="AQ183" i="9"/>
  <c r="AU183" i="9" s="1"/>
  <c r="AP183" i="9"/>
  <c r="AT183" i="9" s="1"/>
  <c r="AO183" i="9"/>
  <c r="AS183" i="9" s="1"/>
  <c r="AN183" i="9"/>
  <c r="AD155" i="9"/>
  <c r="AC155" i="9"/>
  <c r="AE155" i="9" s="1"/>
  <c r="AC177" i="9"/>
  <c r="AE177" i="9" s="1"/>
  <c r="AE147" i="9"/>
  <c r="AP122" i="9"/>
  <c r="AT122" i="9" s="1"/>
  <c r="AO122" i="9"/>
  <c r="AS122" i="9" s="1"/>
  <c r="AN122" i="9"/>
  <c r="AQ122" i="9"/>
  <c r="AU122" i="9" s="1"/>
  <c r="AR122" i="9"/>
  <c r="AV122" i="9" s="1"/>
  <c r="AC139" i="9"/>
  <c r="AE139" i="9" s="1"/>
  <c r="AR119" i="9"/>
  <c r="AV119" i="9" s="1"/>
  <c r="AQ119" i="9"/>
  <c r="AU119" i="9" s="1"/>
  <c r="AP119" i="9"/>
  <c r="AT119" i="9" s="1"/>
  <c r="AN119" i="9"/>
  <c r="AO119" i="9"/>
  <c r="AS119" i="9" s="1"/>
  <c r="AO156" i="9"/>
  <c r="AS156" i="9" s="1"/>
  <c r="AN156" i="9"/>
  <c r="AR156" i="9"/>
  <c r="AV156" i="9" s="1"/>
  <c r="AQ156" i="9"/>
  <c r="AU156" i="9" s="1"/>
  <c r="AP156" i="9"/>
  <c r="AT156" i="9" s="1"/>
  <c r="AC171" i="9"/>
  <c r="AE171" i="9" s="1"/>
  <c r="AQ64" i="9"/>
  <c r="AU64" i="9" s="1"/>
  <c r="AP64" i="9"/>
  <c r="AT64" i="9" s="1"/>
  <c r="AO64" i="9"/>
  <c r="AS64" i="9" s="1"/>
  <c r="AN64" i="9"/>
  <c r="AR64" i="9"/>
  <c r="AV64" i="9" s="1"/>
  <c r="AD99" i="9"/>
  <c r="AR100" i="9"/>
  <c r="AV100" i="9" s="1"/>
  <c r="AQ100" i="9"/>
  <c r="AU100" i="9" s="1"/>
  <c r="AP100" i="9"/>
  <c r="AT100" i="9" s="1"/>
  <c r="AO100" i="9"/>
  <c r="AS100" i="9" s="1"/>
  <c r="AN100" i="9"/>
  <c r="AE78" i="9"/>
  <c r="AC154" i="9"/>
  <c r="AE154" i="9" s="1"/>
  <c r="AR124" i="9"/>
  <c r="AV124" i="9" s="1"/>
  <c r="AQ124" i="9"/>
  <c r="AU124" i="9" s="1"/>
  <c r="AP124" i="9"/>
  <c r="AT124" i="9" s="1"/>
  <c r="AO124" i="9"/>
  <c r="AS124" i="9" s="1"/>
  <c r="AN124" i="9"/>
  <c r="AP142" i="9"/>
  <c r="AT142" i="9" s="1"/>
  <c r="AO142" i="9"/>
  <c r="AS142" i="9" s="1"/>
  <c r="AR142" i="9"/>
  <c r="AV142" i="9" s="1"/>
  <c r="AQ142" i="9"/>
  <c r="AU142" i="9" s="1"/>
  <c r="AN142" i="9"/>
  <c r="AR107" i="9"/>
  <c r="AV107" i="9" s="1"/>
  <c r="AP107" i="9"/>
  <c r="AT107" i="9" s="1"/>
  <c r="AO107" i="9"/>
  <c r="AS107" i="9" s="1"/>
  <c r="AQ107" i="9"/>
  <c r="AU107" i="9" s="1"/>
  <c r="AN107" i="9"/>
  <c r="AN149" i="9"/>
  <c r="AR149" i="9"/>
  <c r="AV149" i="9" s="1"/>
  <c r="AQ149" i="9"/>
  <c r="AU149" i="9" s="1"/>
  <c r="AP149" i="9"/>
  <c r="AT149" i="9" s="1"/>
  <c r="AO149" i="9"/>
  <c r="AS149" i="9" s="1"/>
  <c r="AQ68" i="9"/>
  <c r="AU68" i="9" s="1"/>
  <c r="AP68" i="9"/>
  <c r="AT68" i="9" s="1"/>
  <c r="AO68" i="9"/>
  <c r="AS68" i="9" s="1"/>
  <c r="AN68" i="9"/>
  <c r="AR68" i="9"/>
  <c r="AV68" i="9" s="1"/>
  <c r="AD12" i="9"/>
  <c r="AD277" i="9" s="1"/>
  <c r="AO63" i="9"/>
  <c r="AS63" i="9" s="1"/>
  <c r="AN63" i="9"/>
  <c r="AR63" i="9"/>
  <c r="AV63" i="9" s="1"/>
  <c r="AQ63" i="9"/>
  <c r="AU63" i="9" s="1"/>
  <c r="AP63" i="9"/>
  <c r="AT63" i="9" s="1"/>
  <c r="AD173" i="9"/>
  <c r="AE153" i="9"/>
  <c r="AD152" i="9"/>
  <c r="AP167" i="9"/>
  <c r="AT167" i="9" s="1"/>
  <c r="AO167" i="9"/>
  <c r="AS167" i="9" s="1"/>
  <c r="AN167" i="9"/>
  <c r="AR167" i="9"/>
  <c r="AV167" i="9" s="1"/>
  <c r="AQ167" i="9"/>
  <c r="AU167" i="9" s="1"/>
  <c r="AD102" i="9"/>
  <c r="AD291" i="9" s="1"/>
  <c r="AC117" i="9"/>
  <c r="AE117" i="9" s="1"/>
  <c r="AQ110" i="9"/>
  <c r="AU110" i="9" s="1"/>
  <c r="AP110" i="9"/>
  <c r="AT110" i="9" s="1"/>
  <c r="AO110" i="9"/>
  <c r="AS110" i="9" s="1"/>
  <c r="AN110" i="9"/>
  <c r="AR110" i="9"/>
  <c r="AV110" i="9" s="1"/>
  <c r="AO136" i="9"/>
  <c r="AS136" i="9" s="1"/>
  <c r="AN136" i="9"/>
  <c r="AR136" i="9"/>
  <c r="AV136" i="9" s="1"/>
  <c r="AQ136" i="9"/>
  <c r="AU136" i="9" s="1"/>
  <c r="AP136" i="9"/>
  <c r="AT136" i="9" s="1"/>
  <c r="AE39" i="9"/>
  <c r="AE57" i="9"/>
  <c r="AC47" i="9"/>
  <c r="AE47" i="9" s="1"/>
  <c r="AD31" i="9"/>
  <c r="AQ10" i="9"/>
  <c r="AU10" i="9" s="1"/>
  <c r="AP10" i="9"/>
  <c r="AT10" i="9" s="1"/>
  <c r="AR10" i="9"/>
  <c r="AV10" i="9" s="1"/>
  <c r="AO10" i="9"/>
  <c r="AS10" i="9" s="1"/>
  <c r="AN10" i="9"/>
  <c r="AN152" i="9"/>
  <c r="AR152" i="9"/>
  <c r="AV152" i="9" s="1"/>
  <c r="AQ152" i="9"/>
  <c r="AU152" i="9" s="1"/>
  <c r="AO152" i="9"/>
  <c r="AS152" i="9" s="1"/>
  <c r="AP152" i="9"/>
  <c r="AT152" i="9" s="1"/>
  <c r="AD129" i="9"/>
  <c r="AC148" i="9"/>
  <c r="AE148" i="9" s="1"/>
  <c r="AC135" i="9"/>
  <c r="AE135" i="9" s="1"/>
  <c r="AO55" i="9"/>
  <c r="AS55" i="9" s="1"/>
  <c r="AN55" i="9"/>
  <c r="AR55" i="9"/>
  <c r="AV55" i="9" s="1"/>
  <c r="AQ55" i="9"/>
  <c r="AU55" i="9" s="1"/>
  <c r="AP55" i="9"/>
  <c r="AT55" i="9" s="1"/>
  <c r="AQ118" i="9"/>
  <c r="AU118" i="9" s="1"/>
  <c r="AP118" i="9"/>
  <c r="AT118" i="9" s="1"/>
  <c r="AR118" i="9"/>
  <c r="AV118" i="9" s="1"/>
  <c r="AO118" i="9"/>
  <c r="AS118" i="9" s="1"/>
  <c r="AN118" i="9"/>
  <c r="AR114" i="9"/>
  <c r="AV114" i="9" s="1"/>
  <c r="AQ114" i="9"/>
  <c r="AU114" i="9" s="1"/>
  <c r="AP114" i="9"/>
  <c r="AT114" i="9" s="1"/>
  <c r="AO114" i="9"/>
  <c r="AS114" i="9" s="1"/>
  <c r="AN114" i="9"/>
  <c r="AE144" i="9"/>
  <c r="AC133" i="9"/>
  <c r="AE133" i="9" s="1"/>
  <c r="AP117" i="9"/>
  <c r="AT117" i="9" s="1"/>
  <c r="AO117" i="9"/>
  <c r="AS117" i="9" s="1"/>
  <c r="AN117" i="9"/>
  <c r="AR117" i="9"/>
  <c r="AV117" i="9" s="1"/>
  <c r="AQ117" i="9"/>
  <c r="AU117" i="9" s="1"/>
  <c r="AO115" i="9"/>
  <c r="AS115" i="9" s="1"/>
  <c r="AR115" i="9"/>
  <c r="AV115" i="9" s="1"/>
  <c r="AQ115" i="9"/>
  <c r="AU115" i="9" s="1"/>
  <c r="AP115" i="9"/>
  <c r="AT115" i="9" s="1"/>
  <c r="AN115" i="9"/>
  <c r="AR102" i="9"/>
  <c r="AV102" i="9" s="1"/>
  <c r="AN102" i="9"/>
  <c r="AQ102" i="9"/>
  <c r="AU102" i="9" s="1"/>
  <c r="AP102" i="9"/>
  <c r="AT102" i="9" s="1"/>
  <c r="AO102" i="9"/>
  <c r="AS102" i="9" s="1"/>
  <c r="AO138" i="9"/>
  <c r="AS138" i="9" s="1"/>
  <c r="AR138" i="9"/>
  <c r="AV138" i="9" s="1"/>
  <c r="AQ138" i="9"/>
  <c r="AU138" i="9" s="1"/>
  <c r="AP138" i="9"/>
  <c r="AT138" i="9" s="1"/>
  <c r="AN138" i="9"/>
  <c r="AC45" i="9"/>
  <c r="AE45" i="9" s="1"/>
  <c r="AD104" i="9"/>
  <c r="AE53" i="9"/>
  <c r="AC18" i="9"/>
  <c r="AE18" i="9" s="1"/>
  <c r="AC26" i="9"/>
  <c r="AE26" i="9" s="1"/>
  <c r="AQ33" i="9"/>
  <c r="AU33" i="9" s="1"/>
  <c r="AP33" i="9"/>
  <c r="AT33" i="9" s="1"/>
  <c r="AR33" i="9"/>
  <c r="AV33" i="9" s="1"/>
  <c r="AO33" i="9"/>
  <c r="AS33" i="9" s="1"/>
  <c r="AN33" i="9"/>
  <c r="AC187" i="9"/>
  <c r="AE187" i="9" s="1"/>
  <c r="AE137" i="9"/>
  <c r="AP103" i="9"/>
  <c r="AT103" i="9" s="1"/>
  <c r="AO103" i="9"/>
  <c r="AS103" i="9" s="1"/>
  <c r="AN103" i="9"/>
  <c r="AR103" i="9"/>
  <c r="AV103" i="9" s="1"/>
  <c r="AQ103" i="9"/>
  <c r="AU103" i="9" s="1"/>
  <c r="AQ108" i="9"/>
  <c r="AU108" i="9" s="1"/>
  <c r="AP108" i="9"/>
  <c r="AT108" i="9" s="1"/>
  <c r="AO108" i="9"/>
  <c r="AS108" i="9" s="1"/>
  <c r="AN108" i="9"/>
  <c r="AR108" i="9"/>
  <c r="AV108" i="9" s="1"/>
  <c r="AQ60" i="9"/>
  <c r="AU60" i="9" s="1"/>
  <c r="AP60" i="9"/>
  <c r="AT60" i="9" s="1"/>
  <c r="AO60" i="9"/>
  <c r="AS60" i="9" s="1"/>
  <c r="AN60" i="9"/>
  <c r="AR60" i="9"/>
  <c r="AV60" i="9" s="1"/>
  <c r="AC62" i="9"/>
  <c r="AE62" i="9" s="1"/>
  <c r="AD69" i="9"/>
  <c r="AC14" i="9"/>
  <c r="AE14" i="9" s="1"/>
  <c r="AE30" i="9"/>
  <c r="AP84" i="9"/>
  <c r="AT84" i="9" s="1"/>
  <c r="AQ84" i="9"/>
  <c r="AU84" i="9" s="1"/>
  <c r="AO84" i="9"/>
  <c r="AS84" i="9" s="1"/>
  <c r="AN84" i="9"/>
  <c r="AR84" i="9"/>
  <c r="AV84" i="9" s="1"/>
  <c r="AD181" i="9"/>
  <c r="AP95" i="9"/>
  <c r="AT95" i="9" s="1"/>
  <c r="AN95" i="9"/>
  <c r="AR95" i="9"/>
  <c r="AV95" i="9" s="1"/>
  <c r="AO95" i="9"/>
  <c r="AS95" i="9" s="1"/>
  <c r="AQ95" i="9"/>
  <c r="AU95" i="9" s="1"/>
  <c r="AQ106" i="9"/>
  <c r="AU106" i="9" s="1"/>
  <c r="AP106" i="9"/>
  <c r="AT106" i="9" s="1"/>
  <c r="AO106" i="9"/>
  <c r="AS106" i="9" s="1"/>
  <c r="AN106" i="9"/>
  <c r="AR106" i="9"/>
  <c r="AV106" i="9" s="1"/>
  <c r="AE48" i="9"/>
  <c r="AQ38" i="9"/>
  <c r="AU38" i="9" s="1"/>
  <c r="AP38" i="9"/>
  <c r="AT38" i="9" s="1"/>
  <c r="AR38" i="9"/>
  <c r="AV38" i="9" s="1"/>
  <c r="AO38" i="9"/>
  <c r="AS38" i="9" s="1"/>
  <c r="AN38" i="9"/>
  <c r="AC29" i="9"/>
  <c r="AE29" i="9" s="1"/>
  <c r="AR189" i="9"/>
  <c r="AV189" i="9" s="1"/>
  <c r="AQ189" i="9"/>
  <c r="AU189" i="9" s="1"/>
  <c r="AP189" i="9"/>
  <c r="AT189" i="9" s="1"/>
  <c r="AO189" i="9"/>
  <c r="AS189" i="9" s="1"/>
  <c r="AN189" i="9"/>
  <c r="AP96" i="9"/>
  <c r="AT96" i="9" s="1"/>
  <c r="AN96" i="9"/>
  <c r="AQ96" i="9"/>
  <c r="AU96" i="9" s="1"/>
  <c r="AR96" i="9"/>
  <c r="AV96" i="9" s="1"/>
  <c r="AO96" i="9"/>
  <c r="AS96" i="9" s="1"/>
  <c r="AR67" i="9"/>
  <c r="AV67" i="9" s="1"/>
  <c r="AO67" i="9"/>
  <c r="AS67" i="9" s="1"/>
  <c r="AN67" i="9"/>
  <c r="AQ67" i="9"/>
  <c r="AU67" i="9" s="1"/>
  <c r="AP67" i="9"/>
  <c r="AT67" i="9" s="1"/>
  <c r="AD73" i="9"/>
  <c r="AD286" i="9" s="1"/>
  <c r="AP99" i="9"/>
  <c r="AT99" i="9" s="1"/>
  <c r="AO99" i="9"/>
  <c r="AS99" i="9" s="1"/>
  <c r="AN99" i="9"/>
  <c r="AR99" i="9"/>
  <c r="AV99" i="9" s="1"/>
  <c r="AQ99" i="9"/>
  <c r="AU99" i="9" s="1"/>
  <c r="AC60" i="9"/>
  <c r="AE60" i="9" s="1"/>
  <c r="AO135" i="9"/>
  <c r="AS135" i="9" s="1"/>
  <c r="AR135" i="9"/>
  <c r="AV135" i="9" s="1"/>
  <c r="AQ135" i="9"/>
  <c r="AU135" i="9" s="1"/>
  <c r="AP135" i="9"/>
  <c r="AT135" i="9" s="1"/>
  <c r="AN135" i="9"/>
  <c r="AD158" i="9"/>
  <c r="AC160" i="9"/>
  <c r="AE160" i="9" s="1"/>
  <c r="AC123" i="9"/>
  <c r="AE123" i="9" s="1"/>
  <c r="AD146" i="9"/>
  <c r="AN130" i="9"/>
  <c r="AR130" i="9"/>
  <c r="AV130" i="9" s="1"/>
  <c r="AO130" i="9"/>
  <c r="AS130" i="9" s="1"/>
  <c r="AQ130" i="9"/>
  <c r="AU130" i="9" s="1"/>
  <c r="AP130" i="9"/>
  <c r="AT130" i="9" s="1"/>
  <c r="AD42" i="9"/>
  <c r="AD281" i="9" s="1"/>
  <c r="AC21" i="9"/>
  <c r="AE21" i="9" s="1"/>
  <c r="AE145" i="9"/>
  <c r="AE159" i="9"/>
  <c r="AR146" i="9"/>
  <c r="AV146" i="9" s="1"/>
  <c r="AP146" i="9"/>
  <c r="AT146" i="9" s="1"/>
  <c r="AO146" i="9"/>
  <c r="AS146" i="9" s="1"/>
  <c r="AQ146" i="9"/>
  <c r="AU146" i="9" s="1"/>
  <c r="AN146" i="9"/>
  <c r="AC83" i="9"/>
  <c r="AE83" i="9" s="1"/>
  <c r="AD83" i="9"/>
  <c r="AP86" i="9"/>
  <c r="AT86" i="9" s="1"/>
  <c r="AN86" i="9"/>
  <c r="AR86" i="9"/>
  <c r="AV86" i="9" s="1"/>
  <c r="AQ86" i="9"/>
  <c r="AU86" i="9" s="1"/>
  <c r="AO86" i="9"/>
  <c r="AS86" i="9" s="1"/>
  <c r="AP91" i="9"/>
  <c r="AT91" i="9" s="1"/>
  <c r="AN91" i="9"/>
  <c r="AR91" i="9"/>
  <c r="AV91" i="9" s="1"/>
  <c r="AQ91" i="9"/>
  <c r="AU91" i="9" s="1"/>
  <c r="AO91" i="9"/>
  <c r="AS91" i="9" s="1"/>
  <c r="AE49" i="9"/>
  <c r="AR113" i="9"/>
  <c r="AV113" i="9" s="1"/>
  <c r="AP113" i="9"/>
  <c r="AT113" i="9" s="1"/>
  <c r="AO113" i="9"/>
  <c r="AS113" i="9" s="1"/>
  <c r="AQ113" i="9"/>
  <c r="AU113" i="9" s="1"/>
  <c r="AN113" i="9"/>
  <c r="AQ35" i="9"/>
  <c r="AU35" i="9" s="1"/>
  <c r="AP35" i="9"/>
  <c r="AT35" i="9" s="1"/>
  <c r="AO35" i="9"/>
  <c r="AS35" i="9" s="1"/>
  <c r="AN35" i="9"/>
  <c r="AR35" i="9"/>
  <c r="AV35" i="9" s="1"/>
  <c r="AE188" i="9"/>
  <c r="AE185" i="9"/>
  <c r="AC150" i="9"/>
  <c r="AE150" i="9" s="1"/>
  <c r="AC163" i="9"/>
  <c r="AE163" i="9" s="1"/>
  <c r="AC141" i="9"/>
  <c r="AE141" i="9" s="1"/>
  <c r="AR59" i="9"/>
  <c r="AV59" i="9" s="1"/>
  <c r="AO59" i="9"/>
  <c r="AS59" i="9" s="1"/>
  <c r="AN59" i="9"/>
  <c r="AQ59" i="9"/>
  <c r="AU59" i="9" s="1"/>
  <c r="AP59" i="9"/>
  <c r="AT59" i="9" s="1"/>
  <c r="AE44" i="9"/>
  <c r="AR184" i="9"/>
  <c r="AV184" i="9" s="1"/>
  <c r="AQ184" i="9"/>
  <c r="AU184" i="9" s="1"/>
  <c r="AP184" i="9"/>
  <c r="AT184" i="9" s="1"/>
  <c r="AO184" i="9"/>
  <c r="AS184" i="9" s="1"/>
  <c r="AN184" i="9"/>
  <c r="AO158" i="9"/>
  <c r="AS158" i="9" s="1"/>
  <c r="AN158" i="9"/>
  <c r="AP158" i="9"/>
  <c r="AT158" i="9" s="1"/>
  <c r="AR158" i="9"/>
  <c r="AV158" i="9" s="1"/>
  <c r="AQ158" i="9"/>
  <c r="AU158" i="9" s="1"/>
  <c r="AC132" i="9"/>
  <c r="AE132" i="9" s="1"/>
  <c r="AP120" i="9"/>
  <c r="AT120" i="9" s="1"/>
  <c r="AO120" i="9"/>
  <c r="AS120" i="9" s="1"/>
  <c r="AN120" i="9"/>
  <c r="AR120" i="9"/>
  <c r="AV120" i="9" s="1"/>
  <c r="AQ120" i="9"/>
  <c r="AU120" i="9" s="1"/>
  <c r="AQ148" i="8"/>
  <c r="AU148" i="8" s="1"/>
  <c r="AP148" i="8"/>
  <c r="AT148" i="8" s="1"/>
  <c r="AO148" i="8"/>
  <c r="AS148" i="8" s="1"/>
  <c r="AN148" i="8"/>
  <c r="AR148" i="8" s="1"/>
  <c r="AM148" i="8"/>
  <c r="AQ104" i="8"/>
  <c r="AU104" i="8" s="1"/>
  <c r="AP104" i="8"/>
  <c r="AT104" i="8" s="1"/>
  <c r="AN104" i="8"/>
  <c r="AR104" i="8" s="1"/>
  <c r="AM104" i="8"/>
  <c r="AO104" i="8"/>
  <c r="AS104" i="8" s="1"/>
  <c r="AP99" i="8"/>
  <c r="AT99" i="8" s="1"/>
  <c r="AN99" i="8"/>
  <c r="AR99" i="8" s="1"/>
  <c r="AM99" i="8"/>
  <c r="AQ99" i="8"/>
  <c r="AU99" i="8" s="1"/>
  <c r="AO99" i="8"/>
  <c r="AS99" i="8" s="1"/>
  <c r="AE68" i="8"/>
  <c r="AD163" i="8"/>
  <c r="AD96" i="8"/>
  <c r="AC96" i="8"/>
  <c r="AE96" i="8" s="1"/>
  <c r="AE89" i="8"/>
  <c r="AM77" i="8"/>
  <c r="AQ77" i="8"/>
  <c r="AU77" i="8" s="1"/>
  <c r="AO77" i="8"/>
  <c r="AS77" i="8" s="1"/>
  <c r="AP77" i="8"/>
  <c r="AT77" i="8" s="1"/>
  <c r="AN77" i="8"/>
  <c r="AR77" i="8" s="1"/>
  <c r="AE52" i="8"/>
  <c r="AE153" i="8"/>
  <c r="AC186" i="8"/>
  <c r="AE186" i="8" s="1"/>
  <c r="AC188" i="8"/>
  <c r="AE188" i="8" s="1"/>
  <c r="AE154" i="8"/>
  <c r="AQ157" i="8"/>
  <c r="AU157" i="8" s="1"/>
  <c r="AP157" i="8"/>
  <c r="AT157" i="8" s="1"/>
  <c r="AO157" i="8"/>
  <c r="AS157" i="8" s="1"/>
  <c r="AM157" i="8"/>
  <c r="AN157" i="8"/>
  <c r="AR157" i="8" s="1"/>
  <c r="AC159" i="8"/>
  <c r="AE159" i="8" s="1"/>
  <c r="AC144" i="8"/>
  <c r="AE144" i="8" s="1"/>
  <c r="AQ155" i="8"/>
  <c r="AU155" i="8" s="1"/>
  <c r="AP155" i="8"/>
  <c r="AT155" i="8" s="1"/>
  <c r="AO155" i="8"/>
  <c r="AS155" i="8" s="1"/>
  <c r="AM155" i="8"/>
  <c r="AN155" i="8"/>
  <c r="AR155" i="8" s="1"/>
  <c r="AC167" i="8"/>
  <c r="AE167" i="8" s="1"/>
  <c r="AC109" i="8"/>
  <c r="AE109" i="8" s="1"/>
  <c r="AD109" i="8"/>
  <c r="AD137" i="8"/>
  <c r="AD102" i="8"/>
  <c r="AD111" i="8"/>
  <c r="AQ106" i="8"/>
  <c r="AU106" i="8" s="1"/>
  <c r="AP106" i="8"/>
  <c r="AT106" i="8" s="1"/>
  <c r="AO106" i="8"/>
  <c r="AS106" i="8" s="1"/>
  <c r="AM106" i="8"/>
  <c r="AN106" i="8"/>
  <c r="AR106" i="8" s="1"/>
  <c r="AC58" i="8"/>
  <c r="AE58" i="8" s="1"/>
  <c r="AQ170" i="8"/>
  <c r="AU170" i="8" s="1"/>
  <c r="AP170" i="8"/>
  <c r="AT170" i="8" s="1"/>
  <c r="AO170" i="8"/>
  <c r="AS170" i="8" s="1"/>
  <c r="AM170" i="8"/>
  <c r="AN170" i="8"/>
  <c r="AR170" i="8" s="1"/>
  <c r="AP46" i="8"/>
  <c r="AT46" i="8" s="1"/>
  <c r="AO46" i="8"/>
  <c r="AS46" i="8" s="1"/>
  <c r="AM46" i="8"/>
  <c r="AQ46" i="8"/>
  <c r="AU46" i="8" s="1"/>
  <c r="AN46" i="8"/>
  <c r="AR46" i="8" s="1"/>
  <c r="AD55" i="8"/>
  <c r="AP57" i="8"/>
  <c r="AT57" i="8" s="1"/>
  <c r="AN57" i="8"/>
  <c r="AR57" i="8" s="1"/>
  <c r="AQ57" i="8"/>
  <c r="AU57" i="8" s="1"/>
  <c r="AO57" i="8"/>
  <c r="AS57" i="8" s="1"/>
  <c r="AM57" i="8"/>
  <c r="AQ10" i="8"/>
  <c r="AU10" i="8" s="1"/>
  <c r="AP10" i="8"/>
  <c r="AT10" i="8" s="1"/>
  <c r="AO10" i="8"/>
  <c r="AS10" i="8" s="1"/>
  <c r="AN10" i="8"/>
  <c r="AR10" i="8" s="1"/>
  <c r="AM10" i="8"/>
  <c r="AQ117" i="8"/>
  <c r="AU117" i="8" s="1"/>
  <c r="AP117" i="8"/>
  <c r="AT117" i="8" s="1"/>
  <c r="AM117" i="8"/>
  <c r="AO117" i="8"/>
  <c r="AS117" i="8" s="1"/>
  <c r="AN117" i="8"/>
  <c r="AR117" i="8" s="1"/>
  <c r="AE174" i="8"/>
  <c r="AE158" i="8"/>
  <c r="AQ147" i="8"/>
  <c r="AU147" i="8" s="1"/>
  <c r="AN147" i="8"/>
  <c r="AR147" i="8" s="1"/>
  <c r="AM147" i="8"/>
  <c r="AP147" i="8"/>
  <c r="AT147" i="8" s="1"/>
  <c r="AO147" i="8"/>
  <c r="AS147" i="8" s="1"/>
  <c r="AE143" i="8"/>
  <c r="AC107" i="8"/>
  <c r="AE107" i="8" s="1"/>
  <c r="AD107" i="8"/>
  <c r="AN72" i="8"/>
  <c r="AR72" i="8" s="1"/>
  <c r="AM72" i="8"/>
  <c r="AQ72" i="8"/>
  <c r="AU72" i="8" s="1"/>
  <c r="AP72" i="8"/>
  <c r="AT72" i="8" s="1"/>
  <c r="AO72" i="8"/>
  <c r="AS72" i="8" s="1"/>
  <c r="AC56" i="8"/>
  <c r="AE56" i="8" s="1"/>
  <c r="AC91" i="8"/>
  <c r="AE91" i="8" s="1"/>
  <c r="AP88" i="8"/>
  <c r="AT88" i="8" s="1"/>
  <c r="AM88" i="8"/>
  <c r="AO88" i="8"/>
  <c r="AS88" i="8" s="1"/>
  <c r="AN88" i="8"/>
  <c r="AR88" i="8" s="1"/>
  <c r="AQ88" i="8"/>
  <c r="AU88" i="8" s="1"/>
  <c r="AE74" i="8"/>
  <c r="AP33" i="8"/>
  <c r="AT33" i="8" s="1"/>
  <c r="AO33" i="8"/>
  <c r="AS33" i="8" s="1"/>
  <c r="AQ33" i="8"/>
  <c r="AU33" i="8" s="1"/>
  <c r="AN33" i="8"/>
  <c r="AR33" i="8" s="1"/>
  <c r="AM33" i="8"/>
  <c r="AD114" i="8"/>
  <c r="AP58" i="8"/>
  <c r="AT58" i="8" s="1"/>
  <c r="AN58" i="8"/>
  <c r="AR58" i="8" s="1"/>
  <c r="AQ58" i="8"/>
  <c r="AU58" i="8" s="1"/>
  <c r="AO58" i="8"/>
  <c r="AS58" i="8" s="1"/>
  <c r="AM58" i="8"/>
  <c r="AD27" i="8"/>
  <c r="AE135" i="8"/>
  <c r="AE142" i="8"/>
  <c r="AQ186" i="8"/>
  <c r="AU186" i="8" s="1"/>
  <c r="AP186" i="8"/>
  <c r="AT186" i="8" s="1"/>
  <c r="AO186" i="8"/>
  <c r="AS186" i="8" s="1"/>
  <c r="AM186" i="8"/>
  <c r="AN186" i="8"/>
  <c r="AR186" i="8" s="1"/>
  <c r="AD106" i="8"/>
  <c r="AD67" i="8"/>
  <c r="AE93" i="8"/>
  <c r="AC86" i="8"/>
  <c r="AE86" i="8" s="1"/>
  <c r="AC108" i="8"/>
  <c r="AE108" i="8" s="1"/>
  <c r="AD108" i="8"/>
  <c r="AP43" i="8"/>
  <c r="AT43" i="8" s="1"/>
  <c r="AO43" i="8"/>
  <c r="AS43" i="8" s="1"/>
  <c r="AM43" i="8"/>
  <c r="AQ43" i="8"/>
  <c r="AU43" i="8" s="1"/>
  <c r="AN43" i="8"/>
  <c r="AR43" i="8" s="1"/>
  <c r="AP31" i="8"/>
  <c r="AT31" i="8" s="1"/>
  <c r="AO31" i="8"/>
  <c r="AS31" i="8" s="1"/>
  <c r="AQ31" i="8"/>
  <c r="AU31" i="8" s="1"/>
  <c r="AN31" i="8"/>
  <c r="AR31" i="8" s="1"/>
  <c r="AM31" i="8"/>
  <c r="AN56" i="8"/>
  <c r="AR56" i="8" s="1"/>
  <c r="AQ56" i="8"/>
  <c r="AU56" i="8" s="1"/>
  <c r="AP56" i="8"/>
  <c r="AT56" i="8" s="1"/>
  <c r="AO56" i="8"/>
  <c r="AS56" i="8" s="1"/>
  <c r="AM56" i="8"/>
  <c r="AP48" i="8"/>
  <c r="AT48" i="8" s="1"/>
  <c r="AO48" i="8"/>
  <c r="AS48" i="8" s="1"/>
  <c r="AM48" i="8"/>
  <c r="AQ48" i="8"/>
  <c r="AU48" i="8" s="1"/>
  <c r="AN48" i="8"/>
  <c r="AR48" i="8" s="1"/>
  <c r="AD25" i="8"/>
  <c r="AQ23" i="8"/>
  <c r="AU23" i="8" s="1"/>
  <c r="AP23" i="8"/>
  <c r="AT23" i="8" s="1"/>
  <c r="AO23" i="8"/>
  <c r="AS23" i="8" s="1"/>
  <c r="AN23" i="8"/>
  <c r="AR23" i="8" s="1"/>
  <c r="AM23" i="8"/>
  <c r="AD170" i="8"/>
  <c r="AD166" i="8"/>
  <c r="AQ177" i="8"/>
  <c r="AU177" i="8" s="1"/>
  <c r="AP177" i="8"/>
  <c r="AT177" i="8" s="1"/>
  <c r="AO177" i="8"/>
  <c r="AS177" i="8" s="1"/>
  <c r="AM177" i="8"/>
  <c r="AN177" i="8"/>
  <c r="AR177" i="8" s="1"/>
  <c r="AE160" i="8"/>
  <c r="AC141" i="8"/>
  <c r="AE141" i="8" s="1"/>
  <c r="AQ183" i="8"/>
  <c r="AU183" i="8" s="1"/>
  <c r="AP183" i="8"/>
  <c r="AT183" i="8" s="1"/>
  <c r="AO183" i="8"/>
  <c r="AS183" i="8" s="1"/>
  <c r="AM183" i="8"/>
  <c r="AN183" i="8"/>
  <c r="AR183" i="8" s="1"/>
  <c r="AE90" i="8"/>
  <c r="AE54" i="8"/>
  <c r="AP29" i="8"/>
  <c r="AT29" i="8" s="1"/>
  <c r="AO29" i="8"/>
  <c r="AS29" i="8" s="1"/>
  <c r="AQ29" i="8"/>
  <c r="AU29" i="8" s="1"/>
  <c r="AN29" i="8"/>
  <c r="AR29" i="8" s="1"/>
  <c r="AM29" i="8"/>
  <c r="AP45" i="8"/>
  <c r="AT45" i="8" s="1"/>
  <c r="AO45" i="8"/>
  <c r="AS45" i="8" s="1"/>
  <c r="AM45" i="8"/>
  <c r="AQ45" i="8"/>
  <c r="AU45" i="8" s="1"/>
  <c r="AN45" i="8"/>
  <c r="AR45" i="8" s="1"/>
  <c r="AM86" i="8"/>
  <c r="AQ86" i="8"/>
  <c r="AU86" i="8" s="1"/>
  <c r="AO86" i="8"/>
  <c r="AS86" i="8" s="1"/>
  <c r="AN86" i="8"/>
  <c r="AR86" i="8" s="1"/>
  <c r="AP86" i="8"/>
  <c r="AT86" i="8" s="1"/>
  <c r="AQ20" i="8"/>
  <c r="AU20" i="8" s="1"/>
  <c r="AP20" i="8"/>
  <c r="AT20" i="8" s="1"/>
  <c r="AO20" i="8"/>
  <c r="AS20" i="8" s="1"/>
  <c r="AN20" i="8"/>
  <c r="AR20" i="8" s="1"/>
  <c r="AM20" i="8"/>
  <c r="AQ122" i="8"/>
  <c r="AU122" i="8" s="1"/>
  <c r="AP122" i="8"/>
  <c r="AT122" i="8" s="1"/>
  <c r="AO122" i="8"/>
  <c r="AS122" i="8" s="1"/>
  <c r="AN122" i="8"/>
  <c r="AR122" i="8" s="1"/>
  <c r="AM122" i="8"/>
  <c r="AD149" i="8"/>
  <c r="AC73" i="8"/>
  <c r="AE73" i="8" s="1"/>
  <c r="AE114" i="8"/>
  <c r="AP42" i="8"/>
  <c r="AT42" i="8" s="1"/>
  <c r="AO42" i="8"/>
  <c r="AS42" i="8" s="1"/>
  <c r="AM42" i="8"/>
  <c r="AN42" i="8"/>
  <c r="AR42" i="8" s="1"/>
  <c r="AQ42" i="8"/>
  <c r="AU42" i="8" s="1"/>
  <c r="AP27" i="8"/>
  <c r="AT27" i="8" s="1"/>
  <c r="AO27" i="8"/>
  <c r="AS27" i="8" s="1"/>
  <c r="AQ27" i="8"/>
  <c r="AU27" i="8" s="1"/>
  <c r="AN27" i="8"/>
  <c r="AR27" i="8" s="1"/>
  <c r="AM27" i="8"/>
  <c r="AP37" i="8"/>
  <c r="AT37" i="8" s="1"/>
  <c r="AO37" i="8"/>
  <c r="AS37" i="8" s="1"/>
  <c r="AQ37" i="8"/>
  <c r="AU37" i="8" s="1"/>
  <c r="AN37" i="8"/>
  <c r="AR37" i="8" s="1"/>
  <c r="AM37" i="8"/>
  <c r="AD184" i="8"/>
  <c r="AC133" i="8"/>
  <c r="AE133" i="8" s="1"/>
  <c r="AQ175" i="8"/>
  <c r="AU175" i="8" s="1"/>
  <c r="AP175" i="8"/>
  <c r="AT175" i="8" s="1"/>
  <c r="AO175" i="8"/>
  <c r="AS175" i="8" s="1"/>
  <c r="AM175" i="8"/>
  <c r="AN175" i="8"/>
  <c r="AR175" i="8" s="1"/>
  <c r="AD94" i="8"/>
  <c r="AC94" i="8"/>
  <c r="AE94" i="8" s="1"/>
  <c r="AD78" i="8"/>
  <c r="AP25" i="8"/>
  <c r="AT25" i="8" s="1"/>
  <c r="AO25" i="8"/>
  <c r="AS25" i="8" s="1"/>
  <c r="AQ25" i="8"/>
  <c r="AU25" i="8" s="1"/>
  <c r="AN25" i="8"/>
  <c r="AR25" i="8" s="1"/>
  <c r="AM25" i="8"/>
  <c r="AC65" i="8"/>
  <c r="AE65" i="8" s="1"/>
  <c r="AP69" i="8"/>
  <c r="AT69" i="8" s="1"/>
  <c r="AO69" i="8"/>
  <c r="AS69" i="8" s="1"/>
  <c r="AN69" i="8"/>
  <c r="AR69" i="8" s="1"/>
  <c r="AM69" i="8"/>
  <c r="AQ69" i="8"/>
  <c r="AU69" i="8" s="1"/>
  <c r="AM84" i="8"/>
  <c r="AP84" i="8"/>
  <c r="AT84" i="8" s="1"/>
  <c r="AO84" i="8"/>
  <c r="AS84" i="8" s="1"/>
  <c r="AN84" i="8"/>
  <c r="AR84" i="8" s="1"/>
  <c r="AQ84" i="8"/>
  <c r="AU84" i="8" s="1"/>
  <c r="AQ21" i="8"/>
  <c r="AU21" i="8" s="1"/>
  <c r="AP21" i="8"/>
  <c r="AT21" i="8" s="1"/>
  <c r="AO21" i="8"/>
  <c r="AS21" i="8" s="1"/>
  <c r="AN21" i="8"/>
  <c r="AR21" i="8" s="1"/>
  <c r="AM21" i="8"/>
  <c r="AQ22" i="8"/>
  <c r="AU22" i="8" s="1"/>
  <c r="AP22" i="8"/>
  <c r="AT22" i="8" s="1"/>
  <c r="AO22" i="8"/>
  <c r="AS22" i="8" s="1"/>
  <c r="AN22" i="8"/>
  <c r="AR22" i="8" s="1"/>
  <c r="AM22" i="8"/>
  <c r="AD183" i="8"/>
  <c r="AE165" i="8"/>
  <c r="AQ62" i="8"/>
  <c r="AU62" i="8" s="1"/>
  <c r="AO62" i="8"/>
  <c r="AS62" i="8" s="1"/>
  <c r="AP62" i="8"/>
  <c r="AT62" i="8" s="1"/>
  <c r="AM62" i="8"/>
  <c r="AN62" i="8"/>
  <c r="AR62" i="8" s="1"/>
  <c r="AQ66" i="8"/>
  <c r="AU66" i="8" s="1"/>
  <c r="AO66" i="8"/>
  <c r="AS66" i="8" s="1"/>
  <c r="AN66" i="8"/>
  <c r="AR66" i="8" s="1"/>
  <c r="AP66" i="8"/>
  <c r="AT66" i="8" s="1"/>
  <c r="AM66" i="8"/>
  <c r="AP44" i="8"/>
  <c r="AT44" i="8" s="1"/>
  <c r="AO44" i="8"/>
  <c r="AS44" i="8" s="1"/>
  <c r="AM44" i="8"/>
  <c r="AQ44" i="8"/>
  <c r="AU44" i="8" s="1"/>
  <c r="AN44" i="8"/>
  <c r="AR44" i="8" s="1"/>
  <c r="AP100" i="8"/>
  <c r="AT100" i="8" s="1"/>
  <c r="AN100" i="8"/>
  <c r="AR100" i="8" s="1"/>
  <c r="AM100" i="8"/>
  <c r="AQ100" i="8"/>
  <c r="AU100" i="8" s="1"/>
  <c r="AO100" i="8"/>
  <c r="AS100" i="8" s="1"/>
  <c r="AD182" i="8"/>
  <c r="AD190" i="8"/>
  <c r="AQ190" i="8"/>
  <c r="AU190" i="8" s="1"/>
  <c r="AP190" i="8"/>
  <c r="AT190" i="8" s="1"/>
  <c r="AO190" i="8"/>
  <c r="AS190" i="8" s="1"/>
  <c r="AM190" i="8"/>
  <c r="AN190" i="8"/>
  <c r="AR190" i="8" s="1"/>
  <c r="AM79" i="8"/>
  <c r="AO79" i="8"/>
  <c r="AS79" i="8" s="1"/>
  <c r="AN79" i="8"/>
  <c r="AR79" i="8" s="1"/>
  <c r="AQ79" i="8"/>
  <c r="AU79" i="8" s="1"/>
  <c r="AP79" i="8"/>
  <c r="AT79" i="8" s="1"/>
  <c r="AD152" i="8"/>
  <c r="AD84" i="8"/>
  <c r="AC84" i="8"/>
  <c r="AE84" i="8" s="1"/>
  <c r="AD181" i="8"/>
  <c r="AQ172" i="8"/>
  <c r="AU172" i="8" s="1"/>
  <c r="AP172" i="8"/>
  <c r="AT172" i="8" s="1"/>
  <c r="AO172" i="8"/>
  <c r="AS172" i="8" s="1"/>
  <c r="AM172" i="8"/>
  <c r="AN172" i="8"/>
  <c r="AR172" i="8" s="1"/>
  <c r="AQ189" i="8"/>
  <c r="AU189" i="8" s="1"/>
  <c r="AP189" i="8"/>
  <c r="AT189" i="8" s="1"/>
  <c r="AO189" i="8"/>
  <c r="AS189" i="8" s="1"/>
  <c r="AM189" i="8"/>
  <c r="AN189" i="8"/>
  <c r="AR189" i="8" s="1"/>
  <c r="AQ109" i="8"/>
  <c r="AU109" i="8" s="1"/>
  <c r="AP109" i="8"/>
  <c r="AT109" i="8" s="1"/>
  <c r="AO109" i="8"/>
  <c r="AS109" i="8" s="1"/>
  <c r="AN109" i="8"/>
  <c r="AR109" i="8" s="1"/>
  <c r="AM109" i="8"/>
  <c r="AQ115" i="8"/>
  <c r="AU115" i="8" s="1"/>
  <c r="AP115" i="8"/>
  <c r="AT115" i="8" s="1"/>
  <c r="AO115" i="8"/>
  <c r="AS115" i="8" s="1"/>
  <c r="AM115" i="8"/>
  <c r="AN115" i="8"/>
  <c r="AR115" i="8" s="1"/>
  <c r="AQ119" i="8"/>
  <c r="AU119" i="8" s="1"/>
  <c r="AP119" i="8"/>
  <c r="AT119" i="8" s="1"/>
  <c r="AN119" i="8"/>
  <c r="AR119" i="8" s="1"/>
  <c r="AM119" i="8"/>
  <c r="AO119" i="8"/>
  <c r="AS119" i="8" s="1"/>
  <c r="AQ63" i="8"/>
  <c r="AU63" i="8" s="1"/>
  <c r="AN63" i="8"/>
  <c r="AR63" i="8" s="1"/>
  <c r="AM63" i="8"/>
  <c r="AO63" i="8"/>
  <c r="AS63" i="8" s="1"/>
  <c r="AP63" i="8"/>
  <c r="AT63" i="8" s="1"/>
  <c r="AP35" i="8"/>
  <c r="AT35" i="8" s="1"/>
  <c r="AO35" i="8"/>
  <c r="AS35" i="8" s="1"/>
  <c r="AQ35" i="8"/>
  <c r="AU35" i="8" s="1"/>
  <c r="AN35" i="8"/>
  <c r="AR35" i="8" s="1"/>
  <c r="AM35" i="8"/>
  <c r="AQ17" i="8"/>
  <c r="AU17" i="8" s="1"/>
  <c r="AP17" i="8"/>
  <c r="AT17" i="8" s="1"/>
  <c r="AO17" i="8"/>
  <c r="AS17" i="8" s="1"/>
  <c r="AN17" i="8"/>
  <c r="AR17" i="8" s="1"/>
  <c r="AM17" i="8"/>
  <c r="AQ18" i="8"/>
  <c r="AU18" i="8" s="1"/>
  <c r="AP18" i="8"/>
  <c r="AT18" i="8" s="1"/>
  <c r="AO18" i="8"/>
  <c r="AS18" i="8" s="1"/>
  <c r="AN18" i="8"/>
  <c r="AR18" i="8" s="1"/>
  <c r="AM18" i="8"/>
  <c r="AC104" i="8"/>
  <c r="AE104" i="8" s="1"/>
  <c r="AD104" i="8"/>
  <c r="AQ178" i="8"/>
  <c r="AU178" i="8" s="1"/>
  <c r="AP178" i="8"/>
  <c r="AT178" i="8" s="1"/>
  <c r="AO178" i="8"/>
  <c r="AS178" i="8" s="1"/>
  <c r="AM178" i="8"/>
  <c r="AN178" i="8"/>
  <c r="AR178" i="8" s="1"/>
  <c r="AQ118" i="8"/>
  <c r="AU118" i="8" s="1"/>
  <c r="AP118" i="8"/>
  <c r="AT118" i="8" s="1"/>
  <c r="AO118" i="8"/>
  <c r="AS118" i="8" s="1"/>
  <c r="AN118" i="8"/>
  <c r="AR118" i="8" s="1"/>
  <c r="AM118" i="8"/>
  <c r="AO123" i="8"/>
  <c r="AS123" i="8" s="1"/>
  <c r="AN123" i="8"/>
  <c r="AR123" i="8" s="1"/>
  <c r="AQ123" i="8"/>
  <c r="AU123" i="8" s="1"/>
  <c r="AP123" i="8"/>
  <c r="AT123" i="8" s="1"/>
  <c r="AM123" i="8"/>
  <c r="AQ116" i="8"/>
  <c r="AU116" i="8" s="1"/>
  <c r="AP116" i="8"/>
  <c r="AT116" i="8" s="1"/>
  <c r="AO116" i="8"/>
  <c r="AS116" i="8" s="1"/>
  <c r="AM116" i="8"/>
  <c r="AN116" i="8"/>
  <c r="AR116" i="8" s="1"/>
  <c r="AQ180" i="8"/>
  <c r="AU180" i="8" s="1"/>
  <c r="AP180" i="8"/>
  <c r="AT180" i="8" s="1"/>
  <c r="AO180" i="8"/>
  <c r="AS180" i="8" s="1"/>
  <c r="AM180" i="8"/>
  <c r="AN180" i="8"/>
  <c r="AR180" i="8" s="1"/>
  <c r="AQ67" i="8"/>
  <c r="AU67" i="8" s="1"/>
  <c r="AP67" i="8"/>
  <c r="AT67" i="8" s="1"/>
  <c r="AN67" i="8"/>
  <c r="AR67" i="8" s="1"/>
  <c r="AO67" i="8"/>
  <c r="AS67" i="8" s="1"/>
  <c r="AM67" i="8"/>
  <c r="AO139" i="8"/>
  <c r="AS139" i="8" s="1"/>
  <c r="AN139" i="8"/>
  <c r="AR139" i="8" s="1"/>
  <c r="AP139" i="8"/>
  <c r="AT139" i="8" s="1"/>
  <c r="AQ139" i="8"/>
  <c r="AU139" i="8" s="1"/>
  <c r="AM139" i="8"/>
  <c r="AN55" i="8"/>
  <c r="AR55" i="8" s="1"/>
  <c r="AQ55" i="8"/>
  <c r="AU55" i="8" s="1"/>
  <c r="AO55" i="8"/>
  <c r="AS55" i="8" s="1"/>
  <c r="AM55" i="8"/>
  <c r="AP55" i="8"/>
  <c r="AT55" i="8" s="1"/>
  <c r="AQ12" i="8"/>
  <c r="AU12" i="8" s="1"/>
  <c r="AP12" i="8"/>
  <c r="AT12" i="8" s="1"/>
  <c r="AO12" i="8"/>
  <c r="AS12" i="8" s="1"/>
  <c r="AN12" i="8"/>
  <c r="AR12" i="8" s="1"/>
  <c r="AM12" i="8"/>
  <c r="AM76" i="8"/>
  <c r="AP76" i="8"/>
  <c r="AT76" i="8" s="1"/>
  <c r="AO76" i="8"/>
  <c r="AS76" i="8" s="1"/>
  <c r="AN76" i="8"/>
  <c r="AR76" i="8" s="1"/>
  <c r="AQ76" i="8"/>
  <c r="AU76" i="8" s="1"/>
  <c r="AQ182" i="8"/>
  <c r="AU182" i="8" s="1"/>
  <c r="AP182" i="8"/>
  <c r="AT182" i="8" s="1"/>
  <c r="AO182" i="8"/>
  <c r="AS182" i="8" s="1"/>
  <c r="AM182" i="8"/>
  <c r="AN182" i="8"/>
  <c r="AR182" i="8" s="1"/>
  <c r="AC113" i="8"/>
  <c r="AE113" i="8" s="1"/>
  <c r="AD113" i="8"/>
  <c r="AQ124" i="8"/>
  <c r="AU124" i="8" s="1"/>
  <c r="AO124" i="8"/>
  <c r="AS124" i="8" s="1"/>
  <c r="AM124" i="8"/>
  <c r="AP124" i="8"/>
  <c r="AT124" i="8" s="1"/>
  <c r="AN124" i="8"/>
  <c r="AR124" i="8" s="1"/>
  <c r="AC81" i="8"/>
  <c r="AE81" i="8" s="1"/>
  <c r="AD66" i="8"/>
  <c r="AD87" i="8"/>
  <c r="AC87" i="8"/>
  <c r="AE87" i="8" s="1"/>
  <c r="AQ110" i="8"/>
  <c r="AU110" i="8" s="1"/>
  <c r="AP110" i="8"/>
  <c r="AT110" i="8" s="1"/>
  <c r="AO110" i="8"/>
  <c r="AS110" i="8" s="1"/>
  <c r="AN110" i="8"/>
  <c r="AR110" i="8" s="1"/>
  <c r="AM110" i="8"/>
  <c r="AC53" i="8"/>
  <c r="AE53" i="8" s="1"/>
  <c r="AD53" i="8"/>
  <c r="AP59" i="8"/>
  <c r="AT59" i="8" s="1"/>
  <c r="AN59" i="8"/>
  <c r="AR59" i="8" s="1"/>
  <c r="AQ59" i="8"/>
  <c r="AU59" i="8" s="1"/>
  <c r="AM59" i="8"/>
  <c r="AO59" i="8"/>
  <c r="AS59" i="8" s="1"/>
  <c r="AQ105" i="8"/>
  <c r="AU105" i="8" s="1"/>
  <c r="AP105" i="8"/>
  <c r="AT105" i="8" s="1"/>
  <c r="AO105" i="8"/>
  <c r="AS105" i="8" s="1"/>
  <c r="AN105" i="8"/>
  <c r="AR105" i="8" s="1"/>
  <c r="AM105" i="8"/>
  <c r="AD70" i="8"/>
  <c r="AP32" i="8"/>
  <c r="AT32" i="8" s="1"/>
  <c r="AO32" i="8"/>
  <c r="AS32" i="8" s="1"/>
  <c r="AQ32" i="8"/>
  <c r="AU32" i="8" s="1"/>
  <c r="AN32" i="8"/>
  <c r="AR32" i="8" s="1"/>
  <c r="AM32" i="8"/>
  <c r="AQ15" i="8"/>
  <c r="AU15" i="8" s="1"/>
  <c r="AP15" i="8"/>
  <c r="AT15" i="8" s="1"/>
  <c r="AO15" i="8"/>
  <c r="AS15" i="8" s="1"/>
  <c r="AN15" i="8"/>
  <c r="AR15" i="8" s="1"/>
  <c r="AM15" i="8"/>
  <c r="AQ13" i="8"/>
  <c r="AU13" i="8" s="1"/>
  <c r="AP13" i="8"/>
  <c r="AT13" i="8" s="1"/>
  <c r="AO13" i="8"/>
  <c r="AS13" i="8" s="1"/>
  <c r="AN13" i="8"/>
  <c r="AR13" i="8" s="1"/>
  <c r="AM13" i="8"/>
  <c r="AQ19" i="8"/>
  <c r="AU19" i="8" s="1"/>
  <c r="AP19" i="8"/>
  <c r="AT19" i="8" s="1"/>
  <c r="AO19" i="8"/>
  <c r="AS19" i="8" s="1"/>
  <c r="AN19" i="8"/>
  <c r="AR19" i="8" s="1"/>
  <c r="AM19" i="8"/>
  <c r="AQ173" i="8"/>
  <c r="AU173" i="8" s="1"/>
  <c r="AP173" i="8"/>
  <c r="AT173" i="8" s="1"/>
  <c r="AO173" i="8"/>
  <c r="AS173" i="8" s="1"/>
  <c r="AM173" i="8"/>
  <c r="AN173" i="8"/>
  <c r="AR173" i="8" s="1"/>
  <c r="AE185" i="8"/>
  <c r="AE111" i="8"/>
  <c r="AQ108" i="8"/>
  <c r="AU108" i="8" s="1"/>
  <c r="AP108" i="8"/>
  <c r="AT108" i="8" s="1"/>
  <c r="AN108" i="8"/>
  <c r="AR108" i="8" s="1"/>
  <c r="AM108" i="8"/>
  <c r="AO108" i="8"/>
  <c r="AS108" i="8" s="1"/>
  <c r="AQ120" i="8"/>
  <c r="AU120" i="8" s="1"/>
  <c r="AP120" i="8"/>
  <c r="AT120" i="8" s="1"/>
  <c r="AO120" i="8"/>
  <c r="AS120" i="8" s="1"/>
  <c r="AN120" i="8"/>
  <c r="AR120" i="8" s="1"/>
  <c r="AM120" i="8"/>
  <c r="AP151" i="8"/>
  <c r="AT151" i="8" s="1"/>
  <c r="AO151" i="8"/>
  <c r="AS151" i="8" s="1"/>
  <c r="AM151" i="8"/>
  <c r="AQ151" i="8"/>
  <c r="AU151" i="8" s="1"/>
  <c r="AN151" i="8"/>
  <c r="AR151" i="8" s="1"/>
  <c r="AD112" i="8"/>
  <c r="AD74" i="8"/>
  <c r="AD286" i="8" s="1"/>
  <c r="AQ14" i="8"/>
  <c r="AU14" i="8" s="1"/>
  <c r="AP14" i="8"/>
  <c r="AT14" i="8" s="1"/>
  <c r="AO14" i="8"/>
  <c r="AS14" i="8" s="1"/>
  <c r="AN14" i="8"/>
  <c r="AR14" i="8" s="1"/>
  <c r="AM14" i="8"/>
  <c r="AQ121" i="8"/>
  <c r="AU121" i="8" s="1"/>
  <c r="AP121" i="8"/>
  <c r="AT121" i="8" s="1"/>
  <c r="AN121" i="8"/>
  <c r="AR121" i="8" s="1"/>
  <c r="AM121" i="8"/>
  <c r="AO121" i="8"/>
  <c r="AS121" i="8" s="1"/>
  <c r="AE70" i="8"/>
  <c r="AP47" i="8"/>
  <c r="AT47" i="8" s="1"/>
  <c r="AO47" i="8"/>
  <c r="AS47" i="8" s="1"/>
  <c r="AM47" i="8"/>
  <c r="AQ47" i="8"/>
  <c r="AU47" i="8" s="1"/>
  <c r="AN47" i="8"/>
  <c r="AR47" i="8" s="1"/>
  <c r="AQ16" i="8"/>
  <c r="AU16" i="8" s="1"/>
  <c r="AP16" i="8"/>
  <c r="AT16" i="8" s="1"/>
  <c r="AO16" i="8"/>
  <c r="AS16" i="8" s="1"/>
  <c r="AN16" i="8"/>
  <c r="AR16" i="8" s="1"/>
  <c r="AM16" i="8"/>
  <c r="AQ103" i="7"/>
  <c r="AU103" i="7" s="1"/>
  <c r="AO103" i="7"/>
  <c r="AS103" i="7" s="1"/>
  <c r="AR103" i="7"/>
  <c r="AV103" i="7" s="1"/>
  <c r="AP103" i="7"/>
  <c r="AT103" i="7" s="1"/>
  <c r="AN103" i="7"/>
  <c r="AD88" i="7"/>
  <c r="AC88" i="7"/>
  <c r="AE88" i="7" s="1"/>
  <c r="AC87" i="7"/>
  <c r="AE87" i="7" s="1"/>
  <c r="AE174" i="7"/>
  <c r="AE135" i="7"/>
  <c r="AD144" i="7"/>
  <c r="AQ156" i="7"/>
  <c r="AU156" i="7" s="1"/>
  <c r="AP156" i="7"/>
  <c r="AT156" i="7" s="1"/>
  <c r="AR156" i="7"/>
  <c r="AV156" i="7" s="1"/>
  <c r="AO156" i="7"/>
  <c r="AS156" i="7" s="1"/>
  <c r="AN156" i="7"/>
  <c r="AC177" i="7"/>
  <c r="AE177" i="7" s="1"/>
  <c r="AD177" i="7"/>
  <c r="AP149" i="7"/>
  <c r="AT149" i="7" s="1"/>
  <c r="AO149" i="7"/>
  <c r="AS149" i="7" s="1"/>
  <c r="AR149" i="7"/>
  <c r="AV149" i="7" s="1"/>
  <c r="AQ149" i="7"/>
  <c r="AU149" i="7" s="1"/>
  <c r="AN149" i="7"/>
  <c r="AC160" i="7"/>
  <c r="AE160" i="7" s="1"/>
  <c r="AD160" i="7"/>
  <c r="AE85" i="7"/>
  <c r="AD85" i="7"/>
  <c r="AE90" i="7"/>
  <c r="AD57" i="7"/>
  <c r="AQ39" i="7"/>
  <c r="AU39" i="7" s="1"/>
  <c r="AO39" i="7"/>
  <c r="AS39" i="7" s="1"/>
  <c r="AR39" i="7"/>
  <c r="AV39" i="7" s="1"/>
  <c r="AP39" i="7"/>
  <c r="AT39" i="7" s="1"/>
  <c r="AN39" i="7"/>
  <c r="AD15" i="7"/>
  <c r="AQ27" i="7"/>
  <c r="AU27" i="7" s="1"/>
  <c r="AO27" i="7"/>
  <c r="AS27" i="7" s="1"/>
  <c r="AR27" i="7"/>
  <c r="AV27" i="7" s="1"/>
  <c r="AP27" i="7"/>
  <c r="AT27" i="7" s="1"/>
  <c r="AN27" i="7"/>
  <c r="AP60" i="7"/>
  <c r="AT60" i="7" s="1"/>
  <c r="AN60" i="7"/>
  <c r="AR60" i="7"/>
  <c r="AV60" i="7" s="1"/>
  <c r="AQ60" i="7"/>
  <c r="AU60" i="7" s="1"/>
  <c r="AO60" i="7"/>
  <c r="AS60" i="7" s="1"/>
  <c r="AQ47" i="7"/>
  <c r="AU47" i="7" s="1"/>
  <c r="AO47" i="7"/>
  <c r="AS47" i="7" s="1"/>
  <c r="AN47" i="7"/>
  <c r="AR47" i="7"/>
  <c r="AV47" i="7" s="1"/>
  <c r="AP47" i="7"/>
  <c r="AT47" i="7" s="1"/>
  <c r="AQ42" i="7"/>
  <c r="AU42" i="7" s="1"/>
  <c r="AO42" i="7"/>
  <c r="AS42" i="7" s="1"/>
  <c r="AR42" i="7"/>
  <c r="AV42" i="7" s="1"/>
  <c r="AP42" i="7"/>
  <c r="AT42" i="7" s="1"/>
  <c r="AN42" i="7"/>
  <c r="AC176" i="7"/>
  <c r="AE176" i="7" s="1"/>
  <c r="AD176" i="7"/>
  <c r="AC147" i="7"/>
  <c r="AE147" i="7" s="1"/>
  <c r="AD121" i="7"/>
  <c r="AD136" i="7"/>
  <c r="AC136" i="7"/>
  <c r="AE136" i="7" s="1"/>
  <c r="AP124" i="7"/>
  <c r="AT124" i="7" s="1"/>
  <c r="AO124" i="7"/>
  <c r="AS124" i="7" s="1"/>
  <c r="AN124" i="7"/>
  <c r="AR124" i="7"/>
  <c r="AV124" i="7" s="1"/>
  <c r="AQ124" i="7"/>
  <c r="AU124" i="7" s="1"/>
  <c r="AC137" i="7"/>
  <c r="AE137" i="7" s="1"/>
  <c r="AQ104" i="7"/>
  <c r="AU104" i="7" s="1"/>
  <c r="AN104" i="7"/>
  <c r="AR104" i="7"/>
  <c r="AV104" i="7" s="1"/>
  <c r="AP104" i="7"/>
  <c r="AT104" i="7" s="1"/>
  <c r="AO104" i="7"/>
  <c r="AS104" i="7" s="1"/>
  <c r="AC150" i="7"/>
  <c r="AE150" i="7" s="1"/>
  <c r="AC71" i="7"/>
  <c r="AE54" i="7"/>
  <c r="AD69" i="7"/>
  <c r="AD23" i="7"/>
  <c r="AQ10" i="7"/>
  <c r="AU10" i="7" s="1"/>
  <c r="AO10" i="7"/>
  <c r="AS10" i="7" s="1"/>
  <c r="AP10" i="7"/>
  <c r="AT10" i="7" s="1"/>
  <c r="AN10" i="7"/>
  <c r="AR10" i="7"/>
  <c r="AV10" i="7" s="1"/>
  <c r="AP63" i="7"/>
  <c r="AT63" i="7" s="1"/>
  <c r="AQ63" i="7"/>
  <c r="AU63" i="7" s="1"/>
  <c r="AO63" i="7"/>
  <c r="AS63" i="7" s="1"/>
  <c r="AN63" i="7"/>
  <c r="AR63" i="7"/>
  <c r="AV63" i="7" s="1"/>
  <c r="AQ33" i="7"/>
  <c r="AU33" i="7" s="1"/>
  <c r="AO33" i="7"/>
  <c r="AS33" i="7" s="1"/>
  <c r="AN33" i="7"/>
  <c r="AP33" i="7"/>
  <c r="AT33" i="7" s="1"/>
  <c r="AR33" i="7"/>
  <c r="AV33" i="7" s="1"/>
  <c r="AN94" i="7"/>
  <c r="AR94" i="7"/>
  <c r="AV94" i="7" s="1"/>
  <c r="AQ94" i="7"/>
  <c r="AU94" i="7" s="1"/>
  <c r="AP94" i="7"/>
  <c r="AT94" i="7" s="1"/>
  <c r="AO94" i="7"/>
  <c r="AS94" i="7" s="1"/>
  <c r="AD189" i="7"/>
  <c r="AC148" i="7"/>
  <c r="AE148" i="7" s="1"/>
  <c r="AD148" i="7"/>
  <c r="AE144" i="7"/>
  <c r="AC138" i="7"/>
  <c r="AE138" i="7" s="1"/>
  <c r="AD138" i="7"/>
  <c r="AC181" i="7"/>
  <c r="AE181" i="7" s="1"/>
  <c r="AD175" i="7"/>
  <c r="AC175" i="7"/>
  <c r="AE175" i="7" s="1"/>
  <c r="AQ48" i="7"/>
  <c r="AU48" i="7" s="1"/>
  <c r="AO48" i="7"/>
  <c r="AS48" i="7" s="1"/>
  <c r="AN48" i="7"/>
  <c r="AR48" i="7"/>
  <c r="AV48" i="7" s="1"/>
  <c r="AP48" i="7"/>
  <c r="AT48" i="7" s="1"/>
  <c r="AQ38" i="7"/>
  <c r="AU38" i="7" s="1"/>
  <c r="AO38" i="7"/>
  <c r="AS38" i="7" s="1"/>
  <c r="AR38" i="7"/>
  <c r="AV38" i="7" s="1"/>
  <c r="AP38" i="7"/>
  <c r="AT38" i="7" s="1"/>
  <c r="AN38" i="7"/>
  <c r="AE101" i="7"/>
  <c r="AQ28" i="7"/>
  <c r="AU28" i="7" s="1"/>
  <c r="AO28" i="7"/>
  <c r="AS28" i="7" s="1"/>
  <c r="AR28" i="7"/>
  <c r="AV28" i="7" s="1"/>
  <c r="AP28" i="7"/>
  <c r="AT28" i="7" s="1"/>
  <c r="AN28" i="7"/>
  <c r="AQ19" i="7"/>
  <c r="AU19" i="7" s="1"/>
  <c r="AO19" i="7"/>
  <c r="AS19" i="7" s="1"/>
  <c r="AR19" i="7"/>
  <c r="AV19" i="7" s="1"/>
  <c r="AP19" i="7"/>
  <c r="AT19" i="7" s="1"/>
  <c r="AN19" i="7"/>
  <c r="AN87" i="7"/>
  <c r="AR87" i="7"/>
  <c r="AV87" i="7" s="1"/>
  <c r="AP87" i="7"/>
  <c r="AT87" i="7" s="1"/>
  <c r="AO87" i="7"/>
  <c r="AS87" i="7" s="1"/>
  <c r="AQ87" i="7"/>
  <c r="AU87" i="7" s="1"/>
  <c r="AQ46" i="7"/>
  <c r="AU46" i="7" s="1"/>
  <c r="AO46" i="7"/>
  <c r="AS46" i="7" s="1"/>
  <c r="AN46" i="7"/>
  <c r="AR46" i="7"/>
  <c r="AV46" i="7" s="1"/>
  <c r="AP46" i="7"/>
  <c r="AT46" i="7" s="1"/>
  <c r="AD79" i="7"/>
  <c r="AC79" i="7"/>
  <c r="AE79" i="7" s="1"/>
  <c r="AD112" i="7"/>
  <c r="AC112" i="7"/>
  <c r="AE112" i="7" s="1"/>
  <c r="AC139" i="7"/>
  <c r="AE139" i="7" s="1"/>
  <c r="AD139" i="7"/>
  <c r="AP114" i="7"/>
  <c r="AT114" i="7" s="1"/>
  <c r="AQ114" i="7"/>
  <c r="AU114" i="7" s="1"/>
  <c r="AO114" i="7"/>
  <c r="AS114" i="7" s="1"/>
  <c r="AN114" i="7"/>
  <c r="AR114" i="7"/>
  <c r="AV114" i="7" s="1"/>
  <c r="AN98" i="7"/>
  <c r="AR98" i="7"/>
  <c r="AV98" i="7" s="1"/>
  <c r="AO98" i="7"/>
  <c r="AS98" i="7" s="1"/>
  <c r="AQ98" i="7"/>
  <c r="AU98" i="7" s="1"/>
  <c r="AP98" i="7"/>
  <c r="AT98" i="7" s="1"/>
  <c r="AQ26" i="7"/>
  <c r="AU26" i="7" s="1"/>
  <c r="AO26" i="7"/>
  <c r="AS26" i="7" s="1"/>
  <c r="AN26" i="7"/>
  <c r="AR26" i="7"/>
  <c r="AV26" i="7" s="1"/>
  <c r="AP26" i="7"/>
  <c r="AT26" i="7" s="1"/>
  <c r="AD101" i="7"/>
  <c r="AD26" i="7"/>
  <c r="AE84" i="7"/>
  <c r="AQ23" i="7"/>
  <c r="AU23" i="7" s="1"/>
  <c r="AO23" i="7"/>
  <c r="AS23" i="7" s="1"/>
  <c r="AR23" i="7"/>
  <c r="AV23" i="7" s="1"/>
  <c r="AP23" i="7"/>
  <c r="AT23" i="7" s="1"/>
  <c r="AN23" i="7"/>
  <c r="AC168" i="7"/>
  <c r="AE168" i="7" s="1"/>
  <c r="AD168" i="7"/>
  <c r="AC119" i="7"/>
  <c r="AE119" i="7" s="1"/>
  <c r="AD119" i="7"/>
  <c r="AD127" i="7"/>
  <c r="AC127" i="7"/>
  <c r="AE127" i="7" s="1"/>
  <c r="AP112" i="7"/>
  <c r="AT112" i="7" s="1"/>
  <c r="AN112" i="7"/>
  <c r="AR112" i="7"/>
  <c r="AV112" i="7" s="1"/>
  <c r="AQ112" i="7"/>
  <c r="AU112" i="7" s="1"/>
  <c r="AO112" i="7"/>
  <c r="AS112" i="7" s="1"/>
  <c r="AP146" i="7"/>
  <c r="AT146" i="7" s="1"/>
  <c r="AR146" i="7"/>
  <c r="AV146" i="7" s="1"/>
  <c r="AO146" i="7"/>
  <c r="AS146" i="7" s="1"/>
  <c r="AQ146" i="7"/>
  <c r="AU146" i="7" s="1"/>
  <c r="AN146" i="7"/>
  <c r="AP113" i="7"/>
  <c r="AT113" i="7" s="1"/>
  <c r="AR113" i="7"/>
  <c r="AV113" i="7" s="1"/>
  <c r="AO113" i="7"/>
  <c r="AS113" i="7" s="1"/>
  <c r="AN113" i="7"/>
  <c r="AQ113" i="7"/>
  <c r="AU113" i="7" s="1"/>
  <c r="AN83" i="7"/>
  <c r="AR83" i="7"/>
  <c r="AV83" i="7" s="1"/>
  <c r="AP83" i="7"/>
  <c r="AT83" i="7" s="1"/>
  <c r="AQ83" i="7"/>
  <c r="AU83" i="7" s="1"/>
  <c r="AO83" i="7"/>
  <c r="AS83" i="7" s="1"/>
  <c r="AQ50" i="7"/>
  <c r="AU50" i="7" s="1"/>
  <c r="AO50" i="7"/>
  <c r="AS50" i="7" s="1"/>
  <c r="AN50" i="7"/>
  <c r="AR50" i="7"/>
  <c r="AV50" i="7" s="1"/>
  <c r="AP50" i="7"/>
  <c r="AT50" i="7" s="1"/>
  <c r="AQ24" i="7"/>
  <c r="AU24" i="7" s="1"/>
  <c r="AO24" i="7"/>
  <c r="AS24" i="7" s="1"/>
  <c r="AR24" i="7"/>
  <c r="AV24" i="7" s="1"/>
  <c r="AP24" i="7"/>
  <c r="AT24" i="7" s="1"/>
  <c r="AN24" i="7"/>
  <c r="AN81" i="7"/>
  <c r="AO81" i="7"/>
  <c r="AS81" i="7" s="1"/>
  <c r="AR81" i="7"/>
  <c r="AV81" i="7" s="1"/>
  <c r="AP81" i="7"/>
  <c r="AT81" i="7" s="1"/>
  <c r="AQ81" i="7"/>
  <c r="AU81" i="7" s="1"/>
  <c r="AQ187" i="7"/>
  <c r="AU187" i="7" s="1"/>
  <c r="AP187" i="7"/>
  <c r="AT187" i="7" s="1"/>
  <c r="AR187" i="7"/>
  <c r="AV187" i="7" s="1"/>
  <c r="AN187" i="7"/>
  <c r="AO187" i="7"/>
  <c r="AS187" i="7" s="1"/>
  <c r="AD68" i="7"/>
  <c r="AC68" i="7"/>
  <c r="AE68" i="7" s="1"/>
  <c r="AQ165" i="7"/>
  <c r="AU165" i="7" s="1"/>
  <c r="AP165" i="7"/>
  <c r="AT165" i="7" s="1"/>
  <c r="AO165" i="7"/>
  <c r="AS165" i="7" s="1"/>
  <c r="AR165" i="7"/>
  <c r="AV165" i="7" s="1"/>
  <c r="AN165" i="7"/>
  <c r="AE162" i="7"/>
  <c r="AQ181" i="7"/>
  <c r="AU181" i="7" s="1"/>
  <c r="AP181" i="7"/>
  <c r="AT181" i="7" s="1"/>
  <c r="AO181" i="7"/>
  <c r="AS181" i="7" s="1"/>
  <c r="AR181" i="7"/>
  <c r="AV181" i="7" s="1"/>
  <c r="AN181" i="7"/>
  <c r="AQ190" i="7"/>
  <c r="AU190" i="7" s="1"/>
  <c r="AP190" i="7"/>
  <c r="AT190" i="7" s="1"/>
  <c r="AR190" i="7"/>
  <c r="AV190" i="7" s="1"/>
  <c r="AO190" i="7"/>
  <c r="AS190" i="7" s="1"/>
  <c r="AN190" i="7"/>
  <c r="AC132" i="7"/>
  <c r="AE132" i="7" s="1"/>
  <c r="AD132" i="7"/>
  <c r="AD145" i="7"/>
  <c r="AC145" i="7"/>
  <c r="AE145" i="7" s="1"/>
  <c r="AC120" i="7"/>
  <c r="AE120" i="7" s="1"/>
  <c r="AC178" i="7"/>
  <c r="AE178" i="7" s="1"/>
  <c r="AD134" i="7"/>
  <c r="AQ122" i="7"/>
  <c r="AU122" i="7" s="1"/>
  <c r="AR122" i="7"/>
  <c r="AV122" i="7" s="1"/>
  <c r="AN122" i="7"/>
  <c r="AP122" i="7"/>
  <c r="AT122" i="7" s="1"/>
  <c r="AO122" i="7"/>
  <c r="AS122" i="7" s="1"/>
  <c r="AD66" i="7"/>
  <c r="AC65" i="7"/>
  <c r="AE65" i="7" s="1"/>
  <c r="AD65" i="7"/>
  <c r="AN97" i="7"/>
  <c r="AQ97" i="7"/>
  <c r="AU97" i="7" s="1"/>
  <c r="AO97" i="7"/>
  <c r="AS97" i="7" s="1"/>
  <c r="AR97" i="7"/>
  <c r="AV97" i="7" s="1"/>
  <c r="AP97" i="7"/>
  <c r="AT97" i="7" s="1"/>
  <c r="AQ22" i="7"/>
  <c r="AU22" i="7" s="1"/>
  <c r="AO22" i="7"/>
  <c r="AS22" i="7" s="1"/>
  <c r="AN22" i="7"/>
  <c r="AR22" i="7"/>
  <c r="AV22" i="7" s="1"/>
  <c r="AP22" i="7"/>
  <c r="AT22" i="7" s="1"/>
  <c r="AD22" i="7"/>
  <c r="AQ15" i="7"/>
  <c r="AU15" i="7" s="1"/>
  <c r="AO15" i="7"/>
  <c r="AS15" i="7" s="1"/>
  <c r="AR15" i="7"/>
  <c r="AV15" i="7" s="1"/>
  <c r="AP15" i="7"/>
  <c r="AT15" i="7" s="1"/>
  <c r="AN15" i="7"/>
  <c r="AC16" i="7"/>
  <c r="AE16" i="7" s="1"/>
  <c r="AC125" i="7"/>
  <c r="AE125" i="7" s="1"/>
  <c r="AD125" i="7"/>
  <c r="AC188" i="7"/>
  <c r="AE188" i="7" s="1"/>
  <c r="AD130" i="7"/>
  <c r="AD167" i="7"/>
  <c r="AC167" i="7"/>
  <c r="AE167" i="7" s="1"/>
  <c r="AP136" i="7"/>
  <c r="AT136" i="7" s="1"/>
  <c r="AR136" i="7"/>
  <c r="AV136" i="7" s="1"/>
  <c r="AO136" i="7"/>
  <c r="AS136" i="7" s="1"/>
  <c r="AQ136" i="7"/>
  <c r="AU136" i="7" s="1"/>
  <c r="AN136" i="7"/>
  <c r="AD172" i="7"/>
  <c r="AC172" i="7"/>
  <c r="AE172" i="7" s="1"/>
  <c r="AN72" i="7"/>
  <c r="AQ72" i="7"/>
  <c r="AU72" i="7" s="1"/>
  <c r="AO72" i="7"/>
  <c r="AS72" i="7" s="1"/>
  <c r="AR72" i="7"/>
  <c r="AV72" i="7" s="1"/>
  <c r="AP72" i="7"/>
  <c r="AT72" i="7" s="1"/>
  <c r="AN88" i="7"/>
  <c r="AR88" i="7"/>
  <c r="AV88" i="7" s="1"/>
  <c r="AP88" i="7"/>
  <c r="AT88" i="7" s="1"/>
  <c r="AO88" i="7"/>
  <c r="AS88" i="7" s="1"/>
  <c r="AQ88" i="7"/>
  <c r="AU88" i="7" s="1"/>
  <c r="AR58" i="7"/>
  <c r="AV58" i="7" s="1"/>
  <c r="AP58" i="7"/>
  <c r="AT58" i="7" s="1"/>
  <c r="AO58" i="7"/>
  <c r="AS58" i="7" s="1"/>
  <c r="AQ58" i="7"/>
  <c r="AU58" i="7" s="1"/>
  <c r="AN58" i="7"/>
  <c r="AN76" i="7"/>
  <c r="AP76" i="7"/>
  <c r="AT76" i="7" s="1"/>
  <c r="AR76" i="7"/>
  <c r="AV76" i="7" s="1"/>
  <c r="AO76" i="7"/>
  <c r="AS76" i="7" s="1"/>
  <c r="AQ76" i="7"/>
  <c r="AU76" i="7" s="1"/>
  <c r="AN95" i="7"/>
  <c r="AR95" i="7"/>
  <c r="AV95" i="7" s="1"/>
  <c r="AO95" i="7"/>
  <c r="AS95" i="7" s="1"/>
  <c r="AQ95" i="7"/>
  <c r="AU95" i="7" s="1"/>
  <c r="AP95" i="7"/>
  <c r="AT95" i="7" s="1"/>
  <c r="AC70" i="7"/>
  <c r="AE70" i="7" s="1"/>
  <c r="AQ20" i="7"/>
  <c r="AU20" i="7" s="1"/>
  <c r="AO20" i="7"/>
  <c r="AS20" i="7" s="1"/>
  <c r="AR20" i="7"/>
  <c r="AV20" i="7" s="1"/>
  <c r="AP20" i="7"/>
  <c r="AT20" i="7" s="1"/>
  <c r="AN20" i="7"/>
  <c r="AE57" i="7"/>
  <c r="AE36" i="7"/>
  <c r="AC62" i="7"/>
  <c r="AE62" i="7" s="1"/>
  <c r="AC131" i="7"/>
  <c r="AC129" i="7"/>
  <c r="AE129" i="7" s="1"/>
  <c r="AE142" i="7"/>
  <c r="AC94" i="7"/>
  <c r="AE94" i="7" s="1"/>
  <c r="AC108" i="7"/>
  <c r="AE108" i="7" s="1"/>
  <c r="AD110" i="7"/>
  <c r="AC110" i="7"/>
  <c r="AE110" i="7" s="1"/>
  <c r="AD73" i="7"/>
  <c r="AC61" i="7"/>
  <c r="AE61" i="7" s="1"/>
  <c r="AE35" i="7"/>
  <c r="AD152" i="7"/>
  <c r="AC152" i="7"/>
  <c r="AE152" i="7" s="1"/>
  <c r="AD118" i="7"/>
  <c r="AC118" i="7"/>
  <c r="AE118" i="7" s="1"/>
  <c r="AD124" i="7"/>
  <c r="AC124" i="7"/>
  <c r="AE124" i="7" s="1"/>
  <c r="AQ180" i="7"/>
  <c r="AU180" i="7" s="1"/>
  <c r="AP180" i="7"/>
  <c r="AT180" i="7" s="1"/>
  <c r="AR180" i="7"/>
  <c r="AV180" i="7" s="1"/>
  <c r="AN180" i="7"/>
  <c r="AO180" i="7"/>
  <c r="AS180" i="7" s="1"/>
  <c r="AR117" i="7"/>
  <c r="AV117" i="7" s="1"/>
  <c r="AQ117" i="7"/>
  <c r="AU117" i="7" s="1"/>
  <c r="AP117" i="7"/>
  <c r="AT117" i="7" s="1"/>
  <c r="AN117" i="7"/>
  <c r="AO117" i="7"/>
  <c r="AS117" i="7" s="1"/>
  <c r="AP148" i="7"/>
  <c r="AT148" i="7" s="1"/>
  <c r="AR148" i="7"/>
  <c r="AV148" i="7" s="1"/>
  <c r="AN148" i="7"/>
  <c r="AQ148" i="7"/>
  <c r="AU148" i="7" s="1"/>
  <c r="AO148" i="7"/>
  <c r="AS148" i="7" s="1"/>
  <c r="AD126" i="7"/>
  <c r="AN92" i="7"/>
  <c r="AP92" i="7"/>
  <c r="AT92" i="7" s="1"/>
  <c r="AR92" i="7"/>
  <c r="AV92" i="7" s="1"/>
  <c r="AQ92" i="7"/>
  <c r="AU92" i="7" s="1"/>
  <c r="AO92" i="7"/>
  <c r="AS92" i="7" s="1"/>
  <c r="AQ14" i="7"/>
  <c r="AU14" i="7" s="1"/>
  <c r="AO14" i="7"/>
  <c r="AS14" i="7" s="1"/>
  <c r="AN14" i="7"/>
  <c r="AP14" i="7"/>
  <c r="AT14" i="7" s="1"/>
  <c r="AR14" i="7"/>
  <c r="AV14" i="7" s="1"/>
  <c r="AD64" i="7"/>
  <c r="AC64" i="7"/>
  <c r="AE64" i="7" s="1"/>
  <c r="AQ16" i="7"/>
  <c r="AU16" i="7" s="1"/>
  <c r="AO16" i="7"/>
  <c r="AS16" i="7" s="1"/>
  <c r="AR16" i="7"/>
  <c r="AV16" i="7" s="1"/>
  <c r="AP16" i="7"/>
  <c r="AT16" i="7" s="1"/>
  <c r="AN16" i="7"/>
  <c r="AQ56" i="7"/>
  <c r="AU56" i="7" s="1"/>
  <c r="AP56" i="7"/>
  <c r="AT56" i="7" s="1"/>
  <c r="AN56" i="7"/>
  <c r="AR56" i="7"/>
  <c r="AV56" i="7" s="1"/>
  <c r="AO56" i="7"/>
  <c r="AS56" i="7" s="1"/>
  <c r="AQ43" i="7"/>
  <c r="AU43" i="7" s="1"/>
  <c r="AO43" i="7"/>
  <c r="AS43" i="7" s="1"/>
  <c r="AR43" i="7"/>
  <c r="AV43" i="7" s="1"/>
  <c r="AP43" i="7"/>
  <c r="AT43" i="7" s="1"/>
  <c r="AN43" i="7"/>
  <c r="AQ13" i="7"/>
  <c r="AU13" i="7" s="1"/>
  <c r="AO13" i="7"/>
  <c r="AS13" i="7" s="1"/>
  <c r="AR13" i="7"/>
  <c r="AV13" i="7" s="1"/>
  <c r="AP13" i="7"/>
  <c r="AT13" i="7" s="1"/>
  <c r="AN13" i="7"/>
  <c r="AD149" i="7"/>
  <c r="AC113" i="7"/>
  <c r="AE113" i="7" s="1"/>
  <c r="AC157" i="7"/>
  <c r="AE157" i="7" s="1"/>
  <c r="AD122" i="7"/>
  <c r="AC123" i="7"/>
  <c r="AE123" i="7" s="1"/>
  <c r="AD105" i="7"/>
  <c r="AC105" i="7"/>
  <c r="AE105" i="7" s="1"/>
  <c r="AP105" i="7"/>
  <c r="AT105" i="7" s="1"/>
  <c r="AN105" i="7"/>
  <c r="AO105" i="7"/>
  <c r="AS105" i="7" s="1"/>
  <c r="AR105" i="7"/>
  <c r="AV105" i="7" s="1"/>
  <c r="AQ105" i="7"/>
  <c r="AU105" i="7" s="1"/>
  <c r="AD164" i="7"/>
  <c r="AC164" i="7"/>
  <c r="AE164" i="7" s="1"/>
  <c r="AQ25" i="7"/>
  <c r="AU25" i="7" s="1"/>
  <c r="AO25" i="7"/>
  <c r="AS25" i="7" s="1"/>
  <c r="AR25" i="7"/>
  <c r="AV25" i="7" s="1"/>
  <c r="AP25" i="7"/>
  <c r="AT25" i="7" s="1"/>
  <c r="AN25" i="7"/>
  <c r="AE29" i="7"/>
  <c r="AQ17" i="7"/>
  <c r="AU17" i="7" s="1"/>
  <c r="AO17" i="7"/>
  <c r="AS17" i="7" s="1"/>
  <c r="AR17" i="7"/>
  <c r="AV17" i="7" s="1"/>
  <c r="AP17" i="7"/>
  <c r="AT17" i="7" s="1"/>
  <c r="AN17" i="7"/>
  <c r="AD156" i="7"/>
  <c r="AC156" i="7"/>
  <c r="AE156" i="7" s="1"/>
  <c r="AD187" i="7"/>
  <c r="AC187" i="7"/>
  <c r="AE187" i="7" s="1"/>
  <c r="AD159" i="7"/>
  <c r="AC159" i="7"/>
  <c r="AE159" i="7" s="1"/>
  <c r="AD117" i="7"/>
  <c r="AC117" i="7"/>
  <c r="AE117" i="7" s="1"/>
  <c r="AD161" i="7"/>
  <c r="AC161" i="7"/>
  <c r="AP129" i="7"/>
  <c r="AT129" i="7" s="1"/>
  <c r="AO129" i="7"/>
  <c r="AS129" i="7" s="1"/>
  <c r="AQ129" i="7"/>
  <c r="AU129" i="7" s="1"/>
  <c r="AR129" i="7"/>
  <c r="AV129" i="7" s="1"/>
  <c r="AN129" i="7"/>
  <c r="AO108" i="7"/>
  <c r="AS108" i="7" s="1"/>
  <c r="AQ108" i="7"/>
  <c r="AU108" i="7" s="1"/>
  <c r="AR108" i="7"/>
  <c r="AV108" i="7" s="1"/>
  <c r="AP108" i="7"/>
  <c r="AT108" i="7" s="1"/>
  <c r="AN108" i="7"/>
  <c r="AQ51" i="7"/>
  <c r="AU51" i="7" s="1"/>
  <c r="AO51" i="7"/>
  <c r="AS51" i="7" s="1"/>
  <c r="AN51" i="7"/>
  <c r="AR51" i="7"/>
  <c r="AV51" i="7" s="1"/>
  <c r="AP51" i="7"/>
  <c r="AT51" i="7" s="1"/>
  <c r="AQ12" i="7"/>
  <c r="AU12" i="7" s="1"/>
  <c r="AO12" i="7"/>
  <c r="AS12" i="7" s="1"/>
  <c r="AR12" i="7"/>
  <c r="AV12" i="7" s="1"/>
  <c r="AP12" i="7"/>
  <c r="AT12" i="7" s="1"/>
  <c r="AN12" i="7"/>
  <c r="AP62" i="7"/>
  <c r="AT62" i="7" s="1"/>
  <c r="AQ62" i="7"/>
  <c r="AU62" i="7" s="1"/>
  <c r="AO62" i="7"/>
  <c r="AS62" i="7" s="1"/>
  <c r="AR62" i="7"/>
  <c r="AV62" i="7" s="1"/>
  <c r="AN62" i="7"/>
  <c r="AQ21" i="7"/>
  <c r="AU21" i="7" s="1"/>
  <c r="AO21" i="7"/>
  <c r="AS21" i="7" s="1"/>
  <c r="AR21" i="7"/>
  <c r="AV21" i="7" s="1"/>
  <c r="AP21" i="7"/>
  <c r="AT21" i="7" s="1"/>
  <c r="AN21" i="7"/>
  <c r="AP130" i="7"/>
  <c r="AT130" i="7" s="1"/>
  <c r="AN130" i="7"/>
  <c r="AR130" i="7"/>
  <c r="AV130" i="7" s="1"/>
  <c r="AQ130" i="7"/>
  <c r="AU130" i="7" s="1"/>
  <c r="AO130" i="7"/>
  <c r="AS130" i="7" s="1"/>
  <c r="AN74" i="7"/>
  <c r="AR74" i="7"/>
  <c r="AV74" i="7" s="1"/>
  <c r="AP74" i="7"/>
  <c r="AT74" i="7" s="1"/>
  <c r="AO74" i="7"/>
  <c r="AS74" i="7" s="1"/>
  <c r="AQ74" i="7"/>
  <c r="AU74" i="7" s="1"/>
  <c r="AD141" i="7"/>
  <c r="AC141" i="7"/>
  <c r="AE141" i="7" s="1"/>
  <c r="AE183" i="7"/>
  <c r="AC186" i="7"/>
  <c r="AE186" i="7" s="1"/>
  <c r="AE179" i="7"/>
  <c r="AD155" i="7"/>
  <c r="AP116" i="7"/>
  <c r="AT116" i="7" s="1"/>
  <c r="AR116" i="7"/>
  <c r="AV116" i="7" s="1"/>
  <c r="AN116" i="7"/>
  <c r="AQ116" i="7"/>
  <c r="AU116" i="7" s="1"/>
  <c r="AO116" i="7"/>
  <c r="AS116" i="7" s="1"/>
  <c r="AE75" i="7"/>
  <c r="AP64" i="7"/>
  <c r="AT64" i="7" s="1"/>
  <c r="AR64" i="7"/>
  <c r="AV64" i="7" s="1"/>
  <c r="AO64" i="7"/>
  <c r="AS64" i="7" s="1"/>
  <c r="AQ64" i="7"/>
  <c r="AU64" i="7" s="1"/>
  <c r="AN64" i="7"/>
  <c r="AC43" i="7"/>
  <c r="AE43" i="7" s="1"/>
  <c r="AD72" i="7"/>
  <c r="AP67" i="7"/>
  <c r="AT67" i="7" s="1"/>
  <c r="AR67" i="7"/>
  <c r="AV67" i="7" s="1"/>
  <c r="AO67" i="7"/>
  <c r="AS67" i="7" s="1"/>
  <c r="AN67" i="7"/>
  <c r="AQ67" i="7"/>
  <c r="AU67" i="7" s="1"/>
  <c r="AP140" i="7"/>
  <c r="AT140" i="7" s="1"/>
  <c r="AN140" i="7"/>
  <c r="AO140" i="7"/>
  <c r="AS140" i="7" s="1"/>
  <c r="AR140" i="7"/>
  <c r="AV140" i="7" s="1"/>
  <c r="AQ140" i="7"/>
  <c r="AU140" i="7" s="1"/>
  <c r="AD180" i="7"/>
  <c r="AC180" i="7"/>
  <c r="AE180" i="7" s="1"/>
  <c r="AC153" i="7"/>
  <c r="AE153" i="7" s="1"/>
  <c r="AP111" i="7"/>
  <c r="AT111" i="7" s="1"/>
  <c r="AQ111" i="7"/>
  <c r="AU111" i="7" s="1"/>
  <c r="AO111" i="7"/>
  <c r="AS111" i="7" s="1"/>
  <c r="AR111" i="7"/>
  <c r="AV111" i="7" s="1"/>
  <c r="AN111" i="7"/>
  <c r="AQ155" i="7"/>
  <c r="AU155" i="7" s="1"/>
  <c r="AP155" i="7"/>
  <c r="AT155" i="7" s="1"/>
  <c r="AO155" i="7"/>
  <c r="AS155" i="7" s="1"/>
  <c r="AR155" i="7"/>
  <c r="AV155" i="7" s="1"/>
  <c r="AN155" i="7"/>
  <c r="AN93" i="7"/>
  <c r="AR93" i="7"/>
  <c r="AV93" i="7" s="1"/>
  <c r="AO93" i="7"/>
  <c r="AS93" i="7" s="1"/>
  <c r="AQ93" i="7"/>
  <c r="AU93" i="7" s="1"/>
  <c r="AP93" i="7"/>
  <c r="AT93" i="7" s="1"/>
  <c r="AP120" i="7"/>
  <c r="AT120" i="7" s="1"/>
  <c r="AO120" i="7"/>
  <c r="AS120" i="7" s="1"/>
  <c r="AQ120" i="7"/>
  <c r="AU120" i="7" s="1"/>
  <c r="AR120" i="7"/>
  <c r="AV120" i="7" s="1"/>
  <c r="AN120" i="7"/>
  <c r="AN96" i="7"/>
  <c r="AP96" i="7"/>
  <c r="AT96" i="7" s="1"/>
  <c r="AR96" i="7"/>
  <c r="AV96" i="7" s="1"/>
  <c r="AQ96" i="7"/>
  <c r="AU96" i="7" s="1"/>
  <c r="AO96" i="7"/>
  <c r="AS96" i="7" s="1"/>
  <c r="AN86" i="7"/>
  <c r="AP86" i="7"/>
  <c r="AT86" i="7" s="1"/>
  <c r="AO86" i="7"/>
  <c r="AS86" i="7" s="1"/>
  <c r="AR86" i="7"/>
  <c r="AV86" i="7" s="1"/>
  <c r="AQ86" i="7"/>
  <c r="AU86" i="7" s="1"/>
  <c r="AQ37" i="7"/>
  <c r="AU37" i="7" s="1"/>
  <c r="AO37" i="7"/>
  <c r="AS37" i="7" s="1"/>
  <c r="AR37" i="7"/>
  <c r="AV37" i="7" s="1"/>
  <c r="AP37" i="7"/>
  <c r="AT37" i="7" s="1"/>
  <c r="AN37" i="7"/>
  <c r="AC182" i="7"/>
  <c r="AE182" i="7" s="1"/>
  <c r="AC173" i="7"/>
  <c r="AE173" i="7" s="1"/>
  <c r="AD185" i="7"/>
  <c r="AQ157" i="7"/>
  <c r="AU157" i="7" s="1"/>
  <c r="AP157" i="7"/>
  <c r="AT157" i="7" s="1"/>
  <c r="AO157" i="7"/>
  <c r="AS157" i="7" s="1"/>
  <c r="AN157" i="7"/>
  <c r="AR157" i="7"/>
  <c r="AV157" i="7" s="1"/>
  <c r="AD146" i="7"/>
  <c r="AN99" i="7"/>
  <c r="AQ99" i="7"/>
  <c r="AU99" i="7" s="1"/>
  <c r="AP99" i="7"/>
  <c r="AT99" i="7" s="1"/>
  <c r="AR99" i="7"/>
  <c r="AV99" i="7" s="1"/>
  <c r="AO99" i="7"/>
  <c r="AS99" i="7" s="1"/>
  <c r="AD89" i="7"/>
  <c r="AC170" i="7"/>
  <c r="AE170" i="7" s="1"/>
  <c r="AQ45" i="7"/>
  <c r="AU45" i="7" s="1"/>
  <c r="AO45" i="7"/>
  <c r="AS45" i="7" s="1"/>
  <c r="AN45" i="7"/>
  <c r="AR45" i="7"/>
  <c r="AV45" i="7" s="1"/>
  <c r="AP45" i="7"/>
  <c r="AT45" i="7" s="1"/>
  <c r="AD77" i="7"/>
  <c r="AE109" i="7"/>
  <c r="AE32" i="7"/>
  <c r="AN73" i="7"/>
  <c r="AR73" i="7"/>
  <c r="AV73" i="7" s="1"/>
  <c r="AO73" i="7"/>
  <c r="AS73" i="7" s="1"/>
  <c r="AP73" i="7"/>
  <c r="AT73" i="7" s="1"/>
  <c r="AQ73" i="7"/>
  <c r="AU73" i="7" s="1"/>
  <c r="AC151" i="6"/>
  <c r="AE151" i="6" s="1"/>
  <c r="AC160" i="6"/>
  <c r="AE160" i="6" s="1"/>
  <c r="AE83" i="6"/>
  <c r="AE18" i="6"/>
  <c r="AE77" i="6"/>
  <c r="AC65" i="6"/>
  <c r="AE65" i="6" s="1"/>
  <c r="AE95" i="6"/>
  <c r="AD45" i="6"/>
  <c r="AC13" i="6"/>
  <c r="AE13" i="6" s="1"/>
  <c r="AD32" i="6"/>
  <c r="AD19" i="6"/>
  <c r="AC188" i="6"/>
  <c r="AE188" i="6" s="1"/>
  <c r="AC171" i="6"/>
  <c r="AE171" i="6" s="1"/>
  <c r="AD147" i="6"/>
  <c r="AD136" i="6"/>
  <c r="AC59" i="6"/>
  <c r="AE59" i="6" s="1"/>
  <c r="AC61" i="6"/>
  <c r="AE61" i="6" s="1"/>
  <c r="AQ78" i="6"/>
  <c r="AU78" i="6" s="1"/>
  <c r="AP78" i="6"/>
  <c r="AT78" i="6" s="1"/>
  <c r="AN78" i="6"/>
  <c r="AC169" i="6"/>
  <c r="AE169" i="6" s="1"/>
  <c r="AD34" i="6"/>
  <c r="AD168" i="6"/>
  <c r="AE107" i="6"/>
  <c r="AE74" i="6"/>
  <c r="AD54" i="6"/>
  <c r="AD123" i="6"/>
  <c r="AE186" i="6"/>
  <c r="AD126" i="6"/>
  <c r="AD86" i="6"/>
  <c r="AE166" i="6"/>
  <c r="AD69" i="6"/>
  <c r="AS12" i="6"/>
  <c r="AC53" i="6"/>
  <c r="AE53" i="6" s="1"/>
  <c r="AE29" i="6"/>
  <c r="AD64" i="6"/>
  <c r="AC178" i="6"/>
  <c r="AE178" i="6" s="1"/>
  <c r="AC79" i="6"/>
  <c r="AD31" i="6"/>
  <c r="AD108" i="6"/>
  <c r="AD137" i="6"/>
  <c r="AE73" i="6"/>
  <c r="AC165" i="6"/>
  <c r="AE165" i="6" s="1"/>
  <c r="AE121" i="6"/>
  <c r="AN12" i="6"/>
  <c r="AC87" i="6"/>
  <c r="AE87" i="6" s="1"/>
  <c r="AC110" i="6"/>
  <c r="AE110" i="6" s="1"/>
  <c r="AE56" i="6"/>
  <c r="AE60" i="6"/>
  <c r="AC28" i="6"/>
  <c r="AE28" i="6" s="1"/>
  <c r="AC51" i="6"/>
  <c r="AE51" i="6" s="1"/>
  <c r="AD141" i="6"/>
  <c r="AE131" i="6"/>
  <c r="AQ185" i="6"/>
  <c r="AU185" i="6" s="1"/>
  <c r="AN185" i="6"/>
  <c r="AP185" i="6"/>
  <c r="AT185" i="6" s="1"/>
  <c r="AO185" i="6"/>
  <c r="AS185" i="6" s="1"/>
  <c r="AR185" i="6"/>
  <c r="AV185" i="6" s="1"/>
  <c r="AD99" i="6"/>
  <c r="AC99" i="6"/>
  <c r="AE99" i="6" s="1"/>
  <c r="AQ184" i="6"/>
  <c r="AU184" i="6" s="1"/>
  <c r="AN184" i="6"/>
  <c r="AR184" i="6"/>
  <c r="AV184" i="6" s="1"/>
  <c r="AP184" i="6"/>
  <c r="AT184" i="6" s="1"/>
  <c r="AO184" i="6"/>
  <c r="AS184" i="6" s="1"/>
  <c r="AD25" i="6"/>
  <c r="AC25" i="6"/>
  <c r="AE25" i="6" s="1"/>
  <c r="AP121" i="6"/>
  <c r="AT121" i="6" s="1"/>
  <c r="AN121" i="6"/>
  <c r="AR121" i="6"/>
  <c r="AV121" i="6" s="1"/>
  <c r="AQ121" i="6"/>
  <c r="AU121" i="6" s="1"/>
  <c r="AO121" i="6"/>
  <c r="AS121" i="6" s="1"/>
  <c r="AN87" i="6"/>
  <c r="AR87" i="6"/>
  <c r="AV87" i="6" s="1"/>
  <c r="AO87" i="6"/>
  <c r="AS87" i="6" s="1"/>
  <c r="AQ87" i="6"/>
  <c r="AU87" i="6" s="1"/>
  <c r="AP87" i="6"/>
  <c r="AT87" i="6" s="1"/>
  <c r="AN38" i="6"/>
  <c r="AQ38" i="6"/>
  <c r="AU38" i="6" s="1"/>
  <c r="AO38" i="6"/>
  <c r="AS38" i="6" s="1"/>
  <c r="AR38" i="6"/>
  <c r="AV38" i="6" s="1"/>
  <c r="AP38" i="6"/>
  <c r="AT38" i="6" s="1"/>
  <c r="AD181" i="6"/>
  <c r="AQ177" i="6"/>
  <c r="AU177" i="6" s="1"/>
  <c r="AN177" i="6"/>
  <c r="AO177" i="6"/>
  <c r="AS177" i="6" s="1"/>
  <c r="AR177" i="6"/>
  <c r="AV177" i="6" s="1"/>
  <c r="AP177" i="6"/>
  <c r="AT177" i="6" s="1"/>
  <c r="AE85" i="6"/>
  <c r="AE128" i="6"/>
  <c r="AO70" i="6"/>
  <c r="AS70" i="6" s="1"/>
  <c r="AQ70" i="6"/>
  <c r="AU70" i="6" s="1"/>
  <c r="AN70" i="6"/>
  <c r="AP70" i="6"/>
  <c r="AT70" i="6" s="1"/>
  <c r="AR70" i="6"/>
  <c r="AV70" i="6" s="1"/>
  <c r="AE79" i="6"/>
  <c r="AD80" i="6"/>
  <c r="AP109" i="6"/>
  <c r="AT109" i="6" s="1"/>
  <c r="AO109" i="6"/>
  <c r="AS109" i="6" s="1"/>
  <c r="AR109" i="6"/>
  <c r="AV109" i="6" s="1"/>
  <c r="AQ109" i="6"/>
  <c r="AU109" i="6" s="1"/>
  <c r="AN109" i="6"/>
  <c r="AD144" i="6"/>
  <c r="AC144" i="6"/>
  <c r="AE144" i="6" s="1"/>
  <c r="AC172" i="6"/>
  <c r="AE172" i="6" s="1"/>
  <c r="AQ155" i="6"/>
  <c r="AU155" i="6" s="1"/>
  <c r="AN155" i="6"/>
  <c r="AO155" i="6"/>
  <c r="AS155" i="6" s="1"/>
  <c r="AP155" i="6"/>
  <c r="AT155" i="6" s="1"/>
  <c r="AR155" i="6"/>
  <c r="AV155" i="6" s="1"/>
  <c r="AQ176" i="6"/>
  <c r="AU176" i="6" s="1"/>
  <c r="AN176" i="6"/>
  <c r="AP176" i="6"/>
  <c r="AT176" i="6" s="1"/>
  <c r="AO176" i="6"/>
  <c r="AS176" i="6" s="1"/>
  <c r="AR176" i="6"/>
  <c r="AV176" i="6" s="1"/>
  <c r="AD100" i="6"/>
  <c r="AC100" i="6"/>
  <c r="AE100" i="6" s="1"/>
  <c r="AD156" i="6"/>
  <c r="AO77" i="6"/>
  <c r="AS77" i="6" s="1"/>
  <c r="AQ77" i="6"/>
  <c r="AU77" i="6" s="1"/>
  <c r="AP77" i="6"/>
  <c r="AT77" i="6" s="1"/>
  <c r="AN77" i="6"/>
  <c r="AR77" i="6"/>
  <c r="AV77" i="6" s="1"/>
  <c r="AN92" i="6"/>
  <c r="AQ92" i="6"/>
  <c r="AU92" i="6" s="1"/>
  <c r="AO92" i="6"/>
  <c r="AS92" i="6" s="1"/>
  <c r="AR92" i="6"/>
  <c r="AV92" i="6" s="1"/>
  <c r="AP92" i="6"/>
  <c r="AT92" i="6" s="1"/>
  <c r="AO84" i="6"/>
  <c r="AS84" i="6" s="1"/>
  <c r="AN84" i="6"/>
  <c r="AR84" i="6"/>
  <c r="AV84" i="6" s="1"/>
  <c r="AQ84" i="6"/>
  <c r="AU84" i="6" s="1"/>
  <c r="AP84" i="6"/>
  <c r="AT84" i="6" s="1"/>
  <c r="AN148" i="6"/>
  <c r="AQ148" i="6"/>
  <c r="AU148" i="6" s="1"/>
  <c r="AP148" i="6"/>
  <c r="AT148" i="6" s="1"/>
  <c r="AO148" i="6"/>
  <c r="AS148" i="6" s="1"/>
  <c r="AR148" i="6"/>
  <c r="AV148" i="6" s="1"/>
  <c r="AC33" i="6"/>
  <c r="AE33" i="6" s="1"/>
  <c r="AE23" i="6"/>
  <c r="AD170" i="6"/>
  <c r="AN150" i="6"/>
  <c r="AO150" i="6"/>
  <c r="AS150" i="6" s="1"/>
  <c r="AP150" i="6"/>
  <c r="AT150" i="6" s="1"/>
  <c r="AR150" i="6"/>
  <c r="AV150" i="6" s="1"/>
  <c r="AQ150" i="6"/>
  <c r="AU150" i="6" s="1"/>
  <c r="AC133" i="6"/>
  <c r="AE133" i="6" s="1"/>
  <c r="AD133" i="6"/>
  <c r="AE111" i="6"/>
  <c r="AE90" i="6"/>
  <c r="AD111" i="6"/>
  <c r="AP114" i="6"/>
  <c r="AT114" i="6" s="1"/>
  <c r="AQ114" i="6"/>
  <c r="AU114" i="6" s="1"/>
  <c r="AR114" i="6"/>
  <c r="AV114" i="6" s="1"/>
  <c r="AO114" i="6"/>
  <c r="AS114" i="6" s="1"/>
  <c r="AN114" i="6"/>
  <c r="AC58" i="6"/>
  <c r="AE58" i="6" s="1"/>
  <c r="AE27" i="6"/>
  <c r="AN34" i="6"/>
  <c r="AR34" i="6"/>
  <c r="AV34" i="6" s="1"/>
  <c r="AP34" i="6"/>
  <c r="AT34" i="6" s="1"/>
  <c r="AQ34" i="6"/>
  <c r="AU34" i="6" s="1"/>
  <c r="AO34" i="6"/>
  <c r="AS34" i="6" s="1"/>
  <c r="AC15" i="6"/>
  <c r="AE15" i="6" s="1"/>
  <c r="AP119" i="6"/>
  <c r="AT119" i="6" s="1"/>
  <c r="AR119" i="6"/>
  <c r="AV119" i="6" s="1"/>
  <c r="AN119" i="6"/>
  <c r="AQ119" i="6"/>
  <c r="AU119" i="6" s="1"/>
  <c r="AO119" i="6"/>
  <c r="AS119" i="6" s="1"/>
  <c r="AP122" i="6"/>
  <c r="AT122" i="6" s="1"/>
  <c r="AQ122" i="6"/>
  <c r="AU122" i="6" s="1"/>
  <c r="AR122" i="6"/>
  <c r="AV122" i="6" s="1"/>
  <c r="AN122" i="6"/>
  <c r="AO122" i="6"/>
  <c r="AS122" i="6" s="1"/>
  <c r="AR134" i="6"/>
  <c r="AV134" i="6" s="1"/>
  <c r="AP134" i="6"/>
  <c r="AT134" i="6" s="1"/>
  <c r="AO134" i="6"/>
  <c r="AS134" i="6" s="1"/>
  <c r="AQ134" i="6"/>
  <c r="AU134" i="6" s="1"/>
  <c r="AN134" i="6"/>
  <c r="AE167" i="6"/>
  <c r="AC63" i="6"/>
  <c r="AE63" i="6" s="1"/>
  <c r="AD63" i="6"/>
  <c r="AD52" i="6"/>
  <c r="AC52" i="6"/>
  <c r="AE52" i="6" s="1"/>
  <c r="AN103" i="6"/>
  <c r="AR103" i="6"/>
  <c r="AV103" i="6" s="1"/>
  <c r="AO103" i="6"/>
  <c r="AS103" i="6" s="1"/>
  <c r="AP103" i="6"/>
  <c r="AT103" i="6" s="1"/>
  <c r="AQ103" i="6"/>
  <c r="AU103" i="6" s="1"/>
  <c r="AN86" i="6"/>
  <c r="AR86" i="6"/>
  <c r="AV86" i="6" s="1"/>
  <c r="AO86" i="6"/>
  <c r="AS86" i="6" s="1"/>
  <c r="AQ86" i="6"/>
  <c r="AU86" i="6" s="1"/>
  <c r="AP86" i="6"/>
  <c r="AT86" i="6" s="1"/>
  <c r="AQ10" i="6"/>
  <c r="AU10" i="6" s="1"/>
  <c r="AR10" i="6"/>
  <c r="AV10" i="6" s="1"/>
  <c r="AP10" i="6"/>
  <c r="AT10" i="6" s="1"/>
  <c r="AO10" i="6"/>
  <c r="AS10" i="6" s="1"/>
  <c r="AN10" i="6"/>
  <c r="AD36" i="6"/>
  <c r="AN24" i="6"/>
  <c r="AR24" i="6"/>
  <c r="AV24" i="6" s="1"/>
  <c r="AQ24" i="6"/>
  <c r="AU24" i="6" s="1"/>
  <c r="AP24" i="6"/>
  <c r="AT24" i="6" s="1"/>
  <c r="AO24" i="6"/>
  <c r="AS24" i="6" s="1"/>
  <c r="AO20" i="6"/>
  <c r="AS20" i="6" s="1"/>
  <c r="AR20" i="6"/>
  <c r="AV20" i="6" s="1"/>
  <c r="AP20" i="6"/>
  <c r="AT20" i="6" s="1"/>
  <c r="AQ20" i="6"/>
  <c r="AU20" i="6" s="1"/>
  <c r="AN20" i="6"/>
  <c r="AC173" i="6"/>
  <c r="AE173" i="6" s="1"/>
  <c r="AD163" i="6"/>
  <c r="AE174" i="6"/>
  <c r="AC127" i="6"/>
  <c r="AE127" i="6" s="1"/>
  <c r="AD127" i="6"/>
  <c r="AQ168" i="6"/>
  <c r="AU168" i="6" s="1"/>
  <c r="AN168" i="6"/>
  <c r="AR168" i="6"/>
  <c r="AV168" i="6" s="1"/>
  <c r="AP168" i="6"/>
  <c r="AT168" i="6" s="1"/>
  <c r="AO168" i="6"/>
  <c r="AS168" i="6" s="1"/>
  <c r="AD159" i="6"/>
  <c r="AQ172" i="6"/>
  <c r="AU172" i="6" s="1"/>
  <c r="AN172" i="6"/>
  <c r="AP172" i="6"/>
  <c r="AT172" i="6" s="1"/>
  <c r="AO172" i="6"/>
  <c r="AS172" i="6" s="1"/>
  <c r="AR172" i="6"/>
  <c r="AV172" i="6" s="1"/>
  <c r="AQ159" i="6"/>
  <c r="AU159" i="6" s="1"/>
  <c r="AN159" i="6"/>
  <c r="AR159" i="6"/>
  <c r="AV159" i="6" s="1"/>
  <c r="AP159" i="6"/>
  <c r="AT159" i="6" s="1"/>
  <c r="AO159" i="6"/>
  <c r="AS159" i="6" s="1"/>
  <c r="AP113" i="6"/>
  <c r="AT113" i="6" s="1"/>
  <c r="AR113" i="6"/>
  <c r="AV113" i="6" s="1"/>
  <c r="AQ113" i="6"/>
  <c r="AU113" i="6" s="1"/>
  <c r="AO113" i="6"/>
  <c r="AS113" i="6" s="1"/>
  <c r="AN113" i="6"/>
  <c r="AR140" i="6"/>
  <c r="AV140" i="6" s="1"/>
  <c r="AP140" i="6"/>
  <c r="AT140" i="6" s="1"/>
  <c r="AO140" i="6"/>
  <c r="AS140" i="6" s="1"/>
  <c r="AQ140" i="6"/>
  <c r="AU140" i="6" s="1"/>
  <c r="AN140" i="6"/>
  <c r="AE112" i="6"/>
  <c r="AC48" i="6"/>
  <c r="AE48" i="6" s="1"/>
  <c r="AE72" i="6"/>
  <c r="AO17" i="6"/>
  <c r="AS17" i="6" s="1"/>
  <c r="AR17" i="6"/>
  <c r="AV17" i="6" s="1"/>
  <c r="AQ17" i="6"/>
  <c r="AU17" i="6" s="1"/>
  <c r="AP17" i="6"/>
  <c r="AT17" i="6" s="1"/>
  <c r="AN17" i="6"/>
  <c r="AE21" i="6"/>
  <c r="AD14" i="6"/>
  <c r="AN29" i="6"/>
  <c r="AQ29" i="6"/>
  <c r="AU29" i="6" s="1"/>
  <c r="AP29" i="6"/>
  <c r="AT29" i="6" s="1"/>
  <c r="AR29" i="6"/>
  <c r="AV29" i="6" s="1"/>
  <c r="AO29" i="6"/>
  <c r="AS29" i="6" s="1"/>
  <c r="AD46" i="6"/>
  <c r="AQ189" i="6"/>
  <c r="AU189" i="6" s="1"/>
  <c r="AN189" i="6"/>
  <c r="AR189" i="6"/>
  <c r="AV189" i="6" s="1"/>
  <c r="AP189" i="6"/>
  <c r="AT189" i="6" s="1"/>
  <c r="AO189" i="6"/>
  <c r="AS189" i="6" s="1"/>
  <c r="AC162" i="6"/>
  <c r="AE162" i="6" s="1"/>
  <c r="AD162" i="6"/>
  <c r="AE125" i="6"/>
  <c r="AQ164" i="6"/>
  <c r="AU164" i="6" s="1"/>
  <c r="AN164" i="6"/>
  <c r="AR164" i="6"/>
  <c r="AV164" i="6" s="1"/>
  <c r="AP164" i="6"/>
  <c r="AT164" i="6" s="1"/>
  <c r="AO164" i="6"/>
  <c r="AS164" i="6" s="1"/>
  <c r="AD124" i="6"/>
  <c r="AC124" i="6"/>
  <c r="AE124" i="6" s="1"/>
  <c r="AD146" i="6"/>
  <c r="AD37" i="6"/>
  <c r="AC37" i="6"/>
  <c r="AE37" i="6" s="1"/>
  <c r="AC98" i="6"/>
  <c r="AE98" i="6" s="1"/>
  <c r="AD98" i="6"/>
  <c r="AC67" i="6"/>
  <c r="AE67" i="6" s="1"/>
  <c r="AO82" i="6"/>
  <c r="AS82" i="6" s="1"/>
  <c r="AN82" i="6"/>
  <c r="AR82" i="6"/>
  <c r="AV82" i="6" s="1"/>
  <c r="AQ82" i="6"/>
  <c r="AU82" i="6" s="1"/>
  <c r="AP82" i="6"/>
  <c r="AT82" i="6" s="1"/>
  <c r="AD72" i="6"/>
  <c r="AN31" i="6"/>
  <c r="AQ31" i="6"/>
  <c r="AU31" i="6" s="1"/>
  <c r="AR31" i="6"/>
  <c r="AV31" i="6" s="1"/>
  <c r="AP31" i="6"/>
  <c r="AT31" i="6" s="1"/>
  <c r="AO31" i="6"/>
  <c r="AS31" i="6" s="1"/>
  <c r="AC109" i="6"/>
  <c r="AE109" i="6" s="1"/>
  <c r="AD109" i="6"/>
  <c r="AD107" i="6"/>
  <c r="AC135" i="6"/>
  <c r="AE135" i="6" s="1"/>
  <c r="AD135" i="6"/>
  <c r="AD132" i="6"/>
  <c r="AC132" i="6"/>
  <c r="AE132" i="6" s="1"/>
  <c r="AC158" i="6"/>
  <c r="AE158" i="6" s="1"/>
  <c r="AN102" i="6"/>
  <c r="AR102" i="6"/>
  <c r="AV102" i="6" s="1"/>
  <c r="AO102" i="6"/>
  <c r="AS102" i="6" s="1"/>
  <c r="AP102" i="6"/>
  <c r="AT102" i="6" s="1"/>
  <c r="AQ102" i="6"/>
  <c r="AU102" i="6" s="1"/>
  <c r="AE106" i="6"/>
  <c r="AN52" i="6"/>
  <c r="AQ52" i="6"/>
  <c r="AU52" i="6" s="1"/>
  <c r="AO52" i="6"/>
  <c r="AS52" i="6" s="1"/>
  <c r="AR52" i="6"/>
  <c r="AV52" i="6" s="1"/>
  <c r="AP52" i="6"/>
  <c r="AT52" i="6" s="1"/>
  <c r="AN33" i="6"/>
  <c r="AQ33" i="6"/>
  <c r="AU33" i="6" s="1"/>
  <c r="AO33" i="6"/>
  <c r="AS33" i="6" s="1"/>
  <c r="AR33" i="6"/>
  <c r="AV33" i="6" s="1"/>
  <c r="AP33" i="6"/>
  <c r="AT33" i="6" s="1"/>
  <c r="AE136" i="6"/>
  <c r="AD161" i="6"/>
  <c r="AC161" i="6"/>
  <c r="AE161" i="6" s="1"/>
  <c r="AC140" i="6"/>
  <c r="AE140" i="6" s="1"/>
  <c r="AD140" i="6"/>
  <c r="AD179" i="6"/>
  <c r="AN152" i="6"/>
  <c r="AR152" i="6"/>
  <c r="AV152" i="6" s="1"/>
  <c r="AO152" i="6"/>
  <c r="AS152" i="6" s="1"/>
  <c r="AQ152" i="6"/>
  <c r="AU152" i="6" s="1"/>
  <c r="AP152" i="6"/>
  <c r="AT152" i="6" s="1"/>
  <c r="AD128" i="6"/>
  <c r="AC120" i="6"/>
  <c r="AE120" i="6" s="1"/>
  <c r="AO57" i="6"/>
  <c r="AS57" i="6" s="1"/>
  <c r="AQ57" i="6"/>
  <c r="AU57" i="6" s="1"/>
  <c r="AP57" i="6"/>
  <c r="AT57" i="6" s="1"/>
  <c r="AN57" i="6"/>
  <c r="AR57" i="6"/>
  <c r="AV57" i="6" s="1"/>
  <c r="AN48" i="6"/>
  <c r="AQ48" i="6"/>
  <c r="AU48" i="6" s="1"/>
  <c r="AO48" i="6"/>
  <c r="AS48" i="6" s="1"/>
  <c r="AR48" i="6"/>
  <c r="AV48" i="6" s="1"/>
  <c r="AP48" i="6"/>
  <c r="AT48" i="6" s="1"/>
  <c r="AO64" i="6"/>
  <c r="AS64" i="6" s="1"/>
  <c r="AR64" i="6"/>
  <c r="AV64" i="6" s="1"/>
  <c r="AQ64" i="6"/>
  <c r="AU64" i="6" s="1"/>
  <c r="AP64" i="6"/>
  <c r="AT64" i="6" s="1"/>
  <c r="AN64" i="6"/>
  <c r="AN95" i="6"/>
  <c r="AR95" i="6"/>
  <c r="AV95" i="6" s="1"/>
  <c r="AQ95" i="6"/>
  <c r="AU95" i="6" s="1"/>
  <c r="AP95" i="6"/>
  <c r="AT95" i="6" s="1"/>
  <c r="AO95" i="6"/>
  <c r="AS95" i="6" s="1"/>
  <c r="AE39" i="6"/>
  <c r="AN32" i="6"/>
  <c r="AR32" i="6"/>
  <c r="AV32" i="6" s="1"/>
  <c r="AQ32" i="6"/>
  <c r="AU32" i="6" s="1"/>
  <c r="AP32" i="6"/>
  <c r="AT32" i="6" s="1"/>
  <c r="AO32" i="6"/>
  <c r="AS32" i="6" s="1"/>
  <c r="AC57" i="6"/>
  <c r="AE57" i="6" s="1"/>
  <c r="AD57" i="6"/>
  <c r="AR143" i="6"/>
  <c r="AV143" i="6" s="1"/>
  <c r="AP143" i="6"/>
  <c r="AT143" i="6" s="1"/>
  <c r="AO143" i="6"/>
  <c r="AS143" i="6" s="1"/>
  <c r="AN143" i="6"/>
  <c r="AQ143" i="6"/>
  <c r="AU143" i="6" s="1"/>
  <c r="AQ158" i="6"/>
  <c r="AU158" i="6" s="1"/>
  <c r="AN158" i="6"/>
  <c r="AR158" i="6"/>
  <c r="AV158" i="6" s="1"/>
  <c r="AO158" i="6"/>
  <c r="AS158" i="6" s="1"/>
  <c r="AP158" i="6"/>
  <c r="AT158" i="6" s="1"/>
  <c r="AD155" i="6"/>
  <c r="AC115" i="6"/>
  <c r="AE115" i="6" s="1"/>
  <c r="AE145" i="6"/>
  <c r="AC114" i="6"/>
  <c r="AE114" i="6" s="1"/>
  <c r="AD130" i="6"/>
  <c r="AC157" i="6"/>
  <c r="AE157" i="6" s="1"/>
  <c r="AD104" i="6"/>
  <c r="AC104" i="6"/>
  <c r="AE104" i="6" s="1"/>
  <c r="AE66" i="6"/>
  <c r="AC49" i="6"/>
  <c r="AE49" i="6" s="1"/>
  <c r="AD49" i="6"/>
  <c r="AE46" i="6"/>
  <c r="AD68" i="6"/>
  <c r="AC68" i="6"/>
  <c r="AE68" i="6" s="1"/>
  <c r="AD150" i="6"/>
  <c r="AC150" i="6"/>
  <c r="AE150" i="6" s="1"/>
  <c r="AD143" i="6"/>
  <c r="AC75" i="6"/>
  <c r="AE75" i="6" s="1"/>
  <c r="AP117" i="6"/>
  <c r="AT117" i="6" s="1"/>
  <c r="AO117" i="6"/>
  <c r="AS117" i="6" s="1"/>
  <c r="AR117" i="6"/>
  <c r="AV117" i="6" s="1"/>
  <c r="AQ117" i="6"/>
  <c r="AU117" i="6" s="1"/>
  <c r="AN117" i="6"/>
  <c r="AC92" i="6"/>
  <c r="AE92" i="6" s="1"/>
  <c r="AD92" i="6"/>
  <c r="AO81" i="6"/>
  <c r="AS81" i="6" s="1"/>
  <c r="AP81" i="6"/>
  <c r="AT81" i="6" s="1"/>
  <c r="AN81" i="6"/>
  <c r="AQ81" i="6"/>
  <c r="AU81" i="6" s="1"/>
  <c r="AR81" i="6"/>
  <c r="AV81" i="6" s="1"/>
  <c r="AP124" i="6"/>
  <c r="AT124" i="6" s="1"/>
  <c r="AQ124" i="6"/>
  <c r="AU124" i="6" s="1"/>
  <c r="AR124" i="6"/>
  <c r="AV124" i="6" s="1"/>
  <c r="AO124" i="6"/>
  <c r="AS124" i="6" s="1"/>
  <c r="AN124" i="6"/>
  <c r="AN54" i="6"/>
  <c r="AQ54" i="6"/>
  <c r="AU54" i="6" s="1"/>
  <c r="AO54" i="6"/>
  <c r="AS54" i="6" s="1"/>
  <c r="AR54" i="6"/>
  <c r="AV54" i="6" s="1"/>
  <c r="AP54" i="6"/>
  <c r="AT54" i="6" s="1"/>
  <c r="AE69" i="6"/>
  <c r="AE22" i="6"/>
  <c r="AD113" i="6"/>
  <c r="AC183" i="6"/>
  <c r="AE183" i="6" s="1"/>
  <c r="AD116" i="6"/>
  <c r="AC116" i="6"/>
  <c r="AE116" i="6" s="1"/>
  <c r="AD142" i="6"/>
  <c r="AP116" i="6"/>
  <c r="AT116" i="6" s="1"/>
  <c r="AO116" i="6"/>
  <c r="AS116" i="6" s="1"/>
  <c r="AN116" i="6"/>
  <c r="AQ116" i="6"/>
  <c r="AU116" i="6" s="1"/>
  <c r="AR116" i="6"/>
  <c r="AV116" i="6" s="1"/>
  <c r="AO59" i="6"/>
  <c r="AS59" i="6" s="1"/>
  <c r="AP59" i="6"/>
  <c r="AT59" i="6" s="1"/>
  <c r="AN59" i="6"/>
  <c r="AR59" i="6"/>
  <c r="AV59" i="6" s="1"/>
  <c r="AQ59" i="6"/>
  <c r="AU59" i="6" s="1"/>
  <c r="AD35" i="6"/>
  <c r="AC35" i="6"/>
  <c r="AE35" i="6" s="1"/>
  <c r="AD125" i="6"/>
  <c r="AN43" i="6"/>
  <c r="AR43" i="6"/>
  <c r="AV43" i="6" s="1"/>
  <c r="AQ43" i="6"/>
  <c r="AU43" i="6" s="1"/>
  <c r="AP43" i="6"/>
  <c r="AT43" i="6" s="1"/>
  <c r="AO43" i="6"/>
  <c r="AS43" i="6" s="1"/>
  <c r="AE19" i="6"/>
  <c r="AR135" i="6"/>
  <c r="AV135" i="6" s="1"/>
  <c r="AP135" i="6"/>
  <c r="AT135" i="6" s="1"/>
  <c r="AO135" i="6"/>
  <c r="AS135" i="6" s="1"/>
  <c r="AQ135" i="6"/>
  <c r="AU135" i="6" s="1"/>
  <c r="AN135" i="6"/>
  <c r="AN25" i="6"/>
  <c r="AQ25" i="6"/>
  <c r="AU25" i="6" s="1"/>
  <c r="AP25" i="6"/>
  <c r="AT25" i="6" s="1"/>
  <c r="AR25" i="6"/>
  <c r="AV25" i="6" s="1"/>
  <c r="AO25" i="6"/>
  <c r="AS25" i="6" s="1"/>
  <c r="AC190" i="6"/>
  <c r="AE190" i="6" s="1"/>
  <c r="AC182" i="6"/>
  <c r="AE182" i="6" s="1"/>
  <c r="AC175" i="6"/>
  <c r="AE175" i="6" s="1"/>
  <c r="AD134" i="6"/>
  <c r="AC134" i="6"/>
  <c r="AE134" i="6" s="1"/>
  <c r="AE62" i="6"/>
  <c r="AR129" i="6"/>
  <c r="AV129" i="6" s="1"/>
  <c r="AP129" i="6"/>
  <c r="AT129" i="6" s="1"/>
  <c r="AO129" i="6"/>
  <c r="AS129" i="6" s="1"/>
  <c r="AQ129" i="6"/>
  <c r="AU129" i="6" s="1"/>
  <c r="AN129" i="6"/>
  <c r="AD139" i="6"/>
  <c r="AC139" i="6"/>
  <c r="AE139" i="6" s="1"/>
  <c r="AD106" i="6"/>
  <c r="AE89" i="6"/>
  <c r="AE42" i="6"/>
  <c r="AC187" i="6"/>
  <c r="AD153" i="6"/>
  <c r="AC153" i="6"/>
  <c r="AE153" i="6" s="1"/>
  <c r="AE147" i="6"/>
  <c r="AD154" i="6"/>
  <c r="AC154" i="6"/>
  <c r="AE154" i="6" s="1"/>
  <c r="AQ180" i="6"/>
  <c r="AU180" i="6" s="1"/>
  <c r="AN180" i="6"/>
  <c r="AP180" i="6"/>
  <c r="AT180" i="6" s="1"/>
  <c r="AO180" i="6"/>
  <c r="AS180" i="6" s="1"/>
  <c r="AR180" i="6"/>
  <c r="AV180" i="6" s="1"/>
  <c r="AD131" i="6"/>
  <c r="AC129" i="6"/>
  <c r="AE129" i="6" s="1"/>
  <c r="AD129" i="6"/>
  <c r="AE138" i="6"/>
  <c r="AN98" i="6"/>
  <c r="AP98" i="6"/>
  <c r="AT98" i="6" s="1"/>
  <c r="AO98" i="6"/>
  <c r="AS98" i="6" s="1"/>
  <c r="AR98" i="6"/>
  <c r="AV98" i="6" s="1"/>
  <c r="AQ98" i="6"/>
  <c r="AU98" i="6" s="1"/>
  <c r="AC50" i="6"/>
  <c r="AE50" i="6" s="1"/>
  <c r="AD50" i="6"/>
  <c r="AE93" i="6"/>
  <c r="AP120" i="6"/>
  <c r="AT120" i="6" s="1"/>
  <c r="AR120" i="6"/>
  <c r="AV120" i="6" s="1"/>
  <c r="AN120" i="6"/>
  <c r="AQ120" i="6"/>
  <c r="AU120" i="6" s="1"/>
  <c r="AO120" i="6"/>
  <c r="AS120" i="6" s="1"/>
  <c r="AN44" i="6"/>
  <c r="AO44" i="6"/>
  <c r="AS44" i="6" s="1"/>
  <c r="AR44" i="6"/>
  <c r="AV44" i="6" s="1"/>
  <c r="AP44" i="6"/>
  <c r="AT44" i="6" s="1"/>
  <c r="AQ44" i="6"/>
  <c r="AU44" i="6" s="1"/>
  <c r="AC96" i="6"/>
  <c r="AE96" i="6" s="1"/>
  <c r="AC104" i="1"/>
  <c r="AE104" i="1" s="1"/>
  <c r="Z126" i="1"/>
  <c r="Z144" i="1"/>
  <c r="AC182" i="1"/>
  <c r="Z127" i="1"/>
  <c r="Z145" i="1"/>
  <c r="AC170" i="1"/>
  <c r="AE170" i="1" s="1"/>
  <c r="Z102" i="1"/>
  <c r="Z103" i="1"/>
  <c r="AC183" i="1"/>
  <c r="Z80" i="1"/>
  <c r="AA190" i="1"/>
  <c r="Z151" i="1"/>
  <c r="AC152" i="1"/>
  <c r="AE152" i="1" s="1"/>
  <c r="AA126" i="1"/>
  <c r="Z158" i="1"/>
  <c r="Z159" i="1"/>
  <c r="AE183" i="1"/>
  <c r="Z160" i="1"/>
  <c r="Z94" i="1"/>
  <c r="Z161" i="1"/>
  <c r="Z183" i="1"/>
  <c r="Z176" i="1"/>
  <c r="Z78" i="1"/>
  <c r="Z95" i="1"/>
  <c r="Z112" i="1"/>
  <c r="Z128" i="1"/>
  <c r="AC80" i="1"/>
  <c r="AE80" i="1" s="1"/>
  <c r="Z96" i="1"/>
  <c r="Z113" i="1"/>
  <c r="Z129" i="1"/>
  <c r="Z147" i="1"/>
  <c r="Z185" i="1"/>
  <c r="Z190" i="1"/>
  <c r="AC98" i="1"/>
  <c r="Z148" i="1"/>
  <c r="AC167" i="1"/>
  <c r="AE167" i="1" s="1"/>
  <c r="Z186" i="1"/>
  <c r="Z189" i="1"/>
  <c r="AC82" i="1"/>
  <c r="AE82" i="1" s="1"/>
  <c r="Z98" i="1"/>
  <c r="Z132" i="1"/>
  <c r="Z149" i="1"/>
  <c r="Z167" i="1"/>
  <c r="AC119" i="1"/>
  <c r="AE119" i="1" s="1"/>
  <c r="Z119" i="1"/>
  <c r="AC184" i="1"/>
  <c r="AE184" i="1" s="1"/>
  <c r="AE120" i="1"/>
  <c r="AA87" i="1"/>
  <c r="Z104" i="1"/>
  <c r="Z139" i="1"/>
  <c r="Z174" i="1"/>
  <c r="AC112" i="1"/>
  <c r="AE153" i="1"/>
  <c r="AC116" i="1"/>
  <c r="AE116" i="1" s="1"/>
  <c r="Z115" i="1"/>
  <c r="Z116" i="1"/>
  <c r="Z188" i="1"/>
  <c r="AC189" i="1"/>
  <c r="AA113" i="1"/>
  <c r="AC84" i="1"/>
  <c r="AE84" i="1" s="1"/>
  <c r="Z83" i="1"/>
  <c r="Z100" i="1"/>
  <c r="Z117" i="1"/>
  <c r="AC135" i="1"/>
  <c r="AE135" i="1" s="1"/>
  <c r="Z169" i="1"/>
  <c r="AC186" i="1"/>
  <c r="AE186" i="1" s="1"/>
  <c r="Z82" i="1"/>
  <c r="AA150" i="1"/>
  <c r="AC114" i="1"/>
  <c r="AE114" i="1" s="1"/>
  <c r="AA84" i="1"/>
  <c r="Z84" i="1"/>
  <c r="AC102" i="1"/>
  <c r="AE102" i="1" s="1"/>
  <c r="Z101" i="1"/>
  <c r="AC136" i="1"/>
  <c r="AE136" i="1" s="1"/>
  <c r="Z152" i="1"/>
  <c r="Z170" i="1"/>
  <c r="AC187" i="1"/>
  <c r="AE187" i="1" s="1"/>
  <c r="Z99" i="1"/>
  <c r="AC169" i="1"/>
  <c r="AE169" i="1" s="1"/>
  <c r="Z168" i="1"/>
  <c r="Z111" i="1"/>
  <c r="AA96" i="1"/>
  <c r="AA97" i="1"/>
  <c r="AC148" i="1"/>
  <c r="AE148" i="1" s="1"/>
  <c r="AA85" i="1"/>
  <c r="Z85" i="1"/>
  <c r="AC103" i="1"/>
  <c r="AE103" i="1" s="1"/>
  <c r="Z137" i="1"/>
  <c r="Z153" i="1"/>
  <c r="Z171" i="1"/>
  <c r="Z77" i="1"/>
  <c r="AC85" i="1"/>
  <c r="AE85" i="1" s="1"/>
  <c r="Z118" i="1"/>
  <c r="Z133" i="1"/>
  <c r="AC134" i="1"/>
  <c r="AE134" i="1" s="1"/>
  <c r="AE98" i="1"/>
  <c r="AA128" i="1"/>
  <c r="AC149" i="1"/>
  <c r="AE149" i="1" s="1"/>
  <c r="AA86" i="1"/>
  <c r="AC87" i="1"/>
  <c r="AE87" i="1" s="1"/>
  <c r="Z120" i="1"/>
  <c r="Z138" i="1"/>
  <c r="Z154" i="1"/>
  <c r="AC155" i="1"/>
  <c r="AA172" i="1"/>
  <c r="Z172" i="1"/>
  <c r="AA89" i="1"/>
  <c r="AC90" i="1"/>
  <c r="AE90" i="1" s="1"/>
  <c r="Z89" i="1"/>
  <c r="AC86" i="1"/>
  <c r="AE86" i="1" s="1"/>
  <c r="Z79" i="1"/>
  <c r="AA155" i="1"/>
  <c r="Z155" i="1"/>
  <c r="AA140" i="1"/>
  <c r="Z140" i="1"/>
  <c r="Z187" i="1"/>
  <c r="AC188" i="1"/>
  <c r="AE188" i="1" s="1"/>
  <c r="AA105" i="1"/>
  <c r="Z105" i="1"/>
  <c r="AA180" i="1"/>
  <c r="AA125" i="1"/>
  <c r="AC91" i="1"/>
  <c r="AE91" i="1" s="1"/>
  <c r="Z90" i="1"/>
  <c r="AC107" i="1"/>
  <c r="AE107" i="1" s="1"/>
  <c r="Z106" i="1"/>
  <c r="AC124" i="1"/>
  <c r="AE124" i="1" s="1"/>
  <c r="Z123" i="1"/>
  <c r="AC142" i="1"/>
  <c r="AE142" i="1" s="1"/>
  <c r="Z141" i="1"/>
  <c r="AC158" i="1"/>
  <c r="AE158" i="1" s="1"/>
  <c r="Z157" i="1"/>
  <c r="AA177" i="1"/>
  <c r="AA136" i="1"/>
  <c r="Z136" i="1"/>
  <c r="AC118" i="1"/>
  <c r="AE118" i="1" s="1"/>
  <c r="Z86" i="1"/>
  <c r="Z110" i="1"/>
  <c r="AA176" i="1"/>
  <c r="AC100" i="1"/>
  <c r="AE100" i="1" s="1"/>
  <c r="AC176" i="1"/>
  <c r="AE176" i="1" s="1"/>
  <c r="Z81" i="1"/>
  <c r="AC154" i="1"/>
  <c r="AE154" i="1" s="1"/>
  <c r="AC74" i="1"/>
  <c r="AE74" i="1" s="1"/>
  <c r="AC92" i="1"/>
  <c r="AE92" i="1" s="1"/>
  <c r="Z91" i="1"/>
  <c r="AC108" i="1"/>
  <c r="AE108" i="1" s="1"/>
  <c r="Z107" i="1"/>
  <c r="AC125" i="1"/>
  <c r="AE125" i="1" s="1"/>
  <c r="Z124" i="1"/>
  <c r="AC143" i="1"/>
  <c r="AE143" i="1" s="1"/>
  <c r="AC159" i="1"/>
  <c r="AE159" i="1" s="1"/>
  <c r="AC179" i="1"/>
  <c r="AE179" i="1" s="1"/>
  <c r="Z178" i="1"/>
  <c r="AC163" i="1"/>
  <c r="AE163" i="1" s="1"/>
  <c r="Z162" i="1"/>
  <c r="Z87" i="1"/>
  <c r="Z175" i="1"/>
  <c r="AA156" i="1"/>
  <c r="Z156" i="1"/>
  <c r="AC101" i="1"/>
  <c r="AE101" i="1" s="1"/>
  <c r="AC105" i="1"/>
  <c r="AE105" i="1" s="1"/>
  <c r="AC138" i="1"/>
  <c r="AE138" i="1" s="1"/>
  <c r="AA186" i="1"/>
  <c r="AC181" i="1"/>
  <c r="AE181" i="1" s="1"/>
  <c r="AA74" i="1"/>
  <c r="Z74" i="1"/>
  <c r="AC93" i="1"/>
  <c r="AE93" i="1" s="1"/>
  <c r="Z92" i="1"/>
  <c r="AC109" i="1"/>
  <c r="AE109" i="1" s="1"/>
  <c r="Z108" i="1"/>
  <c r="AC126" i="1"/>
  <c r="AE126" i="1" s="1"/>
  <c r="Z125" i="1"/>
  <c r="AC144" i="1"/>
  <c r="AE144" i="1" s="1"/>
  <c r="AC160" i="1"/>
  <c r="Z179" i="1"/>
  <c r="AA163" i="1"/>
  <c r="Z163" i="1"/>
  <c r="AC121" i="1"/>
  <c r="AE121" i="1" s="1"/>
  <c r="Z134" i="1"/>
  <c r="Z150" i="1"/>
  <c r="AA88" i="1"/>
  <c r="Z88" i="1"/>
  <c r="AC117" i="1"/>
  <c r="AE117" i="1" s="1"/>
  <c r="AC139" i="1"/>
  <c r="AE139" i="1" s="1"/>
  <c r="AC133" i="1"/>
  <c r="AE133" i="1" s="1"/>
  <c r="AC76" i="1"/>
  <c r="AE76" i="1" s="1"/>
  <c r="Z75" i="1"/>
  <c r="AC94" i="1"/>
  <c r="AE94" i="1" s="1"/>
  <c r="Z93" i="1"/>
  <c r="AC110" i="1"/>
  <c r="AE110" i="1" s="1"/>
  <c r="Z109" i="1"/>
  <c r="AC127" i="1"/>
  <c r="AE127" i="1" s="1"/>
  <c r="AA144" i="1"/>
  <c r="AC161" i="1"/>
  <c r="AE161" i="1" s="1"/>
  <c r="Z181" i="1"/>
  <c r="AC174" i="1"/>
  <c r="AE174" i="1" s="1"/>
  <c r="Z173" i="1"/>
  <c r="AC150" i="1"/>
  <c r="AE150" i="1" s="1"/>
  <c r="AE182" i="1"/>
  <c r="Z135" i="1"/>
  <c r="Z177" i="1"/>
  <c r="AA167" i="1"/>
  <c r="AC168" i="1"/>
  <c r="AE168" i="1" s="1"/>
  <c r="AC171" i="1"/>
  <c r="AE171" i="1" s="1"/>
  <c r="AC88" i="1"/>
  <c r="AE88" i="1" s="1"/>
  <c r="AC130" i="1"/>
  <c r="AE130" i="1" s="1"/>
  <c r="AC131" i="1"/>
  <c r="AE131" i="1" s="1"/>
  <c r="Z130" i="1"/>
  <c r="AA189" i="1"/>
  <c r="AE189" i="1"/>
  <c r="AA76" i="1"/>
  <c r="Z76" i="1"/>
  <c r="AC95" i="1"/>
  <c r="AE95" i="1" s="1"/>
  <c r="AC111" i="1"/>
  <c r="AE111" i="1" s="1"/>
  <c r="AC128" i="1"/>
  <c r="AE128" i="1" s="1"/>
  <c r="AA145" i="1"/>
  <c r="AA161" i="1"/>
  <c r="AC177" i="1"/>
  <c r="AE177" i="1" s="1"/>
  <c r="AC151" i="1"/>
  <c r="AE151" i="1" s="1"/>
  <c r="Z142" i="1"/>
  <c r="Z182" i="1"/>
  <c r="AC83" i="1"/>
  <c r="AE83" i="1" s="1"/>
  <c r="AA129" i="1"/>
  <c r="AA121" i="1"/>
  <c r="Z121" i="1"/>
  <c r="AC122" i="1"/>
  <c r="AE122" i="1" s="1"/>
  <c r="AA93" i="1"/>
  <c r="AA122" i="1"/>
  <c r="Z122" i="1"/>
  <c r="AE112" i="1"/>
  <c r="AE160" i="1"/>
  <c r="AC79" i="1"/>
  <c r="AE79" i="1" s="1"/>
  <c r="AC96" i="1"/>
  <c r="AE96" i="1" s="1"/>
  <c r="AC113" i="1"/>
  <c r="AE113" i="1" s="1"/>
  <c r="AA112" i="1"/>
  <c r="AC129" i="1"/>
  <c r="AE129" i="1" s="1"/>
  <c r="AA146" i="1"/>
  <c r="Z146" i="1"/>
  <c r="AA164" i="1"/>
  <c r="Z164" i="1"/>
  <c r="Z184" i="1"/>
  <c r="AC185" i="1"/>
  <c r="AE185" i="1" s="1"/>
  <c r="Z180" i="1"/>
  <c r="AC165" i="1"/>
  <c r="AE165" i="1" s="1"/>
  <c r="Z97" i="1"/>
  <c r="Z143" i="1"/>
  <c r="AC166" i="1"/>
  <c r="AE166" i="1" s="1"/>
  <c r="Z165" i="1"/>
  <c r="AE155" i="1"/>
  <c r="AC81" i="1"/>
  <c r="AE81" i="1" s="1"/>
  <c r="AA114" i="1"/>
  <c r="Z114" i="1"/>
  <c r="AC132" i="1"/>
  <c r="AE132" i="1" s="1"/>
  <c r="Z131" i="1"/>
  <c r="AC190" i="1"/>
  <c r="AE190" i="1" s="1"/>
  <c r="AA179" i="1"/>
  <c r="AC89" i="1"/>
  <c r="AE89" i="1" s="1"/>
  <c r="AC106" i="1"/>
  <c r="AE106" i="1" s="1"/>
  <c r="AA75" i="1"/>
  <c r="AA183" i="1"/>
  <c r="AC123" i="1"/>
  <c r="AE123" i="1" s="1"/>
  <c r="AA148" i="1"/>
  <c r="AA98" i="1"/>
  <c r="AA132" i="1"/>
  <c r="AA94" i="1"/>
  <c r="AA123" i="1"/>
  <c r="AA83" i="1"/>
  <c r="AA100" i="1"/>
  <c r="AA117" i="1"/>
  <c r="AA134" i="1"/>
  <c r="AA151" i="1"/>
  <c r="AA169" i="1"/>
  <c r="AA80" i="1"/>
  <c r="AA160" i="1"/>
  <c r="AC97" i="1"/>
  <c r="AE97" i="1" s="1"/>
  <c r="AC145" i="1"/>
  <c r="AE145" i="1" s="1"/>
  <c r="AA106" i="1"/>
  <c r="AA142" i="1"/>
  <c r="AA124" i="1"/>
  <c r="AA101" i="1"/>
  <c r="AA118" i="1"/>
  <c r="AA135" i="1"/>
  <c r="AA152" i="1"/>
  <c r="AA170" i="1"/>
  <c r="AA81" i="1"/>
  <c r="AA175" i="1"/>
  <c r="AC146" i="1"/>
  <c r="AE146" i="1" s="1"/>
  <c r="AC162" i="1"/>
  <c r="AE162" i="1" s="1"/>
  <c r="AC178" i="1"/>
  <c r="AE178" i="1" s="1"/>
  <c r="AC137" i="1"/>
  <c r="AE137" i="1" s="1"/>
  <c r="AA90" i="1"/>
  <c r="AA127" i="1"/>
  <c r="AA173" i="1"/>
  <c r="AA102" i="1"/>
  <c r="AA119" i="1"/>
  <c r="AA137" i="1"/>
  <c r="AA153" i="1"/>
  <c r="AA171" i="1"/>
  <c r="AA77" i="1"/>
  <c r="AA95" i="1"/>
  <c r="AC99" i="1"/>
  <c r="AE99" i="1" s="1"/>
  <c r="AC115" i="1"/>
  <c r="AE115" i="1" s="1"/>
  <c r="AC147" i="1"/>
  <c r="AE147" i="1" s="1"/>
  <c r="AA91" i="1"/>
  <c r="AA103" i="1"/>
  <c r="AA120" i="1"/>
  <c r="AA138" i="1"/>
  <c r="AA154" i="1"/>
  <c r="AA110" i="1"/>
  <c r="AC164" i="1"/>
  <c r="AE164" i="1" s="1"/>
  <c r="AC180" i="1"/>
  <c r="AE180" i="1" s="1"/>
  <c r="AA130" i="1"/>
  <c r="AA92" i="1"/>
  <c r="AA104" i="1"/>
  <c r="AA139" i="1"/>
  <c r="AA174" i="1"/>
  <c r="AA111" i="1"/>
  <c r="AA178" i="1"/>
  <c r="AC75" i="1"/>
  <c r="AE75" i="1" s="1"/>
  <c r="AA184" i="1"/>
  <c r="AC140" i="1"/>
  <c r="AE140" i="1" s="1"/>
  <c r="AC156" i="1"/>
  <c r="AE156" i="1" s="1"/>
  <c r="AC172" i="1"/>
  <c r="AE172" i="1" s="1"/>
  <c r="AA107" i="1"/>
  <c r="AA147" i="1"/>
  <c r="AA165" i="1"/>
  <c r="AA185" i="1"/>
  <c r="AC77" i="1"/>
  <c r="AE77" i="1" s="1"/>
  <c r="AC141" i="1"/>
  <c r="AE141" i="1" s="1"/>
  <c r="AC157" i="1"/>
  <c r="AE157" i="1" s="1"/>
  <c r="AC173" i="1"/>
  <c r="AE173" i="1" s="1"/>
  <c r="AA141" i="1"/>
  <c r="AA162" i="1"/>
  <c r="AA157" i="1"/>
  <c r="AC78" i="1"/>
  <c r="AE78" i="1" s="1"/>
  <c r="AA181" i="1"/>
  <c r="AA109" i="1"/>
  <c r="AA143" i="1"/>
  <c r="AA149" i="1"/>
  <c r="AA158" i="1"/>
  <c r="AA108" i="1"/>
  <c r="AA131" i="1"/>
  <c r="AA115" i="1"/>
  <c r="AA187" i="1"/>
  <c r="AA78" i="1"/>
  <c r="AC175" i="1"/>
  <c r="AE175" i="1" s="1"/>
  <c r="AA166" i="1"/>
  <c r="AA82" i="1"/>
  <c r="AA99" i="1"/>
  <c r="AA116" i="1"/>
  <c r="AA133" i="1"/>
  <c r="AA168" i="1"/>
  <c r="AA79" i="1"/>
  <c r="AA159" i="1"/>
  <c r="AT317" i="8" l="1"/>
  <c r="AT316" i="8"/>
  <c r="AT318" i="8"/>
  <c r="AD288" i="8"/>
  <c r="AU316" i="8"/>
  <c r="AU317" i="8"/>
  <c r="AU318" i="8"/>
  <c r="AS318" i="8"/>
  <c r="AS316" i="8"/>
  <c r="AS317" i="8"/>
  <c r="AR317" i="8"/>
  <c r="AR318" i="8"/>
  <c r="AR316" i="8"/>
  <c r="AU313" i="8"/>
  <c r="AU312" i="8"/>
  <c r="AU311" i="8"/>
  <c r="AR313" i="8"/>
  <c r="AR311" i="8"/>
  <c r="AR312" i="8"/>
  <c r="AD287" i="8"/>
  <c r="AS313" i="8"/>
  <c r="AS312" i="8"/>
  <c r="AS311" i="8"/>
  <c r="AT313" i="8"/>
  <c r="AT311" i="8"/>
  <c r="AT312" i="8"/>
  <c r="AD283" i="8"/>
  <c r="AC313" i="8"/>
  <c r="AM316" i="7"/>
  <c r="AJ311" i="7"/>
  <c r="AK313" i="7"/>
  <c r="AE317" i="7"/>
  <c r="AJ318" i="7"/>
  <c r="AJ316" i="7"/>
  <c r="AO316" i="7"/>
  <c r="AO318" i="7"/>
  <c r="AO317" i="7"/>
  <c r="AS251" i="7"/>
  <c r="AP316" i="7"/>
  <c r="AP318" i="7"/>
  <c r="AP317" i="7"/>
  <c r="AT251" i="7"/>
  <c r="AJ317" i="7"/>
  <c r="AQ252" i="7"/>
  <c r="AL316" i="7"/>
  <c r="AL317" i="7"/>
  <c r="AL318" i="7"/>
  <c r="AK318" i="7"/>
  <c r="AL312" i="7"/>
  <c r="AK316" i="7"/>
  <c r="AL313" i="7"/>
  <c r="AJ313" i="7"/>
  <c r="AE312" i="7"/>
  <c r="AE311" i="7"/>
  <c r="AE313" i="7"/>
  <c r="AK317" i="7"/>
  <c r="AL311" i="7"/>
  <c r="AJ312" i="7"/>
  <c r="AK312" i="7"/>
  <c r="AQ313" i="7"/>
  <c r="AQ312" i="7"/>
  <c r="AU221" i="7"/>
  <c r="AQ311" i="7"/>
  <c r="AI318" i="7"/>
  <c r="AM311" i="7"/>
  <c r="AI316" i="7"/>
  <c r="AR313" i="7"/>
  <c r="AR312" i="7"/>
  <c r="AV221" i="7"/>
  <c r="AR311" i="7"/>
  <c r="AO313" i="7"/>
  <c r="AO312" i="7"/>
  <c r="AO311" i="7"/>
  <c r="AS221" i="7"/>
  <c r="AK311" i="7"/>
  <c r="AI317" i="7"/>
  <c r="AM312" i="7"/>
  <c r="AP313" i="7"/>
  <c r="AP312" i="7"/>
  <c r="AP311" i="7"/>
  <c r="AT221" i="7"/>
  <c r="AN316" i="7"/>
  <c r="AN318" i="7"/>
  <c r="AN317" i="7"/>
  <c r="AM313" i="7"/>
  <c r="AI312" i="7"/>
  <c r="AM317" i="7"/>
  <c r="AI313" i="7"/>
  <c r="AR316" i="7"/>
  <c r="AR318" i="7"/>
  <c r="AR317" i="7"/>
  <c r="AV251" i="7"/>
  <c r="AI311" i="7"/>
  <c r="AM318" i="7"/>
  <c r="AN313" i="7"/>
  <c r="AN312" i="7"/>
  <c r="AN311" i="7"/>
  <c r="AD311" i="8"/>
  <c r="AE288" i="6"/>
  <c r="AD281" i="6"/>
  <c r="AD307" i="6"/>
  <c r="AD287" i="6"/>
  <c r="AR40" i="6"/>
  <c r="AQ101" i="6"/>
  <c r="AD276" i="6"/>
  <c r="AD277" i="6"/>
  <c r="AD278" i="6"/>
  <c r="AN40" i="6"/>
  <c r="AR101" i="6"/>
  <c r="AD292" i="6"/>
  <c r="AD293" i="6"/>
  <c r="AD291" i="6"/>
  <c r="AC298" i="6"/>
  <c r="AC296" i="6"/>
  <c r="AC297" i="6"/>
  <c r="AO101" i="6"/>
  <c r="AE40" i="6"/>
  <c r="AE283" i="6" s="1"/>
  <c r="AC283" i="6"/>
  <c r="AN11" i="6"/>
  <c r="AN101" i="6"/>
  <c r="AO11" i="6"/>
  <c r="AC286" i="6"/>
  <c r="AP11" i="6"/>
  <c r="AC282" i="6"/>
  <c r="AC288" i="6"/>
  <c r="AR11" i="6"/>
  <c r="AD282" i="6"/>
  <c r="AC281" i="6"/>
  <c r="AC287" i="6"/>
  <c r="AN71" i="6"/>
  <c r="AQ11" i="6"/>
  <c r="AE281" i="6"/>
  <c r="AE282" i="6"/>
  <c r="AP71" i="6"/>
  <c r="AD286" i="6"/>
  <c r="AR71" i="6"/>
  <c r="AE298" i="6"/>
  <c r="AE296" i="6"/>
  <c r="AE297" i="6"/>
  <c r="AD288" i="6"/>
  <c r="AQ71" i="6"/>
  <c r="AD298" i="6"/>
  <c r="AD296" i="6"/>
  <c r="AD297" i="6"/>
  <c r="AO71" i="6"/>
  <c r="AE287" i="6"/>
  <c r="AE286" i="6"/>
  <c r="AO40" i="6"/>
  <c r="AP40" i="6"/>
  <c r="AE11" i="6"/>
  <c r="AC276" i="6"/>
  <c r="AC277" i="6"/>
  <c r="AC278" i="6"/>
  <c r="AD283" i="6"/>
  <c r="AQ40" i="6"/>
  <c r="AP101" i="6"/>
  <c r="AE101" i="6"/>
  <c r="AC292" i="6"/>
  <c r="AC291" i="6"/>
  <c r="AC293" i="6"/>
  <c r="AP40" i="7"/>
  <c r="AE41" i="7"/>
  <c r="AC281" i="7"/>
  <c r="AC282" i="7"/>
  <c r="AR40" i="7"/>
  <c r="AE11" i="7"/>
  <c r="AC276" i="7"/>
  <c r="AC277" i="7"/>
  <c r="AC278" i="7"/>
  <c r="AE161" i="7"/>
  <c r="AC301" i="7"/>
  <c r="AC302" i="7"/>
  <c r="AC303" i="7"/>
  <c r="AO40" i="7"/>
  <c r="AN11" i="7"/>
  <c r="AE40" i="7"/>
  <c r="AC283" i="7"/>
  <c r="AD301" i="7"/>
  <c r="AD302" i="7"/>
  <c r="AD303" i="7"/>
  <c r="AQ40" i="7"/>
  <c r="AP11" i="7"/>
  <c r="AD283" i="7"/>
  <c r="AR11" i="7"/>
  <c r="AD282" i="7"/>
  <c r="AO11" i="7"/>
  <c r="AD276" i="7"/>
  <c r="AD277" i="7"/>
  <c r="AD278" i="7"/>
  <c r="AQ11" i="7"/>
  <c r="AE71" i="7"/>
  <c r="AC287" i="7"/>
  <c r="AC288" i="7"/>
  <c r="AC286" i="7"/>
  <c r="AN131" i="7"/>
  <c r="AQ131" i="7"/>
  <c r="AO131" i="7"/>
  <c r="AR131" i="7"/>
  <c r="AD293" i="7"/>
  <c r="AD291" i="7"/>
  <c r="AD292" i="7"/>
  <c r="AP131" i="7"/>
  <c r="AD287" i="7"/>
  <c r="AD288" i="7"/>
  <c r="AD286" i="7"/>
  <c r="AC293" i="7"/>
  <c r="AC291" i="7"/>
  <c r="AC292" i="7"/>
  <c r="AN40" i="7"/>
  <c r="AE131" i="7"/>
  <c r="AC296" i="7"/>
  <c r="AC297" i="7"/>
  <c r="AC298" i="7"/>
  <c r="AE293" i="7"/>
  <c r="AE291" i="7"/>
  <c r="AE292" i="7"/>
  <c r="AD296" i="7"/>
  <c r="AD297" i="7"/>
  <c r="AD298" i="7"/>
  <c r="AO161" i="8"/>
  <c r="AO101" i="8"/>
  <c r="AN11" i="8"/>
  <c r="AI278" i="8"/>
  <c r="AI276" i="8"/>
  <c r="AI277" i="8"/>
  <c r="AP161" i="8"/>
  <c r="AE40" i="8"/>
  <c r="AE283" i="8" s="1"/>
  <c r="AC283" i="8"/>
  <c r="AE11" i="8"/>
  <c r="AC277" i="8"/>
  <c r="AC278" i="8"/>
  <c r="AC276" i="8"/>
  <c r="AQ101" i="8"/>
  <c r="AO11" i="8"/>
  <c r="AJ278" i="8"/>
  <c r="AJ276" i="8"/>
  <c r="AJ277" i="8"/>
  <c r="AQ161" i="8"/>
  <c r="AN101" i="8"/>
  <c r="AM131" i="8"/>
  <c r="AN41" i="8"/>
  <c r="AP11" i="8"/>
  <c r="AK278" i="8"/>
  <c r="AK276" i="8"/>
  <c r="AK277" i="8"/>
  <c r="AM11" i="8"/>
  <c r="AH278" i="8"/>
  <c r="AH276" i="8"/>
  <c r="AH277" i="8"/>
  <c r="AP131" i="8"/>
  <c r="AQ41" i="8"/>
  <c r="AQ11" i="8"/>
  <c r="AL276" i="8"/>
  <c r="AL277" i="8"/>
  <c r="AL278" i="8"/>
  <c r="AD303" i="8"/>
  <c r="AD301" i="8"/>
  <c r="AD302" i="8"/>
  <c r="AE281" i="8"/>
  <c r="AE282" i="8"/>
  <c r="AN131" i="8"/>
  <c r="AO41" i="8"/>
  <c r="AC301" i="8"/>
  <c r="AC281" i="8"/>
  <c r="AP40" i="8"/>
  <c r="AO131" i="8"/>
  <c r="AP41" i="8"/>
  <c r="AC302" i="8"/>
  <c r="AC282" i="8"/>
  <c r="AQ131" i="8"/>
  <c r="AC303" i="8"/>
  <c r="AC288" i="8"/>
  <c r="AM41" i="8"/>
  <c r="AE303" i="8"/>
  <c r="AE301" i="8"/>
  <c r="AE302" i="8"/>
  <c r="AC287" i="8"/>
  <c r="AD297" i="8"/>
  <c r="AD296" i="8"/>
  <c r="AD298" i="8"/>
  <c r="AC286" i="8"/>
  <c r="AD291" i="8"/>
  <c r="AD292" i="8"/>
  <c r="AD293" i="8"/>
  <c r="AE286" i="8"/>
  <c r="AE287" i="8"/>
  <c r="AE288" i="8"/>
  <c r="AD281" i="8"/>
  <c r="AD282" i="8"/>
  <c r="AN40" i="8"/>
  <c r="AC296" i="8"/>
  <c r="AC293" i="8"/>
  <c r="AQ40" i="8"/>
  <c r="AC298" i="8"/>
  <c r="AC292" i="8"/>
  <c r="AM40" i="8"/>
  <c r="AM101" i="8"/>
  <c r="AN161" i="8"/>
  <c r="AC297" i="8"/>
  <c r="AD277" i="8"/>
  <c r="AD278" i="8"/>
  <c r="AD276" i="8"/>
  <c r="AC291" i="8"/>
  <c r="AO40" i="8"/>
  <c r="AP101" i="8"/>
  <c r="AM161" i="8"/>
  <c r="AE297" i="8"/>
  <c r="AE298" i="8"/>
  <c r="AE296" i="8"/>
  <c r="AE291" i="8"/>
  <c r="AE292" i="8"/>
  <c r="AE293" i="8"/>
  <c r="AN40" i="9"/>
  <c r="AO101" i="9"/>
  <c r="AE161" i="9"/>
  <c r="AC303" i="9"/>
  <c r="AC301" i="9"/>
  <c r="AC302" i="9"/>
  <c r="AC293" i="9"/>
  <c r="AO40" i="9"/>
  <c r="AP71" i="9"/>
  <c r="AQ101" i="9"/>
  <c r="AD303" i="9"/>
  <c r="AD301" i="9"/>
  <c r="AD302" i="9"/>
  <c r="AQ71" i="9"/>
  <c r="AR71" i="9"/>
  <c r="AQ157" i="9"/>
  <c r="AU157" i="9" s="1"/>
  <c r="AO157" i="9"/>
  <c r="AS157" i="9" s="1"/>
  <c r="AN157" i="9"/>
  <c r="AR157" i="9"/>
  <c r="AV157" i="9" s="1"/>
  <c r="AP157" i="9"/>
  <c r="AT157" i="9" s="1"/>
  <c r="AC276" i="9"/>
  <c r="AQ40" i="9"/>
  <c r="AN71" i="9"/>
  <c r="AC278" i="9"/>
  <c r="AC296" i="9"/>
  <c r="AC288" i="9"/>
  <c r="AO71" i="9"/>
  <c r="AC277" i="9"/>
  <c r="AC298" i="9"/>
  <c r="AC287" i="9"/>
  <c r="AC297" i="9"/>
  <c r="AC286" i="9"/>
  <c r="AE297" i="9"/>
  <c r="AE298" i="9"/>
  <c r="AE296" i="9"/>
  <c r="AE286" i="9"/>
  <c r="AE287" i="9"/>
  <c r="AE288" i="9"/>
  <c r="AC292" i="9"/>
  <c r="AN66" i="9"/>
  <c r="AO66" i="9"/>
  <c r="AS66" i="9" s="1"/>
  <c r="AR66" i="9"/>
  <c r="AV66" i="9" s="1"/>
  <c r="AQ66" i="9"/>
  <c r="AU66" i="9" s="1"/>
  <c r="AP66" i="9"/>
  <c r="AT66" i="9" s="1"/>
  <c r="AE40" i="9"/>
  <c r="AE283" i="9" s="1"/>
  <c r="AC283" i="9"/>
  <c r="AC282" i="9"/>
  <c r="AC291" i="9"/>
  <c r="AC281" i="9"/>
  <c r="AD293" i="9"/>
  <c r="AE281" i="9"/>
  <c r="AE282" i="9"/>
  <c r="AP101" i="9"/>
  <c r="AD283" i="9"/>
  <c r="AD292" i="9"/>
  <c r="AE292" i="9"/>
  <c r="AD288" i="9"/>
  <c r="AD276" i="9"/>
  <c r="AP40" i="9"/>
  <c r="AR101" i="9"/>
  <c r="AD282" i="9"/>
  <c r="AD297" i="9"/>
  <c r="AD298" i="9"/>
  <c r="AD296" i="9"/>
  <c r="AD287" i="9"/>
  <c r="AD278" i="9"/>
  <c r="AR40" i="9"/>
  <c r="AN101" i="9"/>
  <c r="AH308" i="8"/>
  <c r="AM191" i="8"/>
  <c r="AH306" i="8"/>
  <c r="AH307" i="8"/>
  <c r="AI308" i="8"/>
  <c r="AN191" i="8"/>
  <c r="AI306" i="8"/>
  <c r="AI307" i="8"/>
  <c r="AO191" i="8"/>
  <c r="AJ306" i="8"/>
  <c r="AJ307" i="8"/>
  <c r="AJ308" i="8"/>
  <c r="AP191" i="8"/>
  <c r="AK306" i="8"/>
  <c r="AK307" i="8"/>
  <c r="AK308" i="8"/>
  <c r="AQ191" i="8"/>
  <c r="AL306" i="8"/>
  <c r="AL307" i="8"/>
  <c r="AL308" i="8"/>
  <c r="AJ306" i="7"/>
  <c r="AO191" i="7"/>
  <c r="AJ308" i="7"/>
  <c r="AJ307" i="7"/>
  <c r="AK306" i="7"/>
  <c r="AP191" i="7"/>
  <c r="AK308" i="7"/>
  <c r="AK307" i="7"/>
  <c r="AL306" i="7"/>
  <c r="AQ191" i="7"/>
  <c r="AL308" i="7"/>
  <c r="AL307" i="7"/>
  <c r="AM306" i="7"/>
  <c r="AR191" i="7"/>
  <c r="AM308" i="7"/>
  <c r="AM307" i="7"/>
  <c r="AI307" i="7"/>
  <c r="AI306" i="7"/>
  <c r="AN191" i="7"/>
  <c r="AI308" i="7"/>
  <c r="AE191" i="7"/>
  <c r="AC308" i="7"/>
  <c r="AC307" i="7"/>
  <c r="AC306" i="7"/>
  <c r="AD307" i="7"/>
  <c r="AD306" i="7"/>
  <c r="AD308" i="7"/>
  <c r="AE306" i="6"/>
  <c r="AD308" i="6"/>
  <c r="AD306" i="6"/>
  <c r="AC307" i="6"/>
  <c r="AC308" i="6"/>
  <c r="AC306" i="6"/>
  <c r="AD302" i="6"/>
  <c r="AD301" i="6"/>
  <c r="AD303" i="6"/>
  <c r="AE187" i="6"/>
  <c r="AC303" i="6"/>
  <c r="AC301" i="6"/>
  <c r="AC302" i="6"/>
  <c r="AO187" i="6"/>
  <c r="AP187" i="6"/>
  <c r="AR187" i="6"/>
  <c r="AN187" i="6"/>
  <c r="AQ187" i="6"/>
  <c r="AE308" i="6"/>
  <c r="AE307" i="6"/>
  <c r="AN267" i="9"/>
  <c r="AR268" i="9"/>
  <c r="AV268" i="9" s="1"/>
  <c r="AE308" i="9"/>
  <c r="AD306" i="9"/>
  <c r="AD318" i="9"/>
  <c r="AD308" i="9"/>
  <c r="AE307" i="9"/>
  <c r="AD313" i="9"/>
  <c r="AO270" i="9"/>
  <c r="AS270" i="9" s="1"/>
  <c r="AQ270" i="9"/>
  <c r="AU270" i="9" s="1"/>
  <c r="AD307" i="9"/>
  <c r="AD311" i="9"/>
  <c r="AD316" i="9"/>
  <c r="AD312" i="9"/>
  <c r="AD317" i="9"/>
  <c r="AQ268" i="9"/>
  <c r="AU268" i="9" s="1"/>
  <c r="AN268" i="9"/>
  <c r="AD317" i="8"/>
  <c r="AD307" i="8"/>
  <c r="AE251" i="8"/>
  <c r="AC317" i="8"/>
  <c r="AC318" i="8"/>
  <c r="AC316" i="8"/>
  <c r="AD313" i="8"/>
  <c r="AD316" i="8"/>
  <c r="AD318" i="8"/>
  <c r="AD312" i="8"/>
  <c r="AD308" i="8"/>
  <c r="AE313" i="8"/>
  <c r="AE311" i="8"/>
  <c r="AE312" i="8"/>
  <c r="AE307" i="8"/>
  <c r="AC312" i="8"/>
  <c r="AC311" i="8"/>
  <c r="AC308" i="8"/>
  <c r="AC306" i="8"/>
  <c r="AC307" i="8"/>
  <c r="AE306" i="8"/>
  <c r="AE308" i="8"/>
  <c r="AD306" i="8"/>
  <c r="AR209" i="6"/>
  <c r="AM308" i="6"/>
  <c r="AM307" i="6"/>
  <c r="AM306" i="6"/>
  <c r="AN209" i="6"/>
  <c r="AI308" i="6"/>
  <c r="AI307" i="6"/>
  <c r="AI306" i="6"/>
  <c r="AO209" i="6"/>
  <c r="AJ308" i="6"/>
  <c r="AJ307" i="6"/>
  <c r="AJ306" i="6"/>
  <c r="AP209" i="6"/>
  <c r="AK308" i="6"/>
  <c r="AK307" i="6"/>
  <c r="AK306" i="6"/>
  <c r="AQ209" i="6"/>
  <c r="AL308" i="6"/>
  <c r="AL307" i="6"/>
  <c r="AL306" i="6"/>
  <c r="AO267" i="9"/>
  <c r="AS267" i="9" s="1"/>
  <c r="AP267" i="9"/>
  <c r="AT267" i="9" s="1"/>
  <c r="AQ267" i="9"/>
  <c r="AU267" i="9" s="1"/>
  <c r="AP270" i="9"/>
  <c r="AT270" i="9" s="1"/>
  <c r="AR270" i="9"/>
  <c r="AV270" i="9" s="1"/>
  <c r="AO268" i="9"/>
  <c r="AS268" i="9" s="1"/>
  <c r="AN209" i="9"/>
  <c r="AQ209" i="9"/>
  <c r="AP209" i="9"/>
  <c r="AR209" i="9"/>
  <c r="AO209" i="9"/>
  <c r="AC313" i="9"/>
  <c r="AN269" i="9"/>
  <c r="AO269" i="9"/>
  <c r="AS269" i="9" s="1"/>
  <c r="AP269" i="9"/>
  <c r="AT269" i="9" s="1"/>
  <c r="AQ269" i="9"/>
  <c r="AU269" i="9" s="1"/>
  <c r="AC317" i="9"/>
  <c r="AC316" i="9"/>
  <c r="AC318" i="9"/>
  <c r="AE318" i="9"/>
  <c r="AE316" i="9"/>
  <c r="AE317" i="9"/>
  <c r="AC312" i="9"/>
  <c r="AC311" i="9"/>
  <c r="AO227" i="9"/>
  <c r="AQ227" i="9"/>
  <c r="AN227" i="9"/>
  <c r="AP227" i="9"/>
  <c r="AR227" i="9"/>
  <c r="AE311" i="9"/>
  <c r="AE312" i="9"/>
  <c r="AE313" i="9"/>
  <c r="AR239" i="9"/>
  <c r="AV239" i="9" s="1"/>
  <c r="AQ239" i="9"/>
  <c r="AU239" i="9" s="1"/>
  <c r="AP239" i="9"/>
  <c r="AT239" i="9" s="1"/>
  <c r="AO239" i="9"/>
  <c r="AS239" i="9" s="1"/>
  <c r="AN239" i="9"/>
  <c r="AR233" i="9"/>
  <c r="AV233" i="9" s="1"/>
  <c r="AQ233" i="9"/>
  <c r="AU233" i="9" s="1"/>
  <c r="AO233" i="9"/>
  <c r="AS233" i="9" s="1"/>
  <c r="AN233" i="9"/>
  <c r="AP233" i="9"/>
  <c r="AT233" i="9" s="1"/>
  <c r="AR262" i="9"/>
  <c r="AV262" i="9" s="1"/>
  <c r="AQ262" i="9"/>
  <c r="AU262" i="9" s="1"/>
  <c r="AP262" i="9"/>
  <c r="AT262" i="9" s="1"/>
  <c r="AO262" i="9"/>
  <c r="AS262" i="9" s="1"/>
  <c r="AN262" i="9"/>
  <c r="AR263" i="9"/>
  <c r="AV263" i="9" s="1"/>
  <c r="AQ263" i="9"/>
  <c r="AU263" i="9" s="1"/>
  <c r="AP263" i="9"/>
  <c r="AT263" i="9" s="1"/>
  <c r="AO263" i="9"/>
  <c r="AS263" i="9" s="1"/>
  <c r="AN263" i="9"/>
  <c r="AR246" i="9"/>
  <c r="AV246" i="9" s="1"/>
  <c r="AQ246" i="9"/>
  <c r="AU246" i="9" s="1"/>
  <c r="AP246" i="9"/>
  <c r="AT246" i="9" s="1"/>
  <c r="AO246" i="9"/>
  <c r="AS246" i="9" s="1"/>
  <c r="AN246" i="9"/>
  <c r="AR250" i="9"/>
  <c r="AV250" i="9" s="1"/>
  <c r="AQ250" i="9"/>
  <c r="AU250" i="9" s="1"/>
  <c r="AP250" i="9"/>
  <c r="AT250" i="9" s="1"/>
  <c r="AO250" i="9"/>
  <c r="AS250" i="9" s="1"/>
  <c r="AN250" i="9"/>
  <c r="AR244" i="9"/>
  <c r="AV244" i="9" s="1"/>
  <c r="AQ244" i="9"/>
  <c r="AU244" i="9" s="1"/>
  <c r="AP244" i="9"/>
  <c r="AT244" i="9" s="1"/>
  <c r="AO244" i="9"/>
  <c r="AS244" i="9" s="1"/>
  <c r="AN244" i="9"/>
  <c r="AR234" i="9"/>
  <c r="AV234" i="9" s="1"/>
  <c r="AQ234" i="9"/>
  <c r="AU234" i="9" s="1"/>
  <c r="AP234" i="9"/>
  <c r="AT234" i="9" s="1"/>
  <c r="AO234" i="9"/>
  <c r="AS234" i="9" s="1"/>
  <c r="AN234" i="9"/>
  <c r="AR243" i="9"/>
  <c r="AV243" i="9" s="1"/>
  <c r="AQ243" i="9"/>
  <c r="AU243" i="9" s="1"/>
  <c r="AP243" i="9"/>
  <c r="AT243" i="9" s="1"/>
  <c r="AO243" i="9"/>
  <c r="AS243" i="9" s="1"/>
  <c r="AN243" i="9"/>
  <c r="AR256" i="9"/>
  <c r="AV256" i="9" s="1"/>
  <c r="AQ256" i="9"/>
  <c r="AU256" i="9" s="1"/>
  <c r="AP256" i="9"/>
  <c r="AT256" i="9" s="1"/>
  <c r="AO256" i="9"/>
  <c r="AS256" i="9" s="1"/>
  <c r="AN256" i="9"/>
  <c r="AR237" i="9"/>
  <c r="AV237" i="9" s="1"/>
  <c r="AQ237" i="9"/>
  <c r="AU237" i="9" s="1"/>
  <c r="AP237" i="9"/>
  <c r="AT237" i="9" s="1"/>
  <c r="AO237" i="9"/>
  <c r="AS237" i="9" s="1"/>
  <c r="AN237" i="9"/>
  <c r="AR259" i="9"/>
  <c r="AV259" i="9" s="1"/>
  <c r="AQ259" i="9"/>
  <c r="AU259" i="9" s="1"/>
  <c r="AP259" i="9"/>
  <c r="AT259" i="9" s="1"/>
  <c r="AO259" i="9"/>
  <c r="AS259" i="9" s="1"/>
  <c r="AN259" i="9"/>
  <c r="AR251" i="9"/>
  <c r="AV251" i="9" s="1"/>
  <c r="AQ251" i="9"/>
  <c r="AU251" i="9" s="1"/>
  <c r="AP251" i="9"/>
  <c r="AT251" i="9" s="1"/>
  <c r="AO251" i="9"/>
  <c r="AS251" i="9" s="1"/>
  <c r="AN251" i="9"/>
  <c r="AR261" i="9"/>
  <c r="AV261" i="9" s="1"/>
  <c r="AQ261" i="9"/>
  <c r="AU261" i="9" s="1"/>
  <c r="AP261" i="9"/>
  <c r="AT261" i="9" s="1"/>
  <c r="AO261" i="9"/>
  <c r="AS261" i="9" s="1"/>
  <c r="AN261" i="9"/>
  <c r="AR258" i="9"/>
  <c r="AV258" i="9" s="1"/>
  <c r="AQ258" i="9"/>
  <c r="AU258" i="9" s="1"/>
  <c r="AP258" i="9"/>
  <c r="AT258" i="9" s="1"/>
  <c r="AO258" i="9"/>
  <c r="AS258" i="9" s="1"/>
  <c r="AN258" i="9"/>
  <c r="AR264" i="9"/>
  <c r="AV264" i="9" s="1"/>
  <c r="AQ264" i="9"/>
  <c r="AU264" i="9" s="1"/>
  <c r="AP264" i="9"/>
  <c r="AT264" i="9" s="1"/>
  <c r="AO264" i="9"/>
  <c r="AS264" i="9" s="1"/>
  <c r="AN264" i="9"/>
  <c r="AR249" i="9"/>
  <c r="AV249" i="9" s="1"/>
  <c r="AQ249" i="9"/>
  <c r="AU249" i="9" s="1"/>
  <c r="AP249" i="9"/>
  <c r="AT249" i="9" s="1"/>
  <c r="AO249" i="9"/>
  <c r="AS249" i="9" s="1"/>
  <c r="AN249" i="9"/>
  <c r="AR253" i="9"/>
  <c r="AV253" i="9" s="1"/>
  <c r="AQ253" i="9"/>
  <c r="AU253" i="9" s="1"/>
  <c r="AP253" i="9"/>
  <c r="AT253" i="9" s="1"/>
  <c r="AO253" i="9"/>
  <c r="AS253" i="9" s="1"/>
  <c r="AN253" i="9"/>
  <c r="AR241" i="9"/>
  <c r="AV241" i="9" s="1"/>
  <c r="AQ241" i="9"/>
  <c r="AU241" i="9" s="1"/>
  <c r="AP241" i="9"/>
  <c r="AT241" i="9" s="1"/>
  <c r="AO241" i="9"/>
  <c r="AS241" i="9" s="1"/>
  <c r="AN241" i="9"/>
  <c r="AR247" i="9"/>
  <c r="AV247" i="9" s="1"/>
  <c r="AQ247" i="9"/>
  <c r="AU247" i="9" s="1"/>
  <c r="AP247" i="9"/>
  <c r="AT247" i="9" s="1"/>
  <c r="AO247" i="9"/>
  <c r="AS247" i="9" s="1"/>
  <c r="AN247" i="9"/>
  <c r="AR230" i="9"/>
  <c r="AV230" i="9" s="1"/>
  <c r="AQ230" i="9"/>
  <c r="AU230" i="9" s="1"/>
  <c r="AO230" i="9"/>
  <c r="AS230" i="9" s="1"/>
  <c r="AN230" i="9"/>
  <c r="AP230" i="9"/>
  <c r="AT230" i="9" s="1"/>
  <c r="AR257" i="9"/>
  <c r="AV257" i="9" s="1"/>
  <c r="AQ257" i="9"/>
  <c r="AU257" i="9" s="1"/>
  <c r="AP257" i="9"/>
  <c r="AT257" i="9" s="1"/>
  <c r="AO257" i="9"/>
  <c r="AS257" i="9" s="1"/>
  <c r="AN257" i="9"/>
  <c r="AR200" i="9"/>
  <c r="AV200" i="9" s="1"/>
  <c r="AP200" i="9"/>
  <c r="AT200" i="9" s="1"/>
  <c r="AQ200" i="9"/>
  <c r="AU200" i="9" s="1"/>
  <c r="AO200" i="9"/>
  <c r="AS200" i="9" s="1"/>
  <c r="AN200" i="9"/>
  <c r="AR265" i="9"/>
  <c r="AV265" i="9" s="1"/>
  <c r="AQ265" i="9"/>
  <c r="AU265" i="9" s="1"/>
  <c r="AP265" i="9"/>
  <c r="AT265" i="9" s="1"/>
  <c r="AO265" i="9"/>
  <c r="AS265" i="9" s="1"/>
  <c r="AN265" i="9"/>
  <c r="AR260" i="9"/>
  <c r="AV260" i="9" s="1"/>
  <c r="AQ260" i="9"/>
  <c r="AU260" i="9" s="1"/>
  <c r="AP260" i="9"/>
  <c r="AT260" i="9" s="1"/>
  <c r="AO260" i="9"/>
  <c r="AS260" i="9" s="1"/>
  <c r="AN260" i="9"/>
  <c r="AR231" i="9"/>
  <c r="AV231" i="9" s="1"/>
  <c r="AQ231" i="9"/>
  <c r="AU231" i="9" s="1"/>
  <c r="AO231" i="9"/>
  <c r="AS231" i="9" s="1"/>
  <c r="AN231" i="9"/>
  <c r="AP231" i="9"/>
  <c r="AT231" i="9" s="1"/>
  <c r="AR255" i="9"/>
  <c r="AV255" i="9" s="1"/>
  <c r="AQ255" i="9"/>
  <c r="AU255" i="9" s="1"/>
  <c r="AP255" i="9"/>
  <c r="AT255" i="9" s="1"/>
  <c r="AO255" i="9"/>
  <c r="AS255" i="9" s="1"/>
  <c r="AN255" i="9"/>
  <c r="AR236" i="9"/>
  <c r="AV236" i="9" s="1"/>
  <c r="AQ236" i="9"/>
  <c r="AU236" i="9" s="1"/>
  <c r="AP236" i="9"/>
  <c r="AT236" i="9" s="1"/>
  <c r="AO236" i="9"/>
  <c r="AS236" i="9" s="1"/>
  <c r="AN236" i="9"/>
  <c r="AR245" i="9"/>
  <c r="AV245" i="9" s="1"/>
  <c r="AQ245" i="9"/>
  <c r="AU245" i="9" s="1"/>
  <c r="AP245" i="9"/>
  <c r="AT245" i="9" s="1"/>
  <c r="AO245" i="9"/>
  <c r="AS245" i="9" s="1"/>
  <c r="AN245" i="9"/>
  <c r="AR235" i="9"/>
  <c r="AV235" i="9" s="1"/>
  <c r="AQ235" i="9"/>
  <c r="AU235" i="9" s="1"/>
  <c r="AP235" i="9"/>
  <c r="AT235" i="9" s="1"/>
  <c r="AO235" i="9"/>
  <c r="AS235" i="9" s="1"/>
  <c r="AN235" i="9"/>
  <c r="AR240" i="9"/>
  <c r="AV240" i="9" s="1"/>
  <c r="AQ240" i="9"/>
  <c r="AU240" i="9" s="1"/>
  <c r="AP240" i="9"/>
  <c r="AT240" i="9" s="1"/>
  <c r="AO240" i="9"/>
  <c r="AS240" i="9" s="1"/>
  <c r="AN240" i="9"/>
  <c r="AR232" i="9"/>
  <c r="AV232" i="9" s="1"/>
  <c r="AQ232" i="9"/>
  <c r="AU232" i="9" s="1"/>
  <c r="AO232" i="9"/>
  <c r="AS232" i="9" s="1"/>
  <c r="AN232" i="9"/>
  <c r="AP232" i="9"/>
  <c r="AT232" i="9" s="1"/>
  <c r="AR238" i="9"/>
  <c r="AV238" i="9" s="1"/>
  <c r="AQ238" i="9"/>
  <c r="AU238" i="9" s="1"/>
  <c r="AP238" i="9"/>
  <c r="AT238" i="9" s="1"/>
  <c r="AO238" i="9"/>
  <c r="AS238" i="9" s="1"/>
  <c r="AN238" i="9"/>
  <c r="AR242" i="9"/>
  <c r="AV242" i="9" s="1"/>
  <c r="AQ242" i="9"/>
  <c r="AU242" i="9" s="1"/>
  <c r="AP242" i="9"/>
  <c r="AT242" i="9" s="1"/>
  <c r="AO242" i="9"/>
  <c r="AS242" i="9" s="1"/>
  <c r="AN242" i="9"/>
  <c r="AR248" i="9"/>
  <c r="AV248" i="9" s="1"/>
  <c r="AQ248" i="9"/>
  <c r="AU248" i="9" s="1"/>
  <c r="AP248" i="9"/>
  <c r="AT248" i="9" s="1"/>
  <c r="AO248" i="9"/>
  <c r="AS248" i="9" s="1"/>
  <c r="AN248" i="9"/>
  <c r="AR254" i="9"/>
  <c r="AV254" i="9" s="1"/>
  <c r="AQ254" i="9"/>
  <c r="AU254" i="9" s="1"/>
  <c r="AP254" i="9"/>
  <c r="AT254" i="9" s="1"/>
  <c r="AO254" i="9"/>
  <c r="AS254" i="9" s="1"/>
  <c r="AN254" i="9"/>
  <c r="AU234" i="6"/>
  <c r="AT234" i="6"/>
  <c r="AS234" i="6"/>
  <c r="AV234" i="6"/>
  <c r="AC317" i="6"/>
  <c r="AC318" i="6"/>
  <c r="AC316" i="6"/>
  <c r="AD317" i="6"/>
  <c r="AD316" i="6"/>
  <c r="AD318" i="6"/>
  <c r="AE317" i="6"/>
  <c r="AE318" i="6"/>
  <c r="AE316" i="6"/>
  <c r="AQ231" i="6"/>
  <c r="AU231" i="6" s="1"/>
  <c r="AR231" i="6"/>
  <c r="AV231" i="6" s="1"/>
  <c r="AN231" i="6"/>
  <c r="AN311" i="6" s="1"/>
  <c r="AO231" i="6"/>
  <c r="AS231" i="6" s="1"/>
  <c r="AP231" i="6"/>
  <c r="AT231" i="6" s="1"/>
  <c r="AE232" i="6"/>
  <c r="AC313" i="6"/>
  <c r="AC312" i="6"/>
  <c r="AC311" i="6"/>
  <c r="AD311" i="6"/>
  <c r="AD312" i="6"/>
  <c r="AD313" i="6"/>
  <c r="AR144" i="9"/>
  <c r="AV144" i="9" s="1"/>
  <c r="AP144" i="9"/>
  <c r="AT144" i="9" s="1"/>
  <c r="AO144" i="9"/>
  <c r="AS144" i="9" s="1"/>
  <c r="AQ144" i="9"/>
  <c r="AU144" i="9" s="1"/>
  <c r="AN144" i="9"/>
  <c r="AQ36" i="9"/>
  <c r="AU36" i="9" s="1"/>
  <c r="AP36" i="9"/>
  <c r="AT36" i="9" s="1"/>
  <c r="AR36" i="9"/>
  <c r="AV36" i="9" s="1"/>
  <c r="AO36" i="9"/>
  <c r="AS36" i="9" s="1"/>
  <c r="AN36" i="9"/>
  <c r="AQ48" i="9"/>
  <c r="AU48" i="9" s="1"/>
  <c r="AO48" i="9"/>
  <c r="AS48" i="9" s="1"/>
  <c r="AR48" i="9"/>
  <c r="AV48" i="9" s="1"/>
  <c r="AP48" i="9"/>
  <c r="AT48" i="9" s="1"/>
  <c r="AN48" i="9"/>
  <c r="AQ42" i="9"/>
  <c r="AU42" i="9" s="1"/>
  <c r="AR42" i="9"/>
  <c r="AV42" i="9" s="1"/>
  <c r="AP42" i="9"/>
  <c r="AT42" i="9" s="1"/>
  <c r="AO42" i="9"/>
  <c r="AS42" i="9" s="1"/>
  <c r="AN42" i="9"/>
  <c r="AR70" i="9"/>
  <c r="AV70" i="9" s="1"/>
  <c r="AQ70" i="9"/>
  <c r="AU70" i="9" s="1"/>
  <c r="AP70" i="9"/>
  <c r="AT70" i="9" s="1"/>
  <c r="AO70" i="9"/>
  <c r="AS70" i="9" s="1"/>
  <c r="AN70" i="9"/>
  <c r="AQ17" i="9"/>
  <c r="AU17" i="9" s="1"/>
  <c r="AP17" i="9"/>
  <c r="AT17" i="9" s="1"/>
  <c r="AR17" i="9"/>
  <c r="AV17" i="9" s="1"/>
  <c r="AO17" i="9"/>
  <c r="AS17" i="9" s="1"/>
  <c r="AN17" i="9"/>
  <c r="AR173" i="9"/>
  <c r="AV173" i="9" s="1"/>
  <c r="AQ173" i="9"/>
  <c r="AU173" i="9" s="1"/>
  <c r="AP173" i="9"/>
  <c r="AT173" i="9" s="1"/>
  <c r="AO173" i="9"/>
  <c r="AS173" i="9" s="1"/>
  <c r="AN173" i="9"/>
  <c r="AO160" i="9"/>
  <c r="AS160" i="9" s="1"/>
  <c r="AN160" i="9"/>
  <c r="AR160" i="9"/>
  <c r="AV160" i="9" s="1"/>
  <c r="AQ160" i="9"/>
  <c r="AU160" i="9" s="1"/>
  <c r="AP160" i="9"/>
  <c r="AT160" i="9" s="1"/>
  <c r="AR98" i="9"/>
  <c r="AV98" i="9" s="1"/>
  <c r="AQ98" i="9"/>
  <c r="AU98" i="9" s="1"/>
  <c r="AP98" i="9"/>
  <c r="AT98" i="9" s="1"/>
  <c r="AO98" i="9"/>
  <c r="AS98" i="9" s="1"/>
  <c r="AN98" i="9"/>
  <c r="AR172" i="9"/>
  <c r="AV172" i="9" s="1"/>
  <c r="AQ172" i="9"/>
  <c r="AU172" i="9" s="1"/>
  <c r="AP172" i="9"/>
  <c r="AT172" i="9" s="1"/>
  <c r="AO172" i="9"/>
  <c r="AS172" i="9" s="1"/>
  <c r="AN172" i="9"/>
  <c r="AR179" i="9"/>
  <c r="AV179" i="9" s="1"/>
  <c r="AQ179" i="9"/>
  <c r="AU179" i="9" s="1"/>
  <c r="AP179" i="9"/>
  <c r="AT179" i="9" s="1"/>
  <c r="AO179" i="9"/>
  <c r="AS179" i="9" s="1"/>
  <c r="AN179" i="9"/>
  <c r="AQ21" i="9"/>
  <c r="AU21" i="9" s="1"/>
  <c r="AP21" i="9"/>
  <c r="AT21" i="9" s="1"/>
  <c r="AR21" i="9"/>
  <c r="AV21" i="9" s="1"/>
  <c r="AO21" i="9"/>
  <c r="AS21" i="9" s="1"/>
  <c r="AN21" i="9"/>
  <c r="AR190" i="9"/>
  <c r="AV190" i="9" s="1"/>
  <c r="AQ190" i="9"/>
  <c r="AU190" i="9" s="1"/>
  <c r="AP190" i="9"/>
  <c r="AT190" i="9" s="1"/>
  <c r="AO190" i="9"/>
  <c r="AS190" i="9" s="1"/>
  <c r="AN190" i="9"/>
  <c r="AQ32" i="9"/>
  <c r="AU32" i="9" s="1"/>
  <c r="AP32" i="9"/>
  <c r="AT32" i="9" s="1"/>
  <c r="AR32" i="9"/>
  <c r="AV32" i="9" s="1"/>
  <c r="AO32" i="9"/>
  <c r="AS32" i="9" s="1"/>
  <c r="AN32" i="9"/>
  <c r="AQ123" i="9"/>
  <c r="AU123" i="9" s="1"/>
  <c r="AO123" i="9"/>
  <c r="AS123" i="9" s="1"/>
  <c r="AN123" i="9"/>
  <c r="AP123" i="9"/>
  <c r="AT123" i="9" s="1"/>
  <c r="AR123" i="9"/>
  <c r="AV123" i="9" s="1"/>
  <c r="AR176" i="9"/>
  <c r="AV176" i="9" s="1"/>
  <c r="AQ176" i="9"/>
  <c r="AU176" i="9" s="1"/>
  <c r="AP176" i="9"/>
  <c r="AT176" i="9" s="1"/>
  <c r="AO176" i="9"/>
  <c r="AS176" i="9" s="1"/>
  <c r="AN176" i="9"/>
  <c r="AQ22" i="9"/>
  <c r="AU22" i="9" s="1"/>
  <c r="AP22" i="9"/>
  <c r="AT22" i="9" s="1"/>
  <c r="AR22" i="9"/>
  <c r="AV22" i="9" s="1"/>
  <c r="AO22" i="9"/>
  <c r="AS22" i="9" s="1"/>
  <c r="AN22" i="9"/>
  <c r="AQ46" i="9"/>
  <c r="AU46" i="9" s="1"/>
  <c r="AO46" i="9"/>
  <c r="AS46" i="9" s="1"/>
  <c r="AN46" i="9"/>
  <c r="AR46" i="9"/>
  <c r="AV46" i="9" s="1"/>
  <c r="AP46" i="9"/>
  <c r="AT46" i="9" s="1"/>
  <c r="AR178" i="9"/>
  <c r="AV178" i="9" s="1"/>
  <c r="AQ178" i="9"/>
  <c r="AU178" i="9" s="1"/>
  <c r="AP178" i="9"/>
  <c r="AT178" i="9" s="1"/>
  <c r="AO178" i="9"/>
  <c r="AS178" i="9" s="1"/>
  <c r="AN178" i="9"/>
  <c r="AQ45" i="9"/>
  <c r="AU45" i="9" s="1"/>
  <c r="AO45" i="9"/>
  <c r="AS45" i="9" s="1"/>
  <c r="AR45" i="9"/>
  <c r="AV45" i="9" s="1"/>
  <c r="AP45" i="9"/>
  <c r="AT45" i="9" s="1"/>
  <c r="AN45" i="9"/>
  <c r="AP76" i="9"/>
  <c r="AT76" i="9" s="1"/>
  <c r="AR76" i="9"/>
  <c r="AV76" i="9" s="1"/>
  <c r="AQ76" i="9"/>
  <c r="AU76" i="9" s="1"/>
  <c r="AO76" i="9"/>
  <c r="AS76" i="9" s="1"/>
  <c r="AN76" i="9"/>
  <c r="AR57" i="9"/>
  <c r="AV57" i="9" s="1"/>
  <c r="AQ57" i="9"/>
  <c r="AU57" i="9" s="1"/>
  <c r="AP57" i="9"/>
  <c r="AT57" i="9" s="1"/>
  <c r="AO57" i="9"/>
  <c r="AS57" i="9" s="1"/>
  <c r="AN57" i="9"/>
  <c r="AR129" i="9"/>
  <c r="AV129" i="9" s="1"/>
  <c r="AQ129" i="9"/>
  <c r="AU129" i="9" s="1"/>
  <c r="AP129" i="9"/>
  <c r="AT129" i="9" s="1"/>
  <c r="AO129" i="9"/>
  <c r="AS129" i="9" s="1"/>
  <c r="AN129" i="9"/>
  <c r="AQ31" i="9"/>
  <c r="AU31" i="9" s="1"/>
  <c r="AP31" i="9"/>
  <c r="AT31" i="9" s="1"/>
  <c r="AR31" i="9"/>
  <c r="AV31" i="9" s="1"/>
  <c r="AO31" i="9"/>
  <c r="AS31" i="9" s="1"/>
  <c r="AN31" i="9"/>
  <c r="AR181" i="9"/>
  <c r="AV181" i="9" s="1"/>
  <c r="AQ181" i="9"/>
  <c r="AU181" i="9" s="1"/>
  <c r="AP181" i="9"/>
  <c r="AT181" i="9" s="1"/>
  <c r="AO181" i="9"/>
  <c r="AS181" i="9" s="1"/>
  <c r="AN181" i="9"/>
  <c r="AP85" i="9"/>
  <c r="AT85" i="9" s="1"/>
  <c r="AQ85" i="9"/>
  <c r="AU85" i="9" s="1"/>
  <c r="AO85" i="9"/>
  <c r="AS85" i="9" s="1"/>
  <c r="AN85" i="9"/>
  <c r="AR85" i="9"/>
  <c r="AV85" i="9" s="1"/>
  <c r="AQ26" i="9"/>
  <c r="AU26" i="9" s="1"/>
  <c r="AP26" i="9"/>
  <c r="AT26" i="9" s="1"/>
  <c r="AR26" i="9"/>
  <c r="AV26" i="9" s="1"/>
  <c r="AO26" i="9"/>
  <c r="AS26" i="9" s="1"/>
  <c r="AN26" i="9"/>
  <c r="AR174" i="9"/>
  <c r="AV174" i="9" s="1"/>
  <c r="AQ174" i="9"/>
  <c r="AU174" i="9" s="1"/>
  <c r="AP174" i="9"/>
  <c r="AT174" i="9" s="1"/>
  <c r="AO174" i="9"/>
  <c r="AS174" i="9" s="1"/>
  <c r="AN174" i="9"/>
  <c r="AP141" i="9"/>
  <c r="AT141" i="9" s="1"/>
  <c r="AO141" i="9"/>
  <c r="AS141" i="9" s="1"/>
  <c r="AN141" i="9"/>
  <c r="AR141" i="9"/>
  <c r="AV141" i="9" s="1"/>
  <c r="AQ141" i="9"/>
  <c r="AU141" i="9" s="1"/>
  <c r="AP169" i="9"/>
  <c r="AT169" i="9" s="1"/>
  <c r="AO169" i="9"/>
  <c r="AS169" i="9" s="1"/>
  <c r="AN169" i="9"/>
  <c r="AR169" i="9"/>
  <c r="AV169" i="9" s="1"/>
  <c r="AQ169" i="9"/>
  <c r="AU169" i="9" s="1"/>
  <c r="AQ14" i="9"/>
  <c r="AU14" i="9" s="1"/>
  <c r="AP14" i="9"/>
  <c r="AT14" i="9" s="1"/>
  <c r="AR14" i="9"/>
  <c r="AV14" i="9" s="1"/>
  <c r="AO14" i="9"/>
  <c r="AS14" i="9" s="1"/>
  <c r="AN14" i="9"/>
  <c r="AN151" i="9"/>
  <c r="AR151" i="9"/>
  <c r="AV151" i="9" s="1"/>
  <c r="AQ151" i="9"/>
  <c r="AU151" i="9" s="1"/>
  <c r="AP151" i="9"/>
  <c r="AT151" i="9" s="1"/>
  <c r="AO151" i="9"/>
  <c r="AS151" i="9" s="1"/>
  <c r="AO159" i="9"/>
  <c r="AS159" i="9" s="1"/>
  <c r="AN159" i="9"/>
  <c r="AQ159" i="9"/>
  <c r="AU159" i="9" s="1"/>
  <c r="AP159" i="9"/>
  <c r="AT159" i="9" s="1"/>
  <c r="AR159" i="9"/>
  <c r="AV159" i="9" s="1"/>
  <c r="AQ56" i="9"/>
  <c r="AU56" i="9" s="1"/>
  <c r="AP56" i="9"/>
  <c r="AT56" i="9" s="1"/>
  <c r="AO56" i="9"/>
  <c r="AS56" i="9" s="1"/>
  <c r="AN56" i="9"/>
  <c r="AR56" i="9"/>
  <c r="AV56" i="9" s="1"/>
  <c r="AR97" i="9"/>
  <c r="AV97" i="9" s="1"/>
  <c r="AP97" i="9"/>
  <c r="AT97" i="9" s="1"/>
  <c r="AO97" i="9"/>
  <c r="AS97" i="9" s="1"/>
  <c r="AQ97" i="9"/>
  <c r="AU97" i="9" s="1"/>
  <c r="AN97" i="9"/>
  <c r="AN153" i="9"/>
  <c r="AR153" i="9"/>
  <c r="AV153" i="9" s="1"/>
  <c r="AO153" i="9"/>
  <c r="AS153" i="9" s="1"/>
  <c r="AP153" i="9"/>
  <c r="AT153" i="9" s="1"/>
  <c r="AQ153" i="9"/>
  <c r="AU153" i="9" s="1"/>
  <c r="AO163" i="9"/>
  <c r="AS163" i="9" s="1"/>
  <c r="AN163" i="9"/>
  <c r="AR163" i="9"/>
  <c r="AV163" i="9" s="1"/>
  <c r="AQ163" i="9"/>
  <c r="AU163" i="9" s="1"/>
  <c r="AP163" i="9"/>
  <c r="AT163" i="9" s="1"/>
  <c r="AQ52" i="9"/>
  <c r="AU52" i="9" s="1"/>
  <c r="AP52" i="9"/>
  <c r="AT52" i="9" s="1"/>
  <c r="AO52" i="9"/>
  <c r="AS52" i="9" s="1"/>
  <c r="AR52" i="9"/>
  <c r="AV52" i="9" s="1"/>
  <c r="AN52" i="9"/>
  <c r="AQ43" i="9"/>
  <c r="AU43" i="9" s="1"/>
  <c r="AO43" i="9"/>
  <c r="AS43" i="9" s="1"/>
  <c r="AP43" i="9"/>
  <c r="AT43" i="9" s="1"/>
  <c r="AN43" i="9"/>
  <c r="AR43" i="9"/>
  <c r="AV43" i="9" s="1"/>
  <c r="AR104" i="9"/>
  <c r="AV104" i="9" s="1"/>
  <c r="AQ104" i="9"/>
  <c r="AU104" i="9" s="1"/>
  <c r="AN104" i="9"/>
  <c r="AP104" i="9"/>
  <c r="AT104" i="9" s="1"/>
  <c r="AO104" i="9"/>
  <c r="AS104" i="9" s="1"/>
  <c r="AP80" i="9"/>
  <c r="AT80" i="9" s="1"/>
  <c r="AR80" i="9"/>
  <c r="AV80" i="9" s="1"/>
  <c r="AQ80" i="9"/>
  <c r="AU80" i="9" s="1"/>
  <c r="AO80" i="9"/>
  <c r="AS80" i="9" s="1"/>
  <c r="AN80" i="9"/>
  <c r="AQ25" i="9"/>
  <c r="AU25" i="9" s="1"/>
  <c r="AP25" i="9"/>
  <c r="AT25" i="9" s="1"/>
  <c r="AR25" i="9"/>
  <c r="AV25" i="9" s="1"/>
  <c r="AO25" i="9"/>
  <c r="AS25" i="9" s="1"/>
  <c r="AN25" i="9"/>
  <c r="AP77" i="9"/>
  <c r="AT77" i="9" s="1"/>
  <c r="AR77" i="9"/>
  <c r="AV77" i="9" s="1"/>
  <c r="AQ77" i="9"/>
  <c r="AU77" i="9" s="1"/>
  <c r="AO77" i="9"/>
  <c r="AS77" i="9" s="1"/>
  <c r="AN77" i="9"/>
  <c r="AP143" i="9"/>
  <c r="AT143" i="9" s="1"/>
  <c r="AO143" i="9"/>
  <c r="AS143" i="9" s="1"/>
  <c r="AQ143" i="9"/>
  <c r="AU143" i="9" s="1"/>
  <c r="AN143" i="9"/>
  <c r="AR143" i="9"/>
  <c r="AV143" i="9" s="1"/>
  <c r="AR182" i="9"/>
  <c r="AV182" i="9" s="1"/>
  <c r="AQ182" i="9"/>
  <c r="AU182" i="9" s="1"/>
  <c r="AP182" i="9"/>
  <c r="AT182" i="9" s="1"/>
  <c r="AO182" i="9"/>
  <c r="AS182" i="9" s="1"/>
  <c r="AN182" i="9"/>
  <c r="AP168" i="9"/>
  <c r="AT168" i="9" s="1"/>
  <c r="AO168" i="9"/>
  <c r="AS168" i="9" s="1"/>
  <c r="AN168" i="9"/>
  <c r="AR168" i="9"/>
  <c r="AV168" i="9" s="1"/>
  <c r="AQ168" i="9"/>
  <c r="AU168" i="9" s="1"/>
  <c r="AQ12" i="9"/>
  <c r="AU12" i="9" s="1"/>
  <c r="AP12" i="9"/>
  <c r="AT12" i="9" s="1"/>
  <c r="AO12" i="9"/>
  <c r="AS12" i="9" s="1"/>
  <c r="AR12" i="9"/>
  <c r="AV12" i="9" s="1"/>
  <c r="AN12" i="9"/>
  <c r="AO134" i="9"/>
  <c r="AS134" i="9" s="1"/>
  <c r="AR134" i="9"/>
  <c r="AV134" i="9" s="1"/>
  <c r="AP134" i="9"/>
  <c r="AT134" i="9" s="1"/>
  <c r="AN134" i="9"/>
  <c r="AQ134" i="9"/>
  <c r="AU134" i="9" s="1"/>
  <c r="AQ50" i="9"/>
  <c r="AU50" i="9" s="1"/>
  <c r="AP50" i="9"/>
  <c r="AT50" i="9" s="1"/>
  <c r="AO50" i="9"/>
  <c r="AS50" i="9" s="1"/>
  <c r="AR50" i="9"/>
  <c r="AV50" i="9" s="1"/>
  <c r="AN50" i="9"/>
  <c r="AQ72" i="9"/>
  <c r="AU72" i="9" s="1"/>
  <c r="AP72" i="9"/>
  <c r="AT72" i="9" s="1"/>
  <c r="AO72" i="9"/>
  <c r="AS72" i="9" s="1"/>
  <c r="AN72" i="9"/>
  <c r="AR72" i="9"/>
  <c r="AV72" i="9" s="1"/>
  <c r="AR105" i="9"/>
  <c r="AV105" i="9" s="1"/>
  <c r="AQ105" i="9"/>
  <c r="AU105" i="9" s="1"/>
  <c r="AO105" i="9"/>
  <c r="AS105" i="9" s="1"/>
  <c r="AN105" i="9"/>
  <c r="AP105" i="9"/>
  <c r="AT105" i="9" s="1"/>
  <c r="AQ39" i="9"/>
  <c r="AU39" i="9" s="1"/>
  <c r="AR39" i="9"/>
  <c r="AV39" i="9" s="1"/>
  <c r="AP39" i="9"/>
  <c r="AT39" i="9" s="1"/>
  <c r="AO39" i="9"/>
  <c r="AS39" i="9" s="1"/>
  <c r="AN39" i="9"/>
  <c r="AP79" i="9"/>
  <c r="AT79" i="9" s="1"/>
  <c r="AQ79" i="9"/>
  <c r="AU79" i="9" s="1"/>
  <c r="AO79" i="9"/>
  <c r="AS79" i="9" s="1"/>
  <c r="AR79" i="9"/>
  <c r="AV79" i="9" s="1"/>
  <c r="AN79" i="9"/>
  <c r="AQ44" i="9"/>
  <c r="AU44" i="9" s="1"/>
  <c r="AO44" i="9"/>
  <c r="AS44" i="9" s="1"/>
  <c r="AR44" i="9"/>
  <c r="AV44" i="9" s="1"/>
  <c r="AP44" i="9"/>
  <c r="AT44" i="9" s="1"/>
  <c r="AN44" i="9"/>
  <c r="AR54" i="9"/>
  <c r="AV54" i="9" s="1"/>
  <c r="AQ54" i="9"/>
  <c r="AU54" i="9" s="1"/>
  <c r="AP54" i="9"/>
  <c r="AT54" i="9" s="1"/>
  <c r="AO54" i="9"/>
  <c r="AS54" i="9" s="1"/>
  <c r="AN54" i="9"/>
  <c r="AR185" i="9"/>
  <c r="AV185" i="9" s="1"/>
  <c r="AQ185" i="9"/>
  <c r="AU185" i="9" s="1"/>
  <c r="AP185" i="9"/>
  <c r="AT185" i="9" s="1"/>
  <c r="AO185" i="9"/>
  <c r="AS185" i="9" s="1"/>
  <c r="AN185" i="9"/>
  <c r="AR69" i="9"/>
  <c r="AV69" i="9" s="1"/>
  <c r="AQ69" i="9"/>
  <c r="AU69" i="9" s="1"/>
  <c r="AP69" i="9"/>
  <c r="AT69" i="9" s="1"/>
  <c r="AO69" i="9"/>
  <c r="AS69" i="9" s="1"/>
  <c r="AN69" i="9"/>
  <c r="AR148" i="9"/>
  <c r="AV148" i="9" s="1"/>
  <c r="AP148" i="9"/>
  <c r="AT148" i="9" s="1"/>
  <c r="AO148" i="9"/>
  <c r="AS148" i="9" s="1"/>
  <c r="AQ148" i="9"/>
  <c r="AU148" i="9" s="1"/>
  <c r="AN148" i="9"/>
  <c r="AR175" i="9"/>
  <c r="AV175" i="9" s="1"/>
  <c r="AQ175" i="9"/>
  <c r="AU175" i="9" s="1"/>
  <c r="AP175" i="9"/>
  <c r="AT175" i="9" s="1"/>
  <c r="AO175" i="9"/>
  <c r="AS175" i="9" s="1"/>
  <c r="AN175" i="9"/>
  <c r="AR73" i="9"/>
  <c r="AV73" i="9" s="1"/>
  <c r="AQ73" i="9"/>
  <c r="AU73" i="9" s="1"/>
  <c r="AP73" i="9"/>
  <c r="AT73" i="9" s="1"/>
  <c r="AO73" i="9"/>
  <c r="AS73" i="9" s="1"/>
  <c r="AN73" i="9"/>
  <c r="AO165" i="9"/>
  <c r="AS165" i="9" s="1"/>
  <c r="AN165" i="9"/>
  <c r="AQ165" i="9"/>
  <c r="AU165" i="9" s="1"/>
  <c r="AP165" i="9"/>
  <c r="AT165" i="9" s="1"/>
  <c r="AR165" i="9"/>
  <c r="AV165" i="9" s="1"/>
  <c r="AQ37" i="9"/>
  <c r="AU37" i="9" s="1"/>
  <c r="AP37" i="9"/>
  <c r="AT37" i="9" s="1"/>
  <c r="AR37" i="9"/>
  <c r="AV37" i="9" s="1"/>
  <c r="AO37" i="9"/>
  <c r="AS37" i="9" s="1"/>
  <c r="AN37" i="9"/>
  <c r="AQ29" i="9"/>
  <c r="AU29" i="9" s="1"/>
  <c r="AP29" i="9"/>
  <c r="AT29" i="9" s="1"/>
  <c r="AR29" i="9"/>
  <c r="AV29" i="9" s="1"/>
  <c r="AO29" i="9"/>
  <c r="AS29" i="9" s="1"/>
  <c r="AN29" i="9"/>
  <c r="AQ28" i="9"/>
  <c r="AU28" i="9" s="1"/>
  <c r="AP28" i="9"/>
  <c r="AT28" i="9" s="1"/>
  <c r="AR28" i="9"/>
  <c r="AV28" i="9" s="1"/>
  <c r="AO28" i="9"/>
  <c r="AS28" i="9" s="1"/>
  <c r="AN28" i="9"/>
  <c r="AQ23" i="9"/>
  <c r="AU23" i="9" s="1"/>
  <c r="AP23" i="9"/>
  <c r="AT23" i="9" s="1"/>
  <c r="AR23" i="9"/>
  <c r="AV23" i="9" s="1"/>
  <c r="AO23" i="9"/>
  <c r="AS23" i="9" s="1"/>
  <c r="AN23" i="9"/>
  <c r="AR145" i="9"/>
  <c r="AV145" i="9" s="1"/>
  <c r="AP145" i="9"/>
  <c r="AT145" i="9" s="1"/>
  <c r="AO145" i="9"/>
  <c r="AS145" i="9" s="1"/>
  <c r="AQ145" i="9"/>
  <c r="AU145" i="9" s="1"/>
  <c r="AN145" i="9"/>
  <c r="AR187" i="9"/>
  <c r="AV187" i="9" s="1"/>
  <c r="AQ187" i="9"/>
  <c r="AU187" i="9" s="1"/>
  <c r="AP187" i="9"/>
  <c r="AT187" i="9" s="1"/>
  <c r="AO187" i="9"/>
  <c r="AS187" i="9" s="1"/>
  <c r="AN187" i="9"/>
  <c r="AQ18" i="9"/>
  <c r="AU18" i="9" s="1"/>
  <c r="AP18" i="9"/>
  <c r="AT18" i="9" s="1"/>
  <c r="AR18" i="9"/>
  <c r="AV18" i="9" s="1"/>
  <c r="AO18" i="9"/>
  <c r="AS18" i="9" s="1"/>
  <c r="AN18" i="9"/>
  <c r="AR188" i="9"/>
  <c r="AV188" i="9" s="1"/>
  <c r="AQ188" i="9"/>
  <c r="AU188" i="9" s="1"/>
  <c r="AP188" i="9"/>
  <c r="AT188" i="9" s="1"/>
  <c r="AO188" i="9"/>
  <c r="AS188" i="9" s="1"/>
  <c r="AN188" i="9"/>
  <c r="AP127" i="9"/>
  <c r="AT127" i="9" s="1"/>
  <c r="AO127" i="9"/>
  <c r="AS127" i="9" s="1"/>
  <c r="AN127" i="9"/>
  <c r="AR127" i="9"/>
  <c r="AV127" i="9" s="1"/>
  <c r="AQ127" i="9"/>
  <c r="AU127" i="9" s="1"/>
  <c r="AN154" i="9"/>
  <c r="AO154" i="9"/>
  <c r="AS154" i="9" s="1"/>
  <c r="AQ154" i="9"/>
  <c r="AU154" i="9" s="1"/>
  <c r="AP154" i="9"/>
  <c r="AT154" i="9" s="1"/>
  <c r="AR154" i="9"/>
  <c r="AV154" i="9" s="1"/>
  <c r="AR177" i="9"/>
  <c r="AV177" i="9" s="1"/>
  <c r="AQ177" i="9"/>
  <c r="AU177" i="9" s="1"/>
  <c r="AP177" i="9"/>
  <c r="AT177" i="9" s="1"/>
  <c r="AO177" i="9"/>
  <c r="AS177" i="9" s="1"/>
  <c r="AN177" i="9"/>
  <c r="AR147" i="9"/>
  <c r="AV147" i="9" s="1"/>
  <c r="AP147" i="9"/>
  <c r="AT147" i="9" s="1"/>
  <c r="AO147" i="9"/>
  <c r="AS147" i="9" s="1"/>
  <c r="AQ147" i="9"/>
  <c r="AU147" i="9" s="1"/>
  <c r="AN147" i="9"/>
  <c r="AO155" i="9"/>
  <c r="AS155" i="9" s="1"/>
  <c r="AN155" i="9"/>
  <c r="AR155" i="9"/>
  <c r="AV155" i="9" s="1"/>
  <c r="AP155" i="9"/>
  <c r="AT155" i="9" s="1"/>
  <c r="AQ155" i="9"/>
  <c r="AU155" i="9" s="1"/>
  <c r="AQ13" i="9"/>
  <c r="AU13" i="9" s="1"/>
  <c r="AP13" i="9"/>
  <c r="AT13" i="9" s="1"/>
  <c r="AR13" i="9"/>
  <c r="AV13" i="9" s="1"/>
  <c r="AO13" i="9"/>
  <c r="AS13" i="9" s="1"/>
  <c r="AN13" i="9"/>
  <c r="AQ30" i="9"/>
  <c r="AU30" i="9" s="1"/>
  <c r="AP30" i="9"/>
  <c r="AT30" i="9" s="1"/>
  <c r="AR30" i="9"/>
  <c r="AV30" i="9" s="1"/>
  <c r="AO30" i="9"/>
  <c r="AS30" i="9" s="1"/>
  <c r="AN30" i="9"/>
  <c r="AR53" i="9"/>
  <c r="AV53" i="9" s="1"/>
  <c r="AQ53" i="9"/>
  <c r="AU53" i="9" s="1"/>
  <c r="AP53" i="9"/>
  <c r="AT53" i="9" s="1"/>
  <c r="AO53" i="9"/>
  <c r="AS53" i="9" s="1"/>
  <c r="AN53" i="9"/>
  <c r="AQ15" i="9"/>
  <c r="AU15" i="9" s="1"/>
  <c r="AP15" i="9"/>
  <c r="AT15" i="9" s="1"/>
  <c r="AR15" i="9"/>
  <c r="AV15" i="9" s="1"/>
  <c r="AO15" i="9"/>
  <c r="AS15" i="9" s="1"/>
  <c r="AN15" i="9"/>
  <c r="AR65" i="9"/>
  <c r="AV65" i="9" s="1"/>
  <c r="AQ65" i="9"/>
  <c r="AU65" i="9" s="1"/>
  <c r="AP65" i="9"/>
  <c r="AT65" i="9" s="1"/>
  <c r="AO65" i="9"/>
  <c r="AS65" i="9" s="1"/>
  <c r="AN65" i="9"/>
  <c r="AP166" i="9"/>
  <c r="AT166" i="9" s="1"/>
  <c r="AO166" i="9"/>
  <c r="AS166" i="9" s="1"/>
  <c r="AN166" i="9"/>
  <c r="AR166" i="9"/>
  <c r="AV166" i="9" s="1"/>
  <c r="AQ166" i="9"/>
  <c r="AU166" i="9" s="1"/>
  <c r="AR126" i="9"/>
  <c r="AV126" i="9" s="1"/>
  <c r="AO126" i="9"/>
  <c r="AS126" i="9" s="1"/>
  <c r="AP126" i="9"/>
  <c r="AT126" i="9" s="1"/>
  <c r="AN126" i="9"/>
  <c r="AQ126" i="9"/>
  <c r="AU126" i="9" s="1"/>
  <c r="AQ27" i="9"/>
  <c r="AU27" i="9" s="1"/>
  <c r="AP27" i="9"/>
  <c r="AT27" i="9" s="1"/>
  <c r="AR27" i="9"/>
  <c r="AV27" i="9" s="1"/>
  <c r="AO27" i="9"/>
  <c r="AS27" i="9" s="1"/>
  <c r="AN27" i="9"/>
  <c r="AR171" i="9"/>
  <c r="AV171" i="9" s="1"/>
  <c r="AQ171" i="9"/>
  <c r="AU171" i="9" s="1"/>
  <c r="AP171" i="9"/>
  <c r="AT171" i="9" s="1"/>
  <c r="AO171" i="9"/>
  <c r="AS171" i="9" s="1"/>
  <c r="AN171" i="9"/>
  <c r="AQ51" i="9"/>
  <c r="AU51" i="9" s="1"/>
  <c r="AP51" i="9"/>
  <c r="AT51" i="9" s="1"/>
  <c r="AO51" i="9"/>
  <c r="AS51" i="9" s="1"/>
  <c r="AN51" i="9"/>
  <c r="AR51" i="9"/>
  <c r="AV51" i="9" s="1"/>
  <c r="AR170" i="9"/>
  <c r="AV170" i="9" s="1"/>
  <c r="AQ170" i="9"/>
  <c r="AU170" i="9" s="1"/>
  <c r="AP170" i="9"/>
  <c r="AT170" i="9" s="1"/>
  <c r="AO170" i="9"/>
  <c r="AS170" i="9" s="1"/>
  <c r="AN170" i="9"/>
  <c r="AQ49" i="9"/>
  <c r="AU49" i="9" s="1"/>
  <c r="AP49" i="9"/>
  <c r="AT49" i="9" s="1"/>
  <c r="AO49" i="9"/>
  <c r="AS49" i="9" s="1"/>
  <c r="AR49" i="9"/>
  <c r="AV49" i="9" s="1"/>
  <c r="AN49" i="9"/>
  <c r="AQ20" i="9"/>
  <c r="AU20" i="9" s="1"/>
  <c r="AP20" i="9"/>
  <c r="AT20" i="9" s="1"/>
  <c r="AO20" i="9"/>
  <c r="AS20" i="9" s="1"/>
  <c r="AR20" i="9"/>
  <c r="AV20" i="9" s="1"/>
  <c r="AN20" i="9"/>
  <c r="AQ24" i="9"/>
  <c r="AU24" i="9" s="1"/>
  <c r="AP24" i="9"/>
  <c r="AT24" i="9" s="1"/>
  <c r="AO24" i="9"/>
  <c r="AS24" i="9" s="1"/>
  <c r="AR24" i="9"/>
  <c r="AV24" i="9" s="1"/>
  <c r="AN24" i="9"/>
  <c r="AQ121" i="9"/>
  <c r="AU121" i="9" s="1"/>
  <c r="AO121" i="9"/>
  <c r="AS121" i="9" s="1"/>
  <c r="AN121" i="9"/>
  <c r="AR121" i="9"/>
  <c r="AV121" i="9" s="1"/>
  <c r="AP121" i="9"/>
  <c r="AT121" i="9" s="1"/>
  <c r="AR61" i="9"/>
  <c r="AV61" i="9" s="1"/>
  <c r="AQ61" i="9"/>
  <c r="AU61" i="9" s="1"/>
  <c r="AP61" i="9"/>
  <c r="AT61" i="9" s="1"/>
  <c r="AO61" i="9"/>
  <c r="AS61" i="9" s="1"/>
  <c r="AN61" i="9"/>
  <c r="AQ47" i="9"/>
  <c r="AU47" i="9" s="1"/>
  <c r="AO47" i="9"/>
  <c r="AS47" i="9" s="1"/>
  <c r="AR47" i="9"/>
  <c r="AV47" i="9" s="1"/>
  <c r="AP47" i="9"/>
  <c r="AT47" i="9" s="1"/>
  <c r="AN47" i="9"/>
  <c r="AP82" i="9"/>
  <c r="AT82" i="9" s="1"/>
  <c r="AR82" i="9"/>
  <c r="AV82" i="9" s="1"/>
  <c r="AQ82" i="9"/>
  <c r="AU82" i="9" s="1"/>
  <c r="AO82" i="9"/>
  <c r="AS82" i="9" s="1"/>
  <c r="AN82" i="9"/>
  <c r="AO164" i="9"/>
  <c r="AS164" i="9" s="1"/>
  <c r="AN164" i="9"/>
  <c r="AQ164" i="9"/>
  <c r="AU164" i="9" s="1"/>
  <c r="AP164" i="9"/>
  <c r="AT164" i="9" s="1"/>
  <c r="AR164" i="9"/>
  <c r="AV164" i="9" s="1"/>
  <c r="AR62" i="9"/>
  <c r="AV62" i="9" s="1"/>
  <c r="AP62" i="9"/>
  <c r="AT62" i="9" s="1"/>
  <c r="AO62" i="9"/>
  <c r="AS62" i="9" s="1"/>
  <c r="AN62" i="9"/>
  <c r="AQ62" i="9"/>
  <c r="AU62" i="9" s="1"/>
  <c r="AQ16" i="9"/>
  <c r="AU16" i="9" s="1"/>
  <c r="AP16" i="9"/>
  <c r="AT16" i="9" s="1"/>
  <c r="AO16" i="9"/>
  <c r="AS16" i="9" s="1"/>
  <c r="AR16" i="9"/>
  <c r="AV16" i="9" s="1"/>
  <c r="AN16" i="9"/>
  <c r="AO133" i="9"/>
  <c r="AS133" i="9" s="1"/>
  <c r="AP133" i="9"/>
  <c r="AT133" i="9" s="1"/>
  <c r="AN133" i="9"/>
  <c r="AR133" i="9"/>
  <c r="AV133" i="9" s="1"/>
  <c r="AQ133" i="9"/>
  <c r="AU133" i="9" s="1"/>
  <c r="AO139" i="9"/>
  <c r="AS139" i="9" s="1"/>
  <c r="AP139" i="9"/>
  <c r="AT139" i="9" s="1"/>
  <c r="AN139" i="9"/>
  <c r="AR139" i="9"/>
  <c r="AV139" i="9" s="1"/>
  <c r="AQ139" i="9"/>
  <c r="AU139" i="9" s="1"/>
  <c r="AQ19" i="9"/>
  <c r="AU19" i="9" s="1"/>
  <c r="AP19" i="9"/>
  <c r="AT19" i="9" s="1"/>
  <c r="AR19" i="9"/>
  <c r="AV19" i="9" s="1"/>
  <c r="AO19" i="9"/>
  <c r="AS19" i="9" s="1"/>
  <c r="AN19" i="9"/>
  <c r="AP78" i="9"/>
  <c r="AT78" i="9" s="1"/>
  <c r="AO78" i="9"/>
  <c r="AS78" i="9" s="1"/>
  <c r="AN78" i="9"/>
  <c r="AR78" i="9"/>
  <c r="AV78" i="9" s="1"/>
  <c r="AQ78" i="9"/>
  <c r="AU78" i="9" s="1"/>
  <c r="AO137" i="9"/>
  <c r="AS137" i="9" s="1"/>
  <c r="AQ137" i="9"/>
  <c r="AU137" i="9" s="1"/>
  <c r="AP137" i="9"/>
  <c r="AT137" i="9" s="1"/>
  <c r="AR137" i="9"/>
  <c r="AV137" i="9" s="1"/>
  <c r="AN137" i="9"/>
  <c r="AM85" i="8"/>
  <c r="AQ85" i="8"/>
  <c r="AU85" i="8" s="1"/>
  <c r="AO85" i="8"/>
  <c r="AS85" i="8" s="1"/>
  <c r="AN85" i="8"/>
  <c r="AR85" i="8" s="1"/>
  <c r="AP85" i="8"/>
  <c r="AT85" i="8" s="1"/>
  <c r="AN51" i="8"/>
  <c r="AR51" i="8" s="1"/>
  <c r="AM51" i="8"/>
  <c r="AO51" i="8"/>
  <c r="AS51" i="8" s="1"/>
  <c r="AQ51" i="8"/>
  <c r="AU51" i="8" s="1"/>
  <c r="AP51" i="8"/>
  <c r="AT51" i="8" s="1"/>
  <c r="AQ154" i="8"/>
  <c r="AU154" i="8" s="1"/>
  <c r="AP154" i="8"/>
  <c r="AT154" i="8" s="1"/>
  <c r="AO154" i="8"/>
  <c r="AS154" i="8" s="1"/>
  <c r="AM154" i="8"/>
  <c r="AN154" i="8"/>
  <c r="AR154" i="8" s="1"/>
  <c r="AQ181" i="8"/>
  <c r="AU181" i="8" s="1"/>
  <c r="AP181" i="8"/>
  <c r="AT181" i="8" s="1"/>
  <c r="AO181" i="8"/>
  <c r="AS181" i="8" s="1"/>
  <c r="AM181" i="8"/>
  <c r="AN181" i="8"/>
  <c r="AR181" i="8" s="1"/>
  <c r="AQ126" i="8"/>
  <c r="AU126" i="8" s="1"/>
  <c r="AP126" i="8"/>
  <c r="AT126" i="8" s="1"/>
  <c r="AN126" i="8"/>
  <c r="AR126" i="8" s="1"/>
  <c r="AM126" i="8"/>
  <c r="AO126" i="8"/>
  <c r="AS126" i="8" s="1"/>
  <c r="AQ179" i="8"/>
  <c r="AU179" i="8" s="1"/>
  <c r="AP179" i="8"/>
  <c r="AT179" i="8" s="1"/>
  <c r="AO179" i="8"/>
  <c r="AS179" i="8" s="1"/>
  <c r="AM179" i="8"/>
  <c r="AN179" i="8"/>
  <c r="AR179" i="8" s="1"/>
  <c r="AP89" i="8"/>
  <c r="AT89" i="8" s="1"/>
  <c r="AM89" i="8"/>
  <c r="AQ89" i="8"/>
  <c r="AU89" i="8" s="1"/>
  <c r="AN89" i="8"/>
  <c r="AR89" i="8" s="1"/>
  <c r="AO89" i="8"/>
  <c r="AS89" i="8" s="1"/>
  <c r="AP94" i="8"/>
  <c r="AT94" i="8" s="1"/>
  <c r="AN94" i="8"/>
  <c r="AR94" i="8" s="1"/>
  <c r="AM94" i="8"/>
  <c r="AQ94" i="8"/>
  <c r="AU94" i="8" s="1"/>
  <c r="AO94" i="8"/>
  <c r="AS94" i="8" s="1"/>
  <c r="AP74" i="8"/>
  <c r="AT74" i="8" s="1"/>
  <c r="AN74" i="8"/>
  <c r="AR74" i="8" s="1"/>
  <c r="AM74" i="8"/>
  <c r="AQ74" i="8"/>
  <c r="AU74" i="8" s="1"/>
  <c r="AO74" i="8"/>
  <c r="AS74" i="8" s="1"/>
  <c r="AQ176" i="8"/>
  <c r="AU176" i="8" s="1"/>
  <c r="AP176" i="8"/>
  <c r="AT176" i="8" s="1"/>
  <c r="AO176" i="8"/>
  <c r="AS176" i="8" s="1"/>
  <c r="AM176" i="8"/>
  <c r="AN176" i="8"/>
  <c r="AR176" i="8" s="1"/>
  <c r="AM80" i="8"/>
  <c r="AQ80" i="8"/>
  <c r="AU80" i="8" s="1"/>
  <c r="AP80" i="8"/>
  <c r="AT80" i="8" s="1"/>
  <c r="AN80" i="8"/>
  <c r="AR80" i="8" s="1"/>
  <c r="AO80" i="8"/>
  <c r="AS80" i="8" s="1"/>
  <c r="AP95" i="8"/>
  <c r="AT95" i="8" s="1"/>
  <c r="AN95" i="8"/>
  <c r="AR95" i="8" s="1"/>
  <c r="AM95" i="8"/>
  <c r="AQ95" i="8"/>
  <c r="AU95" i="8" s="1"/>
  <c r="AO95" i="8"/>
  <c r="AS95" i="8" s="1"/>
  <c r="AQ143" i="8"/>
  <c r="AU143" i="8" s="1"/>
  <c r="AP143" i="8"/>
  <c r="AT143" i="8" s="1"/>
  <c r="AO143" i="8"/>
  <c r="AS143" i="8" s="1"/>
  <c r="AN143" i="8"/>
  <c r="AR143" i="8" s="1"/>
  <c r="AM143" i="8"/>
  <c r="AQ171" i="8"/>
  <c r="AU171" i="8" s="1"/>
  <c r="AP171" i="8"/>
  <c r="AT171" i="8" s="1"/>
  <c r="AO171" i="8"/>
  <c r="AS171" i="8" s="1"/>
  <c r="AM171" i="8"/>
  <c r="AN171" i="8"/>
  <c r="AR171" i="8" s="1"/>
  <c r="AM128" i="8"/>
  <c r="AP128" i="8"/>
  <c r="AT128" i="8" s="1"/>
  <c r="AN128" i="8"/>
  <c r="AR128" i="8" s="1"/>
  <c r="AO128" i="8"/>
  <c r="AS128" i="8" s="1"/>
  <c r="AQ128" i="8"/>
  <c r="AU128" i="8" s="1"/>
  <c r="AQ107" i="8"/>
  <c r="AU107" i="8" s="1"/>
  <c r="AP107" i="8"/>
  <c r="AT107" i="8" s="1"/>
  <c r="AO107" i="8"/>
  <c r="AS107" i="8" s="1"/>
  <c r="AN107" i="8"/>
  <c r="AR107" i="8" s="1"/>
  <c r="AM107" i="8"/>
  <c r="AP92" i="8"/>
  <c r="AT92" i="8" s="1"/>
  <c r="AN92" i="8"/>
  <c r="AR92" i="8" s="1"/>
  <c r="AM92" i="8"/>
  <c r="AQ92" i="8"/>
  <c r="AU92" i="8" s="1"/>
  <c r="AO92" i="8"/>
  <c r="AS92" i="8" s="1"/>
  <c r="AN54" i="8"/>
  <c r="AR54" i="8" s="1"/>
  <c r="AQ54" i="8"/>
  <c r="AU54" i="8" s="1"/>
  <c r="AP54" i="8"/>
  <c r="AT54" i="8" s="1"/>
  <c r="AO54" i="8"/>
  <c r="AS54" i="8" s="1"/>
  <c r="AM54" i="8"/>
  <c r="AN53" i="8"/>
  <c r="AR53" i="8" s="1"/>
  <c r="AP53" i="8"/>
  <c r="AT53" i="8" s="1"/>
  <c r="AO53" i="8"/>
  <c r="AS53" i="8" s="1"/>
  <c r="AM53" i="8"/>
  <c r="AQ53" i="8"/>
  <c r="AU53" i="8" s="1"/>
  <c r="AQ169" i="8"/>
  <c r="AU169" i="8" s="1"/>
  <c r="AP169" i="8"/>
  <c r="AT169" i="8" s="1"/>
  <c r="AO169" i="8"/>
  <c r="AS169" i="8" s="1"/>
  <c r="AM169" i="8"/>
  <c r="AN169" i="8"/>
  <c r="AR169" i="8" s="1"/>
  <c r="AP93" i="8"/>
  <c r="AT93" i="8" s="1"/>
  <c r="AN93" i="8"/>
  <c r="AR93" i="8" s="1"/>
  <c r="AM93" i="8"/>
  <c r="AQ93" i="8"/>
  <c r="AU93" i="8" s="1"/>
  <c r="AO93" i="8"/>
  <c r="AS93" i="8" s="1"/>
  <c r="AQ135" i="8"/>
  <c r="AU135" i="8" s="1"/>
  <c r="AO135" i="8"/>
  <c r="AS135" i="8" s="1"/>
  <c r="AN135" i="8"/>
  <c r="AR135" i="8" s="1"/>
  <c r="AM135" i="8"/>
  <c r="AP135" i="8"/>
  <c r="AT135" i="8" s="1"/>
  <c r="AQ188" i="8"/>
  <c r="AU188" i="8" s="1"/>
  <c r="AP188" i="8"/>
  <c r="AT188" i="8" s="1"/>
  <c r="AO188" i="8"/>
  <c r="AS188" i="8" s="1"/>
  <c r="AM188" i="8"/>
  <c r="AN188" i="8"/>
  <c r="AR188" i="8" s="1"/>
  <c r="AQ174" i="8"/>
  <c r="AU174" i="8" s="1"/>
  <c r="AP174" i="8"/>
  <c r="AT174" i="8" s="1"/>
  <c r="AO174" i="8"/>
  <c r="AS174" i="8" s="1"/>
  <c r="AM174" i="8"/>
  <c r="AN174" i="8"/>
  <c r="AR174" i="8" s="1"/>
  <c r="AQ70" i="8"/>
  <c r="AU70" i="8" s="1"/>
  <c r="AP70" i="8"/>
  <c r="AT70" i="8" s="1"/>
  <c r="AO70" i="8"/>
  <c r="AS70" i="8" s="1"/>
  <c r="AN70" i="8"/>
  <c r="AR70" i="8" s="1"/>
  <c r="AM70" i="8"/>
  <c r="AQ114" i="8"/>
  <c r="AU114" i="8" s="1"/>
  <c r="AP114" i="8"/>
  <c r="AT114" i="8" s="1"/>
  <c r="AN114" i="8"/>
  <c r="AR114" i="8" s="1"/>
  <c r="AM114" i="8"/>
  <c r="AO114" i="8"/>
  <c r="AS114" i="8" s="1"/>
  <c r="AQ140" i="8"/>
  <c r="AU140" i="8" s="1"/>
  <c r="AO140" i="8"/>
  <c r="AS140" i="8" s="1"/>
  <c r="AM140" i="8"/>
  <c r="AP140" i="8"/>
  <c r="AT140" i="8" s="1"/>
  <c r="AN140" i="8"/>
  <c r="AR140" i="8" s="1"/>
  <c r="AQ167" i="8"/>
  <c r="AU167" i="8" s="1"/>
  <c r="AP167" i="8"/>
  <c r="AT167" i="8" s="1"/>
  <c r="AO167" i="8"/>
  <c r="AS167" i="8" s="1"/>
  <c r="AM167" i="8"/>
  <c r="AN167" i="8"/>
  <c r="AR167" i="8" s="1"/>
  <c r="AQ185" i="8"/>
  <c r="AU185" i="8" s="1"/>
  <c r="AP185" i="8"/>
  <c r="AT185" i="8" s="1"/>
  <c r="AO185" i="8"/>
  <c r="AS185" i="8" s="1"/>
  <c r="AM185" i="8"/>
  <c r="AN185" i="8"/>
  <c r="AR185" i="8" s="1"/>
  <c r="AQ112" i="8"/>
  <c r="AU112" i="8" s="1"/>
  <c r="AP112" i="8"/>
  <c r="AT112" i="8" s="1"/>
  <c r="AN112" i="8"/>
  <c r="AR112" i="8" s="1"/>
  <c r="AM112" i="8"/>
  <c r="AO112" i="8"/>
  <c r="AS112" i="8" s="1"/>
  <c r="AP65" i="8"/>
  <c r="AT65" i="8" s="1"/>
  <c r="AO65" i="8"/>
  <c r="AS65" i="8" s="1"/>
  <c r="AM65" i="8"/>
  <c r="AN65" i="8"/>
  <c r="AR65" i="8" s="1"/>
  <c r="AQ65" i="8"/>
  <c r="AU65" i="8" s="1"/>
  <c r="AQ142" i="8"/>
  <c r="AU142" i="8" s="1"/>
  <c r="AP142" i="8"/>
  <c r="AT142" i="8" s="1"/>
  <c r="AN142" i="8"/>
  <c r="AR142" i="8" s="1"/>
  <c r="AO142" i="8"/>
  <c r="AS142" i="8" s="1"/>
  <c r="AM142" i="8"/>
  <c r="AM136" i="8"/>
  <c r="AO136" i="8"/>
  <c r="AS136" i="8" s="1"/>
  <c r="AN136" i="8"/>
  <c r="AR136" i="8" s="1"/>
  <c r="AQ136" i="8"/>
  <c r="AU136" i="8" s="1"/>
  <c r="AP136" i="8"/>
  <c r="AT136" i="8" s="1"/>
  <c r="AM78" i="8"/>
  <c r="AQ78" i="8"/>
  <c r="AU78" i="8" s="1"/>
  <c r="AP78" i="8"/>
  <c r="AT78" i="8" s="1"/>
  <c r="AO78" i="8"/>
  <c r="AS78" i="8" s="1"/>
  <c r="AN78" i="8"/>
  <c r="AR78" i="8" s="1"/>
  <c r="AQ113" i="8"/>
  <c r="AU113" i="8" s="1"/>
  <c r="AP113" i="8"/>
  <c r="AT113" i="8" s="1"/>
  <c r="AO113" i="8"/>
  <c r="AS113" i="8" s="1"/>
  <c r="AN113" i="8"/>
  <c r="AR113" i="8" s="1"/>
  <c r="AM113" i="8"/>
  <c r="AQ158" i="8"/>
  <c r="AU158" i="8" s="1"/>
  <c r="AP158" i="8"/>
  <c r="AT158" i="8" s="1"/>
  <c r="AO158" i="8"/>
  <c r="AS158" i="8" s="1"/>
  <c r="AM158" i="8"/>
  <c r="AN158" i="8"/>
  <c r="AR158" i="8" s="1"/>
  <c r="AO150" i="8"/>
  <c r="AS150" i="8" s="1"/>
  <c r="AM150" i="8"/>
  <c r="AQ150" i="8"/>
  <c r="AU150" i="8" s="1"/>
  <c r="AP150" i="8"/>
  <c r="AT150" i="8" s="1"/>
  <c r="AN150" i="8"/>
  <c r="AR150" i="8" s="1"/>
  <c r="AQ102" i="8"/>
  <c r="AU102" i="8" s="1"/>
  <c r="AP102" i="8"/>
  <c r="AT102" i="8" s="1"/>
  <c r="AO102" i="8"/>
  <c r="AS102" i="8" s="1"/>
  <c r="AM102" i="8"/>
  <c r="AN102" i="8"/>
  <c r="AR102" i="8" s="1"/>
  <c r="AQ153" i="8"/>
  <c r="AU153" i="8" s="1"/>
  <c r="AP153" i="8"/>
  <c r="AT153" i="8" s="1"/>
  <c r="AO153" i="8"/>
  <c r="AS153" i="8" s="1"/>
  <c r="AM153" i="8"/>
  <c r="AN153" i="8"/>
  <c r="AR153" i="8" s="1"/>
  <c r="AQ163" i="8"/>
  <c r="AU163" i="8" s="1"/>
  <c r="AP163" i="8"/>
  <c r="AT163" i="8" s="1"/>
  <c r="AO163" i="8"/>
  <c r="AS163" i="8" s="1"/>
  <c r="AM163" i="8"/>
  <c r="AN163" i="8"/>
  <c r="AR163" i="8" s="1"/>
  <c r="AQ133" i="8"/>
  <c r="AU133" i="8" s="1"/>
  <c r="AP133" i="8"/>
  <c r="AT133" i="8" s="1"/>
  <c r="AO133" i="8"/>
  <c r="AS133" i="8" s="1"/>
  <c r="AM133" i="8"/>
  <c r="AN133" i="8"/>
  <c r="AR133" i="8" s="1"/>
  <c r="AQ61" i="8"/>
  <c r="AU61" i="8" s="1"/>
  <c r="AP61" i="8"/>
  <c r="AT61" i="8" s="1"/>
  <c r="AN61" i="8"/>
  <c r="AR61" i="8" s="1"/>
  <c r="AO61" i="8"/>
  <c r="AS61" i="8" s="1"/>
  <c r="AM61" i="8"/>
  <c r="AQ132" i="8"/>
  <c r="AU132" i="8" s="1"/>
  <c r="AO132" i="8"/>
  <c r="AS132" i="8" s="1"/>
  <c r="AM132" i="8"/>
  <c r="AN132" i="8"/>
  <c r="AR132" i="8" s="1"/>
  <c r="AP132" i="8"/>
  <c r="AT132" i="8" s="1"/>
  <c r="AQ127" i="8"/>
  <c r="AU127" i="8" s="1"/>
  <c r="AO127" i="8"/>
  <c r="AS127" i="8" s="1"/>
  <c r="AN127" i="8"/>
  <c r="AR127" i="8" s="1"/>
  <c r="AM127" i="8"/>
  <c r="AP127" i="8"/>
  <c r="AT127" i="8" s="1"/>
  <c r="AM75" i="8"/>
  <c r="AQ75" i="8"/>
  <c r="AU75" i="8" s="1"/>
  <c r="AP75" i="8"/>
  <c r="AT75" i="8" s="1"/>
  <c r="AN75" i="8"/>
  <c r="AR75" i="8" s="1"/>
  <c r="AO75" i="8"/>
  <c r="AS75" i="8" s="1"/>
  <c r="AQ165" i="8"/>
  <c r="AU165" i="8" s="1"/>
  <c r="AP165" i="8"/>
  <c r="AT165" i="8" s="1"/>
  <c r="AO165" i="8"/>
  <c r="AS165" i="8" s="1"/>
  <c r="AM165" i="8"/>
  <c r="AN165" i="8"/>
  <c r="AR165" i="8" s="1"/>
  <c r="AM82" i="8"/>
  <c r="AN82" i="8"/>
  <c r="AR82" i="8" s="1"/>
  <c r="AQ82" i="8"/>
  <c r="AU82" i="8" s="1"/>
  <c r="AP82" i="8"/>
  <c r="AT82" i="8" s="1"/>
  <c r="AO82" i="8"/>
  <c r="AS82" i="8" s="1"/>
  <c r="AN64" i="8"/>
  <c r="AR64" i="8" s="1"/>
  <c r="AM64" i="8"/>
  <c r="AQ64" i="8"/>
  <c r="AU64" i="8" s="1"/>
  <c r="AP64" i="8"/>
  <c r="AT64" i="8" s="1"/>
  <c r="AO64" i="8"/>
  <c r="AS64" i="8" s="1"/>
  <c r="AQ146" i="8"/>
  <c r="AU146" i="8" s="1"/>
  <c r="AO146" i="8"/>
  <c r="AS146" i="8" s="1"/>
  <c r="AN146" i="8"/>
  <c r="AR146" i="8" s="1"/>
  <c r="AM146" i="8"/>
  <c r="AP146" i="8"/>
  <c r="AT146" i="8" s="1"/>
  <c r="AP137" i="8"/>
  <c r="AT137" i="8" s="1"/>
  <c r="AO137" i="8"/>
  <c r="AS137" i="8" s="1"/>
  <c r="AM137" i="8"/>
  <c r="AQ137" i="8"/>
  <c r="AU137" i="8" s="1"/>
  <c r="AN137" i="8"/>
  <c r="AR137" i="8" s="1"/>
  <c r="AN52" i="8"/>
  <c r="AR52" i="8" s="1"/>
  <c r="AP52" i="8"/>
  <c r="AT52" i="8" s="1"/>
  <c r="AO52" i="8"/>
  <c r="AS52" i="8" s="1"/>
  <c r="AQ52" i="8"/>
  <c r="AU52" i="8" s="1"/>
  <c r="AM52" i="8"/>
  <c r="AQ73" i="8"/>
  <c r="AU73" i="8" s="1"/>
  <c r="AO73" i="8"/>
  <c r="AS73" i="8" s="1"/>
  <c r="AN73" i="8"/>
  <c r="AR73" i="8" s="1"/>
  <c r="AP73" i="8"/>
  <c r="AT73" i="8" s="1"/>
  <c r="AM73" i="8"/>
  <c r="AQ187" i="8"/>
  <c r="AU187" i="8" s="1"/>
  <c r="AP187" i="8"/>
  <c r="AT187" i="8" s="1"/>
  <c r="AO187" i="8"/>
  <c r="AS187" i="8" s="1"/>
  <c r="AM187" i="8"/>
  <c r="AN187" i="8"/>
  <c r="AR187" i="8" s="1"/>
  <c r="AQ134" i="8"/>
  <c r="AU134" i="8" s="1"/>
  <c r="AP134" i="8"/>
  <c r="AT134" i="8" s="1"/>
  <c r="AN134" i="8"/>
  <c r="AR134" i="8" s="1"/>
  <c r="AM134" i="8"/>
  <c r="AO134" i="8"/>
  <c r="AS134" i="8" s="1"/>
  <c r="AQ111" i="8"/>
  <c r="AU111" i="8" s="1"/>
  <c r="AP111" i="8"/>
  <c r="AT111" i="8" s="1"/>
  <c r="AO111" i="8"/>
  <c r="AS111" i="8" s="1"/>
  <c r="AN111" i="8"/>
  <c r="AR111" i="8" s="1"/>
  <c r="AM111" i="8"/>
  <c r="AQ184" i="8"/>
  <c r="AU184" i="8" s="1"/>
  <c r="AP184" i="8"/>
  <c r="AT184" i="8" s="1"/>
  <c r="AO184" i="8"/>
  <c r="AS184" i="8" s="1"/>
  <c r="AM184" i="8"/>
  <c r="AN184" i="8"/>
  <c r="AR184" i="8" s="1"/>
  <c r="AQ160" i="8"/>
  <c r="AU160" i="8" s="1"/>
  <c r="AP160" i="8"/>
  <c r="AT160" i="8" s="1"/>
  <c r="AO160" i="8"/>
  <c r="AS160" i="8" s="1"/>
  <c r="AM160" i="8"/>
  <c r="AN160" i="8"/>
  <c r="AR160" i="8" s="1"/>
  <c r="AQ162" i="8"/>
  <c r="AU162" i="8" s="1"/>
  <c r="AP162" i="8"/>
  <c r="AT162" i="8" s="1"/>
  <c r="AO162" i="8"/>
  <c r="AS162" i="8" s="1"/>
  <c r="AM162" i="8"/>
  <c r="AN162" i="8"/>
  <c r="AR162" i="8" s="1"/>
  <c r="AQ141" i="8"/>
  <c r="AU141" i="8" s="1"/>
  <c r="AP141" i="8"/>
  <c r="AT141" i="8" s="1"/>
  <c r="AO141" i="8"/>
  <c r="AS141" i="8" s="1"/>
  <c r="AN141" i="8"/>
  <c r="AR141" i="8" s="1"/>
  <c r="AM141" i="8"/>
  <c r="AP129" i="8"/>
  <c r="AT129" i="8" s="1"/>
  <c r="AO129" i="8"/>
  <c r="AS129" i="8" s="1"/>
  <c r="AM129" i="8"/>
  <c r="AN129" i="8"/>
  <c r="AR129" i="8" s="1"/>
  <c r="AQ129" i="8"/>
  <c r="AU129" i="8" s="1"/>
  <c r="AQ168" i="8"/>
  <c r="AU168" i="8" s="1"/>
  <c r="AP168" i="8"/>
  <c r="AT168" i="8" s="1"/>
  <c r="AO168" i="8"/>
  <c r="AS168" i="8" s="1"/>
  <c r="AM168" i="8"/>
  <c r="AN168" i="8"/>
  <c r="AR168" i="8" s="1"/>
  <c r="AQ125" i="8"/>
  <c r="AU125" i="8" s="1"/>
  <c r="AP125" i="8"/>
  <c r="AT125" i="8" s="1"/>
  <c r="AO125" i="8"/>
  <c r="AS125" i="8" s="1"/>
  <c r="AN125" i="8"/>
  <c r="AR125" i="8" s="1"/>
  <c r="AM125" i="8"/>
  <c r="AQ144" i="8"/>
  <c r="AU144" i="8" s="1"/>
  <c r="AP144" i="8"/>
  <c r="AT144" i="8" s="1"/>
  <c r="AN144" i="8"/>
  <c r="AR144" i="8" s="1"/>
  <c r="AO144" i="8"/>
  <c r="AS144" i="8" s="1"/>
  <c r="AM144" i="8"/>
  <c r="AM83" i="8"/>
  <c r="AP83" i="8"/>
  <c r="AT83" i="8" s="1"/>
  <c r="AO83" i="8"/>
  <c r="AS83" i="8" s="1"/>
  <c r="AQ83" i="8"/>
  <c r="AU83" i="8" s="1"/>
  <c r="AN83" i="8"/>
  <c r="AR83" i="8" s="1"/>
  <c r="AQ164" i="8"/>
  <c r="AU164" i="8" s="1"/>
  <c r="AP164" i="8"/>
  <c r="AT164" i="8" s="1"/>
  <c r="AO164" i="8"/>
  <c r="AS164" i="8" s="1"/>
  <c r="AM164" i="8"/>
  <c r="AN164" i="8"/>
  <c r="AR164" i="8" s="1"/>
  <c r="AQ156" i="8"/>
  <c r="AU156" i="8" s="1"/>
  <c r="AP156" i="8"/>
  <c r="AT156" i="8" s="1"/>
  <c r="AO156" i="8"/>
  <c r="AS156" i="8" s="1"/>
  <c r="AM156" i="8"/>
  <c r="AN156" i="8"/>
  <c r="AR156" i="8" s="1"/>
  <c r="AQ166" i="8"/>
  <c r="AU166" i="8" s="1"/>
  <c r="AP166" i="8"/>
  <c r="AT166" i="8" s="1"/>
  <c r="AO166" i="8"/>
  <c r="AS166" i="8" s="1"/>
  <c r="AM166" i="8"/>
  <c r="AN166" i="8"/>
  <c r="AR166" i="8" s="1"/>
  <c r="AP90" i="8"/>
  <c r="AT90" i="8" s="1"/>
  <c r="AM90" i="8"/>
  <c r="AQ90" i="8"/>
  <c r="AU90" i="8" s="1"/>
  <c r="AO90" i="8"/>
  <c r="AS90" i="8" s="1"/>
  <c r="AN90" i="8"/>
  <c r="AR90" i="8" s="1"/>
  <c r="AQ159" i="8"/>
  <c r="AU159" i="8" s="1"/>
  <c r="AP159" i="8"/>
  <c r="AT159" i="8" s="1"/>
  <c r="AO159" i="8"/>
  <c r="AS159" i="8" s="1"/>
  <c r="AM159" i="8"/>
  <c r="AN159" i="8"/>
  <c r="AR159" i="8" s="1"/>
  <c r="AQ145" i="8"/>
  <c r="AU145" i="8" s="1"/>
  <c r="AP145" i="8"/>
  <c r="AT145" i="8" s="1"/>
  <c r="AO145" i="8"/>
  <c r="AS145" i="8" s="1"/>
  <c r="AN145" i="8"/>
  <c r="AR145" i="8" s="1"/>
  <c r="AM145" i="8"/>
  <c r="AP60" i="8"/>
  <c r="AT60" i="8" s="1"/>
  <c r="AN60" i="8"/>
  <c r="AR60" i="8" s="1"/>
  <c r="AM60" i="8"/>
  <c r="AQ60" i="8"/>
  <c r="AU60" i="8" s="1"/>
  <c r="AO60" i="8"/>
  <c r="AS60" i="8" s="1"/>
  <c r="AM149" i="8"/>
  <c r="AP149" i="8"/>
  <c r="AT149" i="8" s="1"/>
  <c r="AN149" i="8"/>
  <c r="AR149" i="8" s="1"/>
  <c r="AQ149" i="8"/>
  <c r="AU149" i="8" s="1"/>
  <c r="AO149" i="8"/>
  <c r="AS149" i="8" s="1"/>
  <c r="AQ152" i="8"/>
  <c r="AU152" i="8" s="1"/>
  <c r="AP152" i="8"/>
  <c r="AT152" i="8" s="1"/>
  <c r="AO152" i="8"/>
  <c r="AS152" i="8" s="1"/>
  <c r="AM152" i="8"/>
  <c r="AN152" i="8"/>
  <c r="AR152" i="8" s="1"/>
  <c r="AP91" i="8"/>
  <c r="AT91" i="8" s="1"/>
  <c r="AM91" i="8"/>
  <c r="AQ91" i="8"/>
  <c r="AU91" i="8" s="1"/>
  <c r="AN91" i="8"/>
  <c r="AR91" i="8" s="1"/>
  <c r="AO91" i="8"/>
  <c r="AS91" i="8" s="1"/>
  <c r="AP68" i="8"/>
  <c r="AT68" i="8" s="1"/>
  <c r="AN68" i="8"/>
  <c r="AR68" i="8" s="1"/>
  <c r="AM68" i="8"/>
  <c r="AO68" i="8"/>
  <c r="AS68" i="8" s="1"/>
  <c r="AQ68" i="8"/>
  <c r="AU68" i="8" s="1"/>
  <c r="AQ169" i="7"/>
  <c r="AU169" i="7" s="1"/>
  <c r="AP169" i="7"/>
  <c r="AT169" i="7" s="1"/>
  <c r="AN169" i="7"/>
  <c r="AO169" i="7"/>
  <c r="AS169" i="7" s="1"/>
  <c r="AR169" i="7"/>
  <c r="AV169" i="7" s="1"/>
  <c r="AP109" i="7"/>
  <c r="AT109" i="7" s="1"/>
  <c r="AO109" i="7"/>
  <c r="AS109" i="7" s="1"/>
  <c r="AR109" i="7"/>
  <c r="AV109" i="7" s="1"/>
  <c r="AQ109" i="7"/>
  <c r="AU109" i="7" s="1"/>
  <c r="AN109" i="7"/>
  <c r="AQ36" i="7"/>
  <c r="AU36" i="7" s="1"/>
  <c r="AO36" i="7"/>
  <c r="AS36" i="7" s="1"/>
  <c r="AP36" i="7"/>
  <c r="AT36" i="7" s="1"/>
  <c r="AN36" i="7"/>
  <c r="AR36" i="7"/>
  <c r="AV36" i="7" s="1"/>
  <c r="AQ176" i="7"/>
  <c r="AU176" i="7" s="1"/>
  <c r="AP176" i="7"/>
  <c r="AT176" i="7" s="1"/>
  <c r="AN176" i="7"/>
  <c r="AR176" i="7"/>
  <c r="AV176" i="7" s="1"/>
  <c r="AO176" i="7"/>
  <c r="AS176" i="7" s="1"/>
  <c r="AQ183" i="7"/>
  <c r="AU183" i="7" s="1"/>
  <c r="AP183" i="7"/>
  <c r="AT183" i="7" s="1"/>
  <c r="AR183" i="7"/>
  <c r="AV183" i="7" s="1"/>
  <c r="AO183" i="7"/>
  <c r="AS183" i="7" s="1"/>
  <c r="AN183" i="7"/>
  <c r="AN89" i="7"/>
  <c r="AO89" i="7"/>
  <c r="AS89" i="7" s="1"/>
  <c r="AQ89" i="7"/>
  <c r="AU89" i="7" s="1"/>
  <c r="AR89" i="7"/>
  <c r="AV89" i="7" s="1"/>
  <c r="AP89" i="7"/>
  <c r="AT89" i="7" s="1"/>
  <c r="AQ160" i="7"/>
  <c r="AU160" i="7" s="1"/>
  <c r="AP160" i="7"/>
  <c r="AT160" i="7" s="1"/>
  <c r="AN160" i="7"/>
  <c r="AO160" i="7"/>
  <c r="AS160" i="7" s="1"/>
  <c r="AR160" i="7"/>
  <c r="AV160" i="7" s="1"/>
  <c r="AQ35" i="7"/>
  <c r="AU35" i="7" s="1"/>
  <c r="AO35" i="7"/>
  <c r="AS35" i="7" s="1"/>
  <c r="AR35" i="7"/>
  <c r="AV35" i="7" s="1"/>
  <c r="AP35" i="7"/>
  <c r="AT35" i="7" s="1"/>
  <c r="AN35" i="7"/>
  <c r="AQ185" i="7"/>
  <c r="AU185" i="7" s="1"/>
  <c r="AP185" i="7"/>
  <c r="AT185" i="7" s="1"/>
  <c r="AO185" i="7"/>
  <c r="AS185" i="7" s="1"/>
  <c r="AN185" i="7"/>
  <c r="AR185" i="7"/>
  <c r="AV185" i="7" s="1"/>
  <c r="AP147" i="7"/>
  <c r="AT147" i="7" s="1"/>
  <c r="AR147" i="7"/>
  <c r="AV147" i="7" s="1"/>
  <c r="AO147" i="7"/>
  <c r="AS147" i="7" s="1"/>
  <c r="AQ147" i="7"/>
  <c r="AU147" i="7" s="1"/>
  <c r="AN147" i="7"/>
  <c r="AR119" i="7"/>
  <c r="AV119" i="7" s="1"/>
  <c r="AQ119" i="7"/>
  <c r="AU119" i="7" s="1"/>
  <c r="AN119" i="7"/>
  <c r="AP119" i="7"/>
  <c r="AT119" i="7" s="1"/>
  <c r="AO119" i="7"/>
  <c r="AS119" i="7" s="1"/>
  <c r="AQ171" i="7"/>
  <c r="AU171" i="7" s="1"/>
  <c r="AP171" i="7"/>
  <c r="AT171" i="7" s="1"/>
  <c r="AO171" i="7"/>
  <c r="AS171" i="7" s="1"/>
  <c r="AR171" i="7"/>
  <c r="AV171" i="7" s="1"/>
  <c r="AN171" i="7"/>
  <c r="AQ164" i="7"/>
  <c r="AU164" i="7" s="1"/>
  <c r="AP164" i="7"/>
  <c r="AT164" i="7" s="1"/>
  <c r="AR164" i="7"/>
  <c r="AV164" i="7" s="1"/>
  <c r="AN164" i="7"/>
  <c r="AO164" i="7"/>
  <c r="AS164" i="7" s="1"/>
  <c r="AP137" i="7"/>
  <c r="AT137" i="7" s="1"/>
  <c r="AO137" i="7"/>
  <c r="AS137" i="7" s="1"/>
  <c r="AN137" i="7"/>
  <c r="AR137" i="7"/>
  <c r="AV137" i="7" s="1"/>
  <c r="AQ137" i="7"/>
  <c r="AU137" i="7" s="1"/>
  <c r="AQ174" i="7"/>
  <c r="AU174" i="7" s="1"/>
  <c r="AP174" i="7"/>
  <c r="AT174" i="7" s="1"/>
  <c r="AO174" i="7"/>
  <c r="AS174" i="7" s="1"/>
  <c r="AR174" i="7"/>
  <c r="AV174" i="7" s="1"/>
  <c r="AN174" i="7"/>
  <c r="AQ184" i="7"/>
  <c r="AU184" i="7" s="1"/>
  <c r="AP184" i="7"/>
  <c r="AT184" i="7" s="1"/>
  <c r="AR184" i="7"/>
  <c r="AV184" i="7" s="1"/>
  <c r="AN184" i="7"/>
  <c r="AO184" i="7"/>
  <c r="AS184" i="7" s="1"/>
  <c r="AQ34" i="7"/>
  <c r="AU34" i="7" s="1"/>
  <c r="AO34" i="7"/>
  <c r="AS34" i="7" s="1"/>
  <c r="AR34" i="7"/>
  <c r="AV34" i="7" s="1"/>
  <c r="AP34" i="7"/>
  <c r="AT34" i="7" s="1"/>
  <c r="AN34" i="7"/>
  <c r="AP70" i="7"/>
  <c r="AT70" i="7" s="1"/>
  <c r="AR70" i="7"/>
  <c r="AV70" i="7" s="1"/>
  <c r="AO70" i="7"/>
  <c r="AS70" i="7" s="1"/>
  <c r="AN70" i="7"/>
  <c r="AQ70" i="7"/>
  <c r="AU70" i="7" s="1"/>
  <c r="AN59" i="7"/>
  <c r="AR59" i="7"/>
  <c r="AV59" i="7" s="1"/>
  <c r="AQ59" i="7"/>
  <c r="AU59" i="7" s="1"/>
  <c r="AP59" i="7"/>
  <c r="AT59" i="7" s="1"/>
  <c r="AO59" i="7"/>
  <c r="AS59" i="7" s="1"/>
  <c r="AQ159" i="7"/>
  <c r="AU159" i="7" s="1"/>
  <c r="AP159" i="7"/>
  <c r="AT159" i="7" s="1"/>
  <c r="AO159" i="7"/>
  <c r="AS159" i="7" s="1"/>
  <c r="AR159" i="7"/>
  <c r="AV159" i="7" s="1"/>
  <c r="AN159" i="7"/>
  <c r="AQ179" i="7"/>
  <c r="AU179" i="7" s="1"/>
  <c r="AP179" i="7"/>
  <c r="AT179" i="7" s="1"/>
  <c r="AO179" i="7"/>
  <c r="AS179" i="7" s="1"/>
  <c r="AR179" i="7"/>
  <c r="AV179" i="7" s="1"/>
  <c r="AN179" i="7"/>
  <c r="AP141" i="7"/>
  <c r="AT141" i="7" s="1"/>
  <c r="AR141" i="7"/>
  <c r="AV141" i="7" s="1"/>
  <c r="AN141" i="7"/>
  <c r="AQ141" i="7"/>
  <c r="AU141" i="7" s="1"/>
  <c r="AO141" i="7"/>
  <c r="AS141" i="7" s="1"/>
  <c r="AR107" i="7"/>
  <c r="AV107" i="7" s="1"/>
  <c r="AQ107" i="7"/>
  <c r="AU107" i="7" s="1"/>
  <c r="AP107" i="7"/>
  <c r="AT107" i="7" s="1"/>
  <c r="AO107" i="7"/>
  <c r="AS107" i="7" s="1"/>
  <c r="AN107" i="7"/>
  <c r="AN75" i="7"/>
  <c r="AR75" i="7"/>
  <c r="AV75" i="7" s="1"/>
  <c r="AQ75" i="7"/>
  <c r="AU75" i="7" s="1"/>
  <c r="AO75" i="7"/>
  <c r="AS75" i="7" s="1"/>
  <c r="AP75" i="7"/>
  <c r="AT75" i="7" s="1"/>
  <c r="AP135" i="7"/>
  <c r="AT135" i="7" s="1"/>
  <c r="AQ135" i="7"/>
  <c r="AU135" i="7" s="1"/>
  <c r="AN135" i="7"/>
  <c r="AR135" i="7"/>
  <c r="AV135" i="7" s="1"/>
  <c r="AO135" i="7"/>
  <c r="AS135" i="7" s="1"/>
  <c r="AQ162" i="7"/>
  <c r="AU162" i="7" s="1"/>
  <c r="AP162" i="7"/>
  <c r="AT162" i="7" s="1"/>
  <c r="AR162" i="7"/>
  <c r="AV162" i="7" s="1"/>
  <c r="AN162" i="7"/>
  <c r="AO162" i="7"/>
  <c r="AS162" i="7" s="1"/>
  <c r="AN84" i="7"/>
  <c r="AP84" i="7"/>
  <c r="AT84" i="7" s="1"/>
  <c r="AR84" i="7"/>
  <c r="AV84" i="7" s="1"/>
  <c r="AO84" i="7"/>
  <c r="AS84" i="7" s="1"/>
  <c r="AQ84" i="7"/>
  <c r="AU84" i="7" s="1"/>
  <c r="AQ188" i="7"/>
  <c r="AU188" i="7" s="1"/>
  <c r="AP188" i="7"/>
  <c r="AT188" i="7" s="1"/>
  <c r="AR188" i="7"/>
  <c r="AV188" i="7" s="1"/>
  <c r="AN188" i="7"/>
  <c r="AO188" i="7"/>
  <c r="AS188" i="7" s="1"/>
  <c r="AQ168" i="7"/>
  <c r="AU168" i="7" s="1"/>
  <c r="AP168" i="7"/>
  <c r="AT168" i="7" s="1"/>
  <c r="AN168" i="7"/>
  <c r="AR168" i="7"/>
  <c r="AV168" i="7" s="1"/>
  <c r="AO168" i="7"/>
  <c r="AS168" i="7" s="1"/>
  <c r="AQ163" i="7"/>
  <c r="AU163" i="7" s="1"/>
  <c r="AP163" i="7"/>
  <c r="AT163" i="7" s="1"/>
  <c r="AO163" i="7"/>
  <c r="AS163" i="7" s="1"/>
  <c r="AR163" i="7"/>
  <c r="AV163" i="7" s="1"/>
  <c r="AN163" i="7"/>
  <c r="AQ30" i="7"/>
  <c r="AU30" i="7" s="1"/>
  <c r="AO30" i="7"/>
  <c r="AS30" i="7" s="1"/>
  <c r="AN30" i="7"/>
  <c r="AR30" i="7"/>
  <c r="AV30" i="7" s="1"/>
  <c r="AP30" i="7"/>
  <c r="AT30" i="7" s="1"/>
  <c r="AP144" i="7"/>
  <c r="AT144" i="7" s="1"/>
  <c r="AQ144" i="7"/>
  <c r="AU144" i="7" s="1"/>
  <c r="AN144" i="7"/>
  <c r="AR144" i="7"/>
  <c r="AV144" i="7" s="1"/>
  <c r="AO144" i="7"/>
  <c r="AS144" i="7" s="1"/>
  <c r="AQ166" i="7"/>
  <c r="AU166" i="7" s="1"/>
  <c r="AP166" i="7"/>
  <c r="AT166" i="7" s="1"/>
  <c r="AO166" i="7"/>
  <c r="AS166" i="7" s="1"/>
  <c r="AR166" i="7"/>
  <c r="AV166" i="7" s="1"/>
  <c r="AN166" i="7"/>
  <c r="AQ189" i="7"/>
  <c r="AU189" i="7" s="1"/>
  <c r="AP189" i="7"/>
  <c r="AT189" i="7" s="1"/>
  <c r="AN189" i="7"/>
  <c r="AO189" i="7"/>
  <c r="AS189" i="7" s="1"/>
  <c r="AR189" i="7"/>
  <c r="AV189" i="7" s="1"/>
  <c r="AQ182" i="7"/>
  <c r="AU182" i="7" s="1"/>
  <c r="AP182" i="7"/>
  <c r="AT182" i="7" s="1"/>
  <c r="AR182" i="7"/>
  <c r="AV182" i="7" s="1"/>
  <c r="AO182" i="7"/>
  <c r="AS182" i="7" s="1"/>
  <c r="AN182" i="7"/>
  <c r="AP65" i="7"/>
  <c r="AT65" i="7" s="1"/>
  <c r="AR65" i="7"/>
  <c r="AV65" i="7" s="1"/>
  <c r="AQ65" i="7"/>
  <c r="AU65" i="7" s="1"/>
  <c r="AN65" i="7"/>
  <c r="AO65" i="7"/>
  <c r="AS65" i="7" s="1"/>
  <c r="AN90" i="7"/>
  <c r="AQ90" i="7"/>
  <c r="AU90" i="7" s="1"/>
  <c r="AO90" i="7"/>
  <c r="AS90" i="7" s="1"/>
  <c r="AR90" i="7"/>
  <c r="AV90" i="7" s="1"/>
  <c r="AP90" i="7"/>
  <c r="AT90" i="7" s="1"/>
  <c r="AQ52" i="7"/>
  <c r="AU52" i="7" s="1"/>
  <c r="AO52" i="7"/>
  <c r="AS52" i="7" s="1"/>
  <c r="AN52" i="7"/>
  <c r="AR52" i="7"/>
  <c r="AV52" i="7" s="1"/>
  <c r="AP52" i="7"/>
  <c r="AT52" i="7" s="1"/>
  <c r="AQ150" i="7"/>
  <c r="AU150" i="7" s="1"/>
  <c r="AP150" i="7"/>
  <c r="AT150" i="7" s="1"/>
  <c r="AO150" i="7"/>
  <c r="AS150" i="7" s="1"/>
  <c r="AN150" i="7"/>
  <c r="AR150" i="7"/>
  <c r="AV150" i="7" s="1"/>
  <c r="AQ53" i="7"/>
  <c r="AU53" i="7" s="1"/>
  <c r="AO53" i="7"/>
  <c r="AS53" i="7" s="1"/>
  <c r="AN53" i="7"/>
  <c r="AR53" i="7"/>
  <c r="AV53" i="7" s="1"/>
  <c r="AP53" i="7"/>
  <c r="AT53" i="7" s="1"/>
  <c r="AP142" i="7"/>
  <c r="AT142" i="7" s="1"/>
  <c r="AQ142" i="7"/>
  <c r="AU142" i="7" s="1"/>
  <c r="AO142" i="7"/>
  <c r="AS142" i="7" s="1"/>
  <c r="AN142" i="7"/>
  <c r="AR142" i="7"/>
  <c r="AV142" i="7" s="1"/>
  <c r="AP110" i="7"/>
  <c r="AT110" i="7" s="1"/>
  <c r="AR110" i="7"/>
  <c r="AV110" i="7" s="1"/>
  <c r="AN110" i="7"/>
  <c r="AQ110" i="7"/>
  <c r="AU110" i="7" s="1"/>
  <c r="AO110" i="7"/>
  <c r="AS110" i="7" s="1"/>
  <c r="AP145" i="7"/>
  <c r="AT145" i="7" s="1"/>
  <c r="AO145" i="7"/>
  <c r="AS145" i="7" s="1"/>
  <c r="AN145" i="7"/>
  <c r="AR145" i="7"/>
  <c r="AV145" i="7" s="1"/>
  <c r="AQ145" i="7"/>
  <c r="AU145" i="7" s="1"/>
  <c r="AQ154" i="7"/>
  <c r="AU154" i="7" s="1"/>
  <c r="AP154" i="7"/>
  <c r="AT154" i="7" s="1"/>
  <c r="AR154" i="7"/>
  <c r="AV154" i="7" s="1"/>
  <c r="AO154" i="7"/>
  <c r="AS154" i="7" s="1"/>
  <c r="AN154" i="7"/>
  <c r="AQ55" i="7"/>
  <c r="AU55" i="7" s="1"/>
  <c r="AO55" i="7"/>
  <c r="AS55" i="7" s="1"/>
  <c r="AN55" i="7"/>
  <c r="AR55" i="7"/>
  <c r="AV55" i="7" s="1"/>
  <c r="AP55" i="7"/>
  <c r="AT55" i="7" s="1"/>
  <c r="AP127" i="7"/>
  <c r="AT127" i="7" s="1"/>
  <c r="AR127" i="7"/>
  <c r="AV127" i="7" s="1"/>
  <c r="AO127" i="7"/>
  <c r="AS127" i="7" s="1"/>
  <c r="AN127" i="7"/>
  <c r="AQ127" i="7"/>
  <c r="AU127" i="7" s="1"/>
  <c r="AN91" i="7"/>
  <c r="AQ91" i="7"/>
  <c r="AU91" i="7" s="1"/>
  <c r="AO91" i="7"/>
  <c r="AS91" i="7" s="1"/>
  <c r="AP91" i="7"/>
  <c r="AT91" i="7" s="1"/>
  <c r="AR91" i="7"/>
  <c r="AV91" i="7" s="1"/>
  <c r="AQ186" i="7"/>
  <c r="AU186" i="7" s="1"/>
  <c r="AP186" i="7"/>
  <c r="AT186" i="7" s="1"/>
  <c r="AN186" i="7"/>
  <c r="AO186" i="7"/>
  <c r="AS186" i="7" s="1"/>
  <c r="AR186" i="7"/>
  <c r="AV186" i="7" s="1"/>
  <c r="AR121" i="7"/>
  <c r="AV121" i="7" s="1"/>
  <c r="AN121" i="7"/>
  <c r="AO121" i="7"/>
  <c r="AS121" i="7" s="1"/>
  <c r="AP121" i="7"/>
  <c r="AT121" i="7" s="1"/>
  <c r="AQ121" i="7"/>
  <c r="AU121" i="7" s="1"/>
  <c r="AN77" i="7"/>
  <c r="AP77" i="7"/>
  <c r="AT77" i="7" s="1"/>
  <c r="AR77" i="7"/>
  <c r="AV77" i="7" s="1"/>
  <c r="AO77" i="7"/>
  <c r="AS77" i="7" s="1"/>
  <c r="AQ77" i="7"/>
  <c r="AU77" i="7" s="1"/>
  <c r="AQ178" i="7"/>
  <c r="AU178" i="7" s="1"/>
  <c r="AP178" i="7"/>
  <c r="AT178" i="7" s="1"/>
  <c r="AO178" i="7"/>
  <c r="AS178" i="7" s="1"/>
  <c r="AN178" i="7"/>
  <c r="AR178" i="7"/>
  <c r="AV178" i="7" s="1"/>
  <c r="AQ54" i="7"/>
  <c r="AU54" i="7" s="1"/>
  <c r="AO54" i="7"/>
  <c r="AS54" i="7" s="1"/>
  <c r="AN54" i="7"/>
  <c r="AP54" i="7"/>
  <c r="AT54" i="7" s="1"/>
  <c r="AR54" i="7"/>
  <c r="AV54" i="7" s="1"/>
  <c r="AP128" i="7"/>
  <c r="AT128" i="7" s="1"/>
  <c r="AQ128" i="7"/>
  <c r="AU128" i="7" s="1"/>
  <c r="AN128" i="7"/>
  <c r="AR128" i="7"/>
  <c r="AV128" i="7" s="1"/>
  <c r="AO128" i="7"/>
  <c r="AS128" i="7" s="1"/>
  <c r="AQ44" i="7"/>
  <c r="AU44" i="7" s="1"/>
  <c r="AO44" i="7"/>
  <c r="AS44" i="7" s="1"/>
  <c r="AP44" i="7"/>
  <c r="AT44" i="7" s="1"/>
  <c r="AN44" i="7"/>
  <c r="AR44" i="7"/>
  <c r="AV44" i="7" s="1"/>
  <c r="AP66" i="7"/>
  <c r="AT66" i="7" s="1"/>
  <c r="AO66" i="7"/>
  <c r="AS66" i="7" s="1"/>
  <c r="AR66" i="7"/>
  <c r="AV66" i="7" s="1"/>
  <c r="AQ66" i="7"/>
  <c r="AU66" i="7" s="1"/>
  <c r="AN66" i="7"/>
  <c r="AQ49" i="7"/>
  <c r="AU49" i="7" s="1"/>
  <c r="AO49" i="7"/>
  <c r="AS49" i="7" s="1"/>
  <c r="AN49" i="7"/>
  <c r="AR49" i="7"/>
  <c r="AV49" i="7" s="1"/>
  <c r="AP49" i="7"/>
  <c r="AT49" i="7" s="1"/>
  <c r="AP138" i="7"/>
  <c r="AT138" i="7" s="1"/>
  <c r="AO138" i="7"/>
  <c r="AS138" i="7" s="1"/>
  <c r="AN138" i="7"/>
  <c r="AR138" i="7"/>
  <c r="AV138" i="7" s="1"/>
  <c r="AQ138" i="7"/>
  <c r="AU138" i="7" s="1"/>
  <c r="AQ170" i="7"/>
  <c r="AU170" i="7" s="1"/>
  <c r="AP170" i="7"/>
  <c r="AT170" i="7" s="1"/>
  <c r="AR170" i="7"/>
  <c r="AV170" i="7" s="1"/>
  <c r="AN170" i="7"/>
  <c r="AO170" i="7"/>
  <c r="AS170" i="7" s="1"/>
  <c r="AQ175" i="7"/>
  <c r="AU175" i="7" s="1"/>
  <c r="AP175" i="7"/>
  <c r="AT175" i="7" s="1"/>
  <c r="AO175" i="7"/>
  <c r="AS175" i="7" s="1"/>
  <c r="AR175" i="7"/>
  <c r="AV175" i="7" s="1"/>
  <c r="AN175" i="7"/>
  <c r="AR125" i="7"/>
  <c r="AV125" i="7" s="1"/>
  <c r="AQ125" i="7"/>
  <c r="AU125" i="7" s="1"/>
  <c r="AO125" i="7"/>
  <c r="AS125" i="7" s="1"/>
  <c r="AN125" i="7"/>
  <c r="AP125" i="7"/>
  <c r="AT125" i="7" s="1"/>
  <c r="AQ167" i="7"/>
  <c r="AU167" i="7" s="1"/>
  <c r="AP167" i="7"/>
  <c r="AT167" i="7" s="1"/>
  <c r="AO167" i="7"/>
  <c r="AS167" i="7" s="1"/>
  <c r="AN167" i="7"/>
  <c r="AR167" i="7"/>
  <c r="AV167" i="7" s="1"/>
  <c r="AP143" i="7"/>
  <c r="AT143" i="7" s="1"/>
  <c r="AR143" i="7"/>
  <c r="AV143" i="7" s="1"/>
  <c r="AO143" i="7"/>
  <c r="AS143" i="7" s="1"/>
  <c r="AN143" i="7"/>
  <c r="AQ143" i="7"/>
  <c r="AU143" i="7" s="1"/>
  <c r="AQ153" i="7"/>
  <c r="AU153" i="7" s="1"/>
  <c r="AP153" i="7"/>
  <c r="AT153" i="7" s="1"/>
  <c r="AO153" i="7"/>
  <c r="AS153" i="7" s="1"/>
  <c r="AN153" i="7"/>
  <c r="AR153" i="7"/>
  <c r="AV153" i="7" s="1"/>
  <c r="AN82" i="7"/>
  <c r="AR82" i="7"/>
  <c r="AV82" i="7" s="1"/>
  <c r="AO82" i="7"/>
  <c r="AS82" i="7" s="1"/>
  <c r="AQ82" i="7"/>
  <c r="AU82" i="7" s="1"/>
  <c r="AP82" i="7"/>
  <c r="AT82" i="7" s="1"/>
  <c r="AR57" i="7"/>
  <c r="AV57" i="7" s="1"/>
  <c r="AP57" i="7"/>
  <c r="AT57" i="7" s="1"/>
  <c r="AN57" i="7"/>
  <c r="AO57" i="7"/>
  <c r="AS57" i="7" s="1"/>
  <c r="AQ57" i="7"/>
  <c r="AU57" i="7" s="1"/>
  <c r="AQ32" i="7"/>
  <c r="AU32" i="7" s="1"/>
  <c r="AO32" i="7"/>
  <c r="AS32" i="7" s="1"/>
  <c r="AR32" i="7"/>
  <c r="AV32" i="7" s="1"/>
  <c r="AP32" i="7"/>
  <c r="AT32" i="7" s="1"/>
  <c r="AN32" i="7"/>
  <c r="AP126" i="7"/>
  <c r="AT126" i="7" s="1"/>
  <c r="AQ126" i="7"/>
  <c r="AU126" i="7" s="1"/>
  <c r="AN126" i="7"/>
  <c r="AO126" i="7"/>
  <c r="AS126" i="7" s="1"/>
  <c r="AR126" i="7"/>
  <c r="AV126" i="7" s="1"/>
  <c r="AP69" i="7"/>
  <c r="AT69" i="7" s="1"/>
  <c r="AO69" i="7"/>
  <c r="AS69" i="7" s="1"/>
  <c r="AR69" i="7"/>
  <c r="AV69" i="7" s="1"/>
  <c r="AQ69" i="7"/>
  <c r="AU69" i="7" s="1"/>
  <c r="AN69" i="7"/>
  <c r="AQ158" i="7"/>
  <c r="AU158" i="7" s="1"/>
  <c r="AP158" i="7"/>
  <c r="AT158" i="7" s="1"/>
  <c r="AO158" i="7"/>
  <c r="AS158" i="7" s="1"/>
  <c r="AR158" i="7"/>
  <c r="AV158" i="7" s="1"/>
  <c r="AN158" i="7"/>
  <c r="AP134" i="7"/>
  <c r="AT134" i="7" s="1"/>
  <c r="AQ134" i="7"/>
  <c r="AU134" i="7" s="1"/>
  <c r="AN134" i="7"/>
  <c r="AR134" i="7"/>
  <c r="AV134" i="7" s="1"/>
  <c r="AO134" i="7"/>
  <c r="AS134" i="7" s="1"/>
  <c r="AR102" i="7"/>
  <c r="AV102" i="7" s="1"/>
  <c r="AO102" i="7"/>
  <c r="AS102" i="7" s="1"/>
  <c r="AN102" i="7"/>
  <c r="AQ102" i="7"/>
  <c r="AU102" i="7" s="1"/>
  <c r="AP102" i="7"/>
  <c r="AT102" i="7" s="1"/>
  <c r="AQ61" i="7"/>
  <c r="AU61" i="7" s="1"/>
  <c r="AN61" i="7"/>
  <c r="AR61" i="7"/>
  <c r="AV61" i="7" s="1"/>
  <c r="AP61" i="7"/>
  <c r="AT61" i="7" s="1"/>
  <c r="AO61" i="7"/>
  <c r="AS61" i="7" s="1"/>
  <c r="AQ152" i="7"/>
  <c r="AU152" i="7" s="1"/>
  <c r="AP152" i="7"/>
  <c r="AT152" i="7" s="1"/>
  <c r="AO152" i="7"/>
  <c r="AS152" i="7" s="1"/>
  <c r="AN152" i="7"/>
  <c r="AR152" i="7"/>
  <c r="AV152" i="7" s="1"/>
  <c r="AQ31" i="7"/>
  <c r="AU31" i="7" s="1"/>
  <c r="AO31" i="7"/>
  <c r="AS31" i="7" s="1"/>
  <c r="AR31" i="7"/>
  <c r="AV31" i="7" s="1"/>
  <c r="AP31" i="7"/>
  <c r="AT31" i="7" s="1"/>
  <c r="AN31" i="7"/>
  <c r="AQ172" i="7"/>
  <c r="AU172" i="7" s="1"/>
  <c r="AP172" i="7"/>
  <c r="AT172" i="7" s="1"/>
  <c r="AR172" i="7"/>
  <c r="AV172" i="7" s="1"/>
  <c r="AN172" i="7"/>
  <c r="AO172" i="7"/>
  <c r="AS172" i="7" s="1"/>
  <c r="AQ177" i="7"/>
  <c r="AU177" i="7" s="1"/>
  <c r="AP177" i="7"/>
  <c r="AT177" i="7" s="1"/>
  <c r="AN177" i="7"/>
  <c r="AO177" i="7"/>
  <c r="AS177" i="7" s="1"/>
  <c r="AR177" i="7"/>
  <c r="AV177" i="7" s="1"/>
  <c r="AN85" i="7"/>
  <c r="AQ85" i="7"/>
  <c r="AU85" i="7" s="1"/>
  <c r="AP85" i="7"/>
  <c r="AT85" i="7" s="1"/>
  <c r="AR85" i="7"/>
  <c r="AV85" i="7" s="1"/>
  <c r="AO85" i="7"/>
  <c r="AS85" i="7" s="1"/>
  <c r="AQ29" i="7"/>
  <c r="AU29" i="7" s="1"/>
  <c r="AO29" i="7"/>
  <c r="AS29" i="7" s="1"/>
  <c r="AR29" i="7"/>
  <c r="AV29" i="7" s="1"/>
  <c r="AP29" i="7"/>
  <c r="AT29" i="7" s="1"/>
  <c r="AN29" i="7"/>
  <c r="AN42" i="6"/>
  <c r="AQ42" i="6"/>
  <c r="AU42" i="6" s="1"/>
  <c r="AR42" i="6"/>
  <c r="AV42" i="6" s="1"/>
  <c r="AP42" i="6"/>
  <c r="AT42" i="6" s="1"/>
  <c r="AO42" i="6"/>
  <c r="AS42" i="6" s="1"/>
  <c r="AN104" i="6"/>
  <c r="AR104" i="6"/>
  <c r="AV104" i="6" s="1"/>
  <c r="AQ104" i="6"/>
  <c r="AU104" i="6" s="1"/>
  <c r="AP104" i="6"/>
  <c r="AT104" i="6" s="1"/>
  <c r="AO104" i="6"/>
  <c r="AS104" i="6" s="1"/>
  <c r="AQ188" i="6"/>
  <c r="AU188" i="6" s="1"/>
  <c r="AN188" i="6"/>
  <c r="AR188" i="6"/>
  <c r="AV188" i="6" s="1"/>
  <c r="AP188" i="6"/>
  <c r="AT188" i="6" s="1"/>
  <c r="AO188" i="6"/>
  <c r="AS188" i="6" s="1"/>
  <c r="AQ156" i="6"/>
  <c r="AU156" i="6" s="1"/>
  <c r="AN156" i="6"/>
  <c r="AR156" i="6"/>
  <c r="AV156" i="6" s="1"/>
  <c r="AP156" i="6"/>
  <c r="AT156" i="6" s="1"/>
  <c r="AO156" i="6"/>
  <c r="AS156" i="6" s="1"/>
  <c r="AQ179" i="6"/>
  <c r="AU179" i="6" s="1"/>
  <c r="AN179" i="6"/>
  <c r="AP179" i="6"/>
  <c r="AT179" i="6" s="1"/>
  <c r="AR179" i="6"/>
  <c r="AV179" i="6" s="1"/>
  <c r="AO179" i="6"/>
  <c r="AS179" i="6" s="1"/>
  <c r="AO80" i="6"/>
  <c r="AS80" i="6" s="1"/>
  <c r="AP80" i="6"/>
  <c r="AT80" i="6" s="1"/>
  <c r="AQ80" i="6"/>
  <c r="AU80" i="6" s="1"/>
  <c r="AR80" i="6"/>
  <c r="AV80" i="6" s="1"/>
  <c r="AN80" i="6"/>
  <c r="AQ186" i="6"/>
  <c r="AU186" i="6" s="1"/>
  <c r="AN186" i="6"/>
  <c r="AO186" i="6"/>
  <c r="AS186" i="6" s="1"/>
  <c r="AP186" i="6"/>
  <c r="AT186" i="6" s="1"/>
  <c r="AR186" i="6"/>
  <c r="AV186" i="6" s="1"/>
  <c r="AO56" i="6"/>
  <c r="AS56" i="6" s="1"/>
  <c r="AQ56" i="6"/>
  <c r="AU56" i="6" s="1"/>
  <c r="AP56" i="6"/>
  <c r="AT56" i="6" s="1"/>
  <c r="AR56" i="6"/>
  <c r="AV56" i="6" s="1"/>
  <c r="AN56" i="6"/>
  <c r="AQ153" i="6"/>
  <c r="AU153" i="6" s="1"/>
  <c r="AN153" i="6"/>
  <c r="AR153" i="6"/>
  <c r="AV153" i="6" s="1"/>
  <c r="AP153" i="6"/>
  <c r="AT153" i="6" s="1"/>
  <c r="AO153" i="6"/>
  <c r="AS153" i="6" s="1"/>
  <c r="AO19" i="6"/>
  <c r="AS19" i="6" s="1"/>
  <c r="AN19" i="6"/>
  <c r="AR19" i="6"/>
  <c r="AV19" i="6" s="1"/>
  <c r="AQ19" i="6"/>
  <c r="AU19" i="6" s="1"/>
  <c r="AP19" i="6"/>
  <c r="AT19" i="6" s="1"/>
  <c r="AO75" i="6"/>
  <c r="AS75" i="6" s="1"/>
  <c r="AR75" i="6"/>
  <c r="AV75" i="6" s="1"/>
  <c r="AQ75" i="6"/>
  <c r="AU75" i="6" s="1"/>
  <c r="AP75" i="6"/>
  <c r="AT75" i="6" s="1"/>
  <c r="AN75" i="6"/>
  <c r="AN35" i="6"/>
  <c r="AO35" i="6"/>
  <c r="AS35" i="6" s="1"/>
  <c r="AQ35" i="6"/>
  <c r="AU35" i="6" s="1"/>
  <c r="AR35" i="6"/>
  <c r="AV35" i="6" s="1"/>
  <c r="AP35" i="6"/>
  <c r="AT35" i="6" s="1"/>
  <c r="AO67" i="6"/>
  <c r="AS67" i="6" s="1"/>
  <c r="AR67" i="6"/>
  <c r="AV67" i="6" s="1"/>
  <c r="AN67" i="6"/>
  <c r="AP67" i="6"/>
  <c r="AT67" i="6" s="1"/>
  <c r="AQ67" i="6"/>
  <c r="AU67" i="6" s="1"/>
  <c r="AQ183" i="6"/>
  <c r="AU183" i="6" s="1"/>
  <c r="AN183" i="6"/>
  <c r="AO183" i="6"/>
  <c r="AS183" i="6" s="1"/>
  <c r="AR183" i="6"/>
  <c r="AV183" i="6" s="1"/>
  <c r="AP183" i="6"/>
  <c r="AT183" i="6" s="1"/>
  <c r="AR127" i="6"/>
  <c r="AV127" i="6" s="1"/>
  <c r="AP127" i="6"/>
  <c r="AT127" i="6" s="1"/>
  <c r="AO127" i="6"/>
  <c r="AS127" i="6" s="1"/>
  <c r="AN127" i="6"/>
  <c r="AQ127" i="6"/>
  <c r="AU127" i="6" s="1"/>
  <c r="AN93" i="6"/>
  <c r="AQ93" i="6"/>
  <c r="AU93" i="6" s="1"/>
  <c r="AP93" i="6"/>
  <c r="AT93" i="6" s="1"/>
  <c r="AO93" i="6"/>
  <c r="AS93" i="6" s="1"/>
  <c r="AR93" i="6"/>
  <c r="AV93" i="6" s="1"/>
  <c r="AQ190" i="6"/>
  <c r="AU190" i="6" s="1"/>
  <c r="AN190" i="6"/>
  <c r="AR190" i="6"/>
  <c r="AV190" i="6" s="1"/>
  <c r="AP190" i="6"/>
  <c r="AT190" i="6" s="1"/>
  <c r="AO190" i="6"/>
  <c r="AS190" i="6" s="1"/>
  <c r="AQ160" i="6"/>
  <c r="AU160" i="6" s="1"/>
  <c r="AN160" i="6"/>
  <c r="AP160" i="6"/>
  <c r="AT160" i="6" s="1"/>
  <c r="AR160" i="6"/>
  <c r="AV160" i="6" s="1"/>
  <c r="AO160" i="6"/>
  <c r="AS160" i="6" s="1"/>
  <c r="AR146" i="6"/>
  <c r="AV146" i="6" s="1"/>
  <c r="AP146" i="6"/>
  <c r="AT146" i="6" s="1"/>
  <c r="AO146" i="6"/>
  <c r="AS146" i="6" s="1"/>
  <c r="AN146" i="6"/>
  <c r="AQ146" i="6"/>
  <c r="AU146" i="6" s="1"/>
  <c r="AN49" i="6"/>
  <c r="AQ49" i="6"/>
  <c r="AU49" i="6" s="1"/>
  <c r="AP49" i="6"/>
  <c r="AT49" i="6" s="1"/>
  <c r="AO49" i="6"/>
  <c r="AS49" i="6" s="1"/>
  <c r="AR49" i="6"/>
  <c r="AV49" i="6" s="1"/>
  <c r="AQ171" i="6"/>
  <c r="AU171" i="6" s="1"/>
  <c r="AN171" i="6"/>
  <c r="AP171" i="6"/>
  <c r="AT171" i="6" s="1"/>
  <c r="AR171" i="6"/>
  <c r="AV171" i="6" s="1"/>
  <c r="AO171" i="6"/>
  <c r="AS171" i="6" s="1"/>
  <c r="AR136" i="6"/>
  <c r="AV136" i="6" s="1"/>
  <c r="AP136" i="6"/>
  <c r="AT136" i="6" s="1"/>
  <c r="AO136" i="6"/>
  <c r="AS136" i="6" s="1"/>
  <c r="AQ136" i="6"/>
  <c r="AU136" i="6" s="1"/>
  <c r="AN136" i="6"/>
  <c r="AQ166" i="6"/>
  <c r="AU166" i="6" s="1"/>
  <c r="AN166" i="6"/>
  <c r="AR166" i="6"/>
  <c r="AV166" i="6" s="1"/>
  <c r="AP166" i="6"/>
  <c r="AT166" i="6" s="1"/>
  <c r="AO166" i="6"/>
  <c r="AS166" i="6" s="1"/>
  <c r="AO63" i="6"/>
  <c r="AS63" i="6" s="1"/>
  <c r="AR63" i="6"/>
  <c r="AV63" i="6" s="1"/>
  <c r="AQ63" i="6"/>
  <c r="AU63" i="6" s="1"/>
  <c r="AP63" i="6"/>
  <c r="AT63" i="6" s="1"/>
  <c r="AN63" i="6"/>
  <c r="AQ163" i="6"/>
  <c r="AU163" i="6" s="1"/>
  <c r="AN163" i="6"/>
  <c r="AO163" i="6"/>
  <c r="AS163" i="6" s="1"/>
  <c r="AR163" i="6"/>
  <c r="AV163" i="6" s="1"/>
  <c r="AP163" i="6"/>
  <c r="AT163" i="6" s="1"/>
  <c r="AO79" i="6"/>
  <c r="AS79" i="6" s="1"/>
  <c r="AR79" i="6"/>
  <c r="AV79" i="6" s="1"/>
  <c r="AQ79" i="6"/>
  <c r="AU79" i="6" s="1"/>
  <c r="AN79" i="6"/>
  <c r="AP79" i="6"/>
  <c r="AT79" i="6" s="1"/>
  <c r="AN47" i="6"/>
  <c r="AR47" i="6"/>
  <c r="AV47" i="6" s="1"/>
  <c r="AQ47" i="6"/>
  <c r="AU47" i="6" s="1"/>
  <c r="AP47" i="6"/>
  <c r="AT47" i="6" s="1"/>
  <c r="AO47" i="6"/>
  <c r="AS47" i="6" s="1"/>
  <c r="AO65" i="6"/>
  <c r="AS65" i="6" s="1"/>
  <c r="AN65" i="6"/>
  <c r="AR65" i="6"/>
  <c r="AV65" i="6" s="1"/>
  <c r="AQ65" i="6"/>
  <c r="AU65" i="6" s="1"/>
  <c r="AP65" i="6"/>
  <c r="AT65" i="6" s="1"/>
  <c r="AN45" i="6"/>
  <c r="AR45" i="6"/>
  <c r="AV45" i="6" s="1"/>
  <c r="AP45" i="6"/>
  <c r="AT45" i="6" s="1"/>
  <c r="AQ45" i="6"/>
  <c r="AU45" i="6" s="1"/>
  <c r="AO45" i="6"/>
  <c r="AS45" i="6" s="1"/>
  <c r="AQ181" i="6"/>
  <c r="AU181" i="6" s="1"/>
  <c r="AN181" i="6"/>
  <c r="AR181" i="6"/>
  <c r="AV181" i="6" s="1"/>
  <c r="AP181" i="6"/>
  <c r="AT181" i="6" s="1"/>
  <c r="AO181" i="6"/>
  <c r="AS181" i="6" s="1"/>
  <c r="AR125" i="6"/>
  <c r="AV125" i="6" s="1"/>
  <c r="AP125" i="6"/>
  <c r="AT125" i="6" s="1"/>
  <c r="AQ125" i="6"/>
  <c r="AU125" i="6" s="1"/>
  <c r="AO125" i="6"/>
  <c r="AS125" i="6" s="1"/>
  <c r="AN125" i="6"/>
  <c r="AN51" i="6"/>
  <c r="AQ51" i="6"/>
  <c r="AU51" i="6" s="1"/>
  <c r="AP51" i="6"/>
  <c r="AT51" i="6" s="1"/>
  <c r="AO51" i="6"/>
  <c r="AS51" i="6" s="1"/>
  <c r="AR51" i="6"/>
  <c r="AV51" i="6" s="1"/>
  <c r="AO72" i="6"/>
  <c r="AS72" i="6" s="1"/>
  <c r="AQ72" i="6"/>
  <c r="AU72" i="6" s="1"/>
  <c r="AP72" i="6"/>
  <c r="AT72" i="6" s="1"/>
  <c r="AN72" i="6"/>
  <c r="AR72" i="6"/>
  <c r="AV72" i="6" s="1"/>
  <c r="AN50" i="6"/>
  <c r="AO50" i="6"/>
  <c r="AS50" i="6" s="1"/>
  <c r="AR50" i="6"/>
  <c r="AV50" i="6" s="1"/>
  <c r="AQ50" i="6"/>
  <c r="AU50" i="6" s="1"/>
  <c r="AP50" i="6"/>
  <c r="AT50" i="6" s="1"/>
  <c r="AP111" i="6"/>
  <c r="AT111" i="6" s="1"/>
  <c r="AR111" i="6"/>
  <c r="AV111" i="6" s="1"/>
  <c r="AQ111" i="6"/>
  <c r="AU111" i="6" s="1"/>
  <c r="AO111" i="6"/>
  <c r="AS111" i="6" s="1"/>
  <c r="AN111" i="6"/>
  <c r="AO62" i="6"/>
  <c r="AS62" i="6" s="1"/>
  <c r="AP62" i="6"/>
  <c r="AT62" i="6" s="1"/>
  <c r="AN62" i="6"/>
  <c r="AR62" i="6"/>
  <c r="AV62" i="6" s="1"/>
  <c r="AQ62" i="6"/>
  <c r="AU62" i="6" s="1"/>
  <c r="AO55" i="6"/>
  <c r="AS55" i="6" s="1"/>
  <c r="AQ55" i="6"/>
  <c r="AU55" i="6" s="1"/>
  <c r="AR55" i="6"/>
  <c r="AV55" i="6" s="1"/>
  <c r="AP55" i="6"/>
  <c r="AT55" i="6" s="1"/>
  <c r="AN55" i="6"/>
  <c r="AN106" i="6"/>
  <c r="AQ106" i="6"/>
  <c r="AU106" i="6" s="1"/>
  <c r="AR106" i="6"/>
  <c r="AV106" i="6" s="1"/>
  <c r="AP106" i="6"/>
  <c r="AT106" i="6" s="1"/>
  <c r="AO106" i="6"/>
  <c r="AS106" i="6" s="1"/>
  <c r="AQ161" i="6"/>
  <c r="AU161" i="6" s="1"/>
  <c r="AN161" i="6"/>
  <c r="AR161" i="6"/>
  <c r="AV161" i="6" s="1"/>
  <c r="AP161" i="6"/>
  <c r="AT161" i="6" s="1"/>
  <c r="AO161" i="6"/>
  <c r="AS161" i="6" s="1"/>
  <c r="AO74" i="6"/>
  <c r="AS74" i="6" s="1"/>
  <c r="AR74" i="6"/>
  <c r="AV74" i="6" s="1"/>
  <c r="AN74" i="6"/>
  <c r="AQ74" i="6"/>
  <c r="AU74" i="6" s="1"/>
  <c r="AP74" i="6"/>
  <c r="AT74" i="6" s="1"/>
  <c r="AP112" i="6"/>
  <c r="AT112" i="6" s="1"/>
  <c r="AQ112" i="6"/>
  <c r="AU112" i="6" s="1"/>
  <c r="AO112" i="6"/>
  <c r="AS112" i="6" s="1"/>
  <c r="AN112" i="6"/>
  <c r="AR112" i="6"/>
  <c r="AV112" i="6" s="1"/>
  <c r="AO61" i="6"/>
  <c r="AS61" i="6" s="1"/>
  <c r="AP61" i="6"/>
  <c r="AT61" i="6" s="1"/>
  <c r="AR61" i="6"/>
  <c r="AV61" i="6" s="1"/>
  <c r="AN61" i="6"/>
  <c r="AQ61" i="6"/>
  <c r="AU61" i="6" s="1"/>
  <c r="AN105" i="6"/>
  <c r="AP105" i="6"/>
  <c r="AT105" i="6" s="1"/>
  <c r="AO105" i="6"/>
  <c r="AS105" i="6" s="1"/>
  <c r="AR105" i="6"/>
  <c r="AV105" i="6" s="1"/>
  <c r="AQ105" i="6"/>
  <c r="AU105" i="6" s="1"/>
  <c r="AO13" i="6"/>
  <c r="AS13" i="6" s="1"/>
  <c r="AP13" i="6"/>
  <c r="AT13" i="6" s="1"/>
  <c r="AR13" i="6"/>
  <c r="AV13" i="6" s="1"/>
  <c r="AQ13" i="6"/>
  <c r="AU13" i="6" s="1"/>
  <c r="AN13" i="6"/>
  <c r="AN90" i="6"/>
  <c r="AR90" i="6"/>
  <c r="AV90" i="6" s="1"/>
  <c r="AQ90" i="6"/>
  <c r="AU90" i="6" s="1"/>
  <c r="AO90" i="6"/>
  <c r="AS90" i="6" s="1"/>
  <c r="AP90" i="6"/>
  <c r="AT90" i="6" s="1"/>
  <c r="AQ169" i="6"/>
  <c r="AU169" i="6" s="1"/>
  <c r="AN169" i="6"/>
  <c r="AP169" i="6"/>
  <c r="AT169" i="6" s="1"/>
  <c r="AR169" i="6"/>
  <c r="AV169" i="6" s="1"/>
  <c r="AO169" i="6"/>
  <c r="AS169" i="6" s="1"/>
  <c r="AN22" i="6"/>
  <c r="AP22" i="6"/>
  <c r="AT22" i="6" s="1"/>
  <c r="AQ22" i="6"/>
  <c r="AU22" i="6" s="1"/>
  <c r="AR22" i="6"/>
  <c r="AV22" i="6" s="1"/>
  <c r="AO22" i="6"/>
  <c r="AS22" i="6" s="1"/>
  <c r="AR144" i="6"/>
  <c r="AV144" i="6" s="1"/>
  <c r="AP144" i="6"/>
  <c r="AT144" i="6" s="1"/>
  <c r="AO144" i="6"/>
  <c r="AS144" i="6" s="1"/>
  <c r="AQ144" i="6"/>
  <c r="AU144" i="6" s="1"/>
  <c r="AN144" i="6"/>
  <c r="AN46" i="6"/>
  <c r="AQ46" i="6"/>
  <c r="AU46" i="6" s="1"/>
  <c r="AP46" i="6"/>
  <c r="AT46" i="6" s="1"/>
  <c r="AO46" i="6"/>
  <c r="AS46" i="6" s="1"/>
  <c r="AR46" i="6"/>
  <c r="AV46" i="6" s="1"/>
  <c r="AR130" i="6"/>
  <c r="AV130" i="6" s="1"/>
  <c r="AP130" i="6"/>
  <c r="AT130" i="6" s="1"/>
  <c r="AO130" i="6"/>
  <c r="AS130" i="6" s="1"/>
  <c r="AQ130" i="6"/>
  <c r="AU130" i="6" s="1"/>
  <c r="AN130" i="6"/>
  <c r="AR141" i="6"/>
  <c r="AV141" i="6" s="1"/>
  <c r="AP141" i="6"/>
  <c r="AT141" i="6" s="1"/>
  <c r="AO141" i="6"/>
  <c r="AS141" i="6" s="1"/>
  <c r="AQ141" i="6"/>
  <c r="AU141" i="6" s="1"/>
  <c r="AN141" i="6"/>
  <c r="AO73" i="6"/>
  <c r="AS73" i="6" s="1"/>
  <c r="AN73" i="6"/>
  <c r="AQ73" i="6"/>
  <c r="AU73" i="6" s="1"/>
  <c r="AP73" i="6"/>
  <c r="AT73" i="6" s="1"/>
  <c r="AR73" i="6"/>
  <c r="AV73" i="6" s="1"/>
  <c r="AP107" i="6"/>
  <c r="AT107" i="6" s="1"/>
  <c r="AO107" i="6"/>
  <c r="AS107" i="6" s="1"/>
  <c r="AN107" i="6"/>
  <c r="AR107" i="6"/>
  <c r="AV107" i="6" s="1"/>
  <c r="AQ107" i="6"/>
  <c r="AU107" i="6" s="1"/>
  <c r="AN89" i="6"/>
  <c r="AQ89" i="6"/>
  <c r="AU89" i="6" s="1"/>
  <c r="AP89" i="6"/>
  <c r="AT89" i="6" s="1"/>
  <c r="AR89" i="6"/>
  <c r="AV89" i="6" s="1"/>
  <c r="AO89" i="6"/>
  <c r="AS89" i="6" s="1"/>
  <c r="AQ157" i="6"/>
  <c r="AU157" i="6" s="1"/>
  <c r="AN157" i="6"/>
  <c r="AR157" i="6"/>
  <c r="AV157" i="6" s="1"/>
  <c r="AO157" i="6"/>
  <c r="AS157" i="6" s="1"/>
  <c r="AP157" i="6"/>
  <c r="AT157" i="6" s="1"/>
  <c r="AQ173" i="6"/>
  <c r="AU173" i="6" s="1"/>
  <c r="AN173" i="6"/>
  <c r="AR173" i="6"/>
  <c r="AV173" i="6" s="1"/>
  <c r="AP173" i="6"/>
  <c r="AT173" i="6" s="1"/>
  <c r="AO173" i="6"/>
  <c r="AS173" i="6" s="1"/>
  <c r="AN96" i="6"/>
  <c r="AP96" i="6"/>
  <c r="AT96" i="6" s="1"/>
  <c r="AR96" i="6"/>
  <c r="AV96" i="6" s="1"/>
  <c r="AO96" i="6"/>
  <c r="AS96" i="6" s="1"/>
  <c r="AQ96" i="6"/>
  <c r="AU96" i="6" s="1"/>
  <c r="AN27" i="6"/>
  <c r="AO27" i="6"/>
  <c r="AS27" i="6" s="1"/>
  <c r="AR27" i="6"/>
  <c r="AV27" i="6" s="1"/>
  <c r="AQ27" i="6"/>
  <c r="AU27" i="6" s="1"/>
  <c r="AP27" i="6"/>
  <c r="AT27" i="6" s="1"/>
  <c r="AN26" i="6"/>
  <c r="AP26" i="6"/>
  <c r="AT26" i="6" s="1"/>
  <c r="AO26" i="6"/>
  <c r="AS26" i="6" s="1"/>
  <c r="AR26" i="6"/>
  <c r="AV26" i="6" s="1"/>
  <c r="AQ26" i="6"/>
  <c r="AU26" i="6" s="1"/>
  <c r="AQ174" i="6"/>
  <c r="AU174" i="6" s="1"/>
  <c r="AN174" i="6"/>
  <c r="AR174" i="6"/>
  <c r="AV174" i="6" s="1"/>
  <c r="AO174" i="6"/>
  <c r="AS174" i="6" s="1"/>
  <c r="AP174" i="6"/>
  <c r="AT174" i="6" s="1"/>
  <c r="AP115" i="6"/>
  <c r="AT115" i="6" s="1"/>
  <c r="AQ115" i="6"/>
  <c r="AU115" i="6" s="1"/>
  <c r="AO115" i="6"/>
  <c r="AS115" i="6" s="1"/>
  <c r="AN115" i="6"/>
  <c r="AR115" i="6"/>
  <c r="AV115" i="6" s="1"/>
  <c r="AN28" i="6"/>
  <c r="AR28" i="6"/>
  <c r="AV28" i="6" s="1"/>
  <c r="AP28" i="6"/>
  <c r="AT28" i="6" s="1"/>
  <c r="AO28" i="6"/>
  <c r="AS28" i="6" s="1"/>
  <c r="AQ28" i="6"/>
  <c r="AU28" i="6" s="1"/>
  <c r="AO68" i="6"/>
  <c r="AS68" i="6" s="1"/>
  <c r="AR68" i="6"/>
  <c r="AV68" i="6" s="1"/>
  <c r="AQ68" i="6"/>
  <c r="AU68" i="6" s="1"/>
  <c r="AP68" i="6"/>
  <c r="AT68" i="6" s="1"/>
  <c r="AN68" i="6"/>
  <c r="AO60" i="6"/>
  <c r="AS60" i="6" s="1"/>
  <c r="AP60" i="6"/>
  <c r="AT60" i="6" s="1"/>
  <c r="AR60" i="6"/>
  <c r="AV60" i="6" s="1"/>
  <c r="AQ60" i="6"/>
  <c r="AU60" i="6" s="1"/>
  <c r="AN60" i="6"/>
  <c r="AQ165" i="6"/>
  <c r="AU165" i="6" s="1"/>
  <c r="AN165" i="6"/>
  <c r="AP165" i="6"/>
  <c r="AT165" i="6" s="1"/>
  <c r="AR165" i="6"/>
  <c r="AV165" i="6" s="1"/>
  <c r="AO165" i="6"/>
  <c r="AS165" i="6" s="1"/>
  <c r="AN53" i="6"/>
  <c r="AR53" i="6"/>
  <c r="AV53" i="6" s="1"/>
  <c r="AQ53" i="6"/>
  <c r="AU53" i="6" s="1"/>
  <c r="AP53" i="6"/>
  <c r="AT53" i="6" s="1"/>
  <c r="AO53" i="6"/>
  <c r="AS53" i="6" s="1"/>
  <c r="AQ182" i="6"/>
  <c r="AU182" i="6" s="1"/>
  <c r="AN182" i="6"/>
  <c r="AR182" i="6"/>
  <c r="AV182" i="6" s="1"/>
  <c r="AP182" i="6"/>
  <c r="AT182" i="6" s="1"/>
  <c r="AO182" i="6"/>
  <c r="AS182" i="6" s="1"/>
  <c r="AO76" i="6"/>
  <c r="AS76" i="6" s="1"/>
  <c r="AP76" i="6"/>
  <c r="AT76" i="6" s="1"/>
  <c r="AR76" i="6"/>
  <c r="AV76" i="6" s="1"/>
  <c r="AQ76" i="6"/>
  <c r="AU76" i="6" s="1"/>
  <c r="AN76" i="6"/>
  <c r="AQ154" i="6"/>
  <c r="AU154" i="6" s="1"/>
  <c r="AN154" i="6"/>
  <c r="AO154" i="6"/>
  <c r="AS154" i="6" s="1"/>
  <c r="AR154" i="6"/>
  <c r="AV154" i="6" s="1"/>
  <c r="AP154" i="6"/>
  <c r="AT154" i="6" s="1"/>
  <c r="AO66" i="6"/>
  <c r="AS66" i="6" s="1"/>
  <c r="AR66" i="6"/>
  <c r="AV66" i="6" s="1"/>
  <c r="AN66" i="6"/>
  <c r="AP66" i="6"/>
  <c r="AT66" i="6" s="1"/>
  <c r="AQ66" i="6"/>
  <c r="AU66" i="6" s="1"/>
  <c r="AO21" i="6"/>
  <c r="AS21" i="6" s="1"/>
  <c r="AR21" i="6"/>
  <c r="AV21" i="6" s="1"/>
  <c r="AQ21" i="6"/>
  <c r="AU21" i="6" s="1"/>
  <c r="AP21" i="6"/>
  <c r="AT21" i="6" s="1"/>
  <c r="AN21" i="6"/>
  <c r="AQ175" i="6"/>
  <c r="AU175" i="6" s="1"/>
  <c r="AN175" i="6"/>
  <c r="AR175" i="6"/>
  <c r="AV175" i="6" s="1"/>
  <c r="AP175" i="6"/>
  <c r="AT175" i="6" s="1"/>
  <c r="AO175" i="6"/>
  <c r="AS175" i="6" s="1"/>
  <c r="AR147" i="6"/>
  <c r="AV147" i="6" s="1"/>
  <c r="AP147" i="6"/>
  <c r="AT147" i="6" s="1"/>
  <c r="AO147" i="6"/>
  <c r="AS147" i="6" s="1"/>
  <c r="AN147" i="6"/>
  <c r="AQ147" i="6"/>
  <c r="AU147" i="6" s="1"/>
  <c r="AN85" i="6"/>
  <c r="AP85" i="6"/>
  <c r="AT85" i="6" s="1"/>
  <c r="AQ85" i="6"/>
  <c r="AU85" i="6" s="1"/>
  <c r="AO85" i="6"/>
  <c r="AS85" i="6" s="1"/>
  <c r="AR85" i="6"/>
  <c r="AV85" i="6" s="1"/>
  <c r="AO16" i="6"/>
  <c r="AS16" i="6" s="1"/>
  <c r="AR16" i="6"/>
  <c r="AV16" i="6" s="1"/>
  <c r="AP16" i="6"/>
  <c r="AT16" i="6" s="1"/>
  <c r="AQ16" i="6"/>
  <c r="AU16" i="6" s="1"/>
  <c r="AN16" i="6"/>
  <c r="AR145" i="6"/>
  <c r="AV145" i="6" s="1"/>
  <c r="AP145" i="6"/>
  <c r="AT145" i="6" s="1"/>
  <c r="AO145" i="6"/>
  <c r="AS145" i="6" s="1"/>
  <c r="AN145" i="6"/>
  <c r="AQ145" i="6"/>
  <c r="AU145" i="6" s="1"/>
  <c r="AN151" i="6"/>
  <c r="AR151" i="6"/>
  <c r="AV151" i="6" s="1"/>
  <c r="AO151" i="6"/>
  <c r="AS151" i="6" s="1"/>
  <c r="AQ151" i="6"/>
  <c r="AU151" i="6" s="1"/>
  <c r="AP151" i="6"/>
  <c r="AT151" i="6" s="1"/>
  <c r="AN36" i="6"/>
  <c r="AR36" i="6"/>
  <c r="AV36" i="6" s="1"/>
  <c r="AQ36" i="6"/>
  <c r="AU36" i="6" s="1"/>
  <c r="AP36" i="6"/>
  <c r="AT36" i="6" s="1"/>
  <c r="AO36" i="6"/>
  <c r="AS36" i="6" s="1"/>
  <c r="AO69" i="6"/>
  <c r="AS69" i="6" s="1"/>
  <c r="AP69" i="6"/>
  <c r="AT69" i="6" s="1"/>
  <c r="AN69" i="6"/>
  <c r="AQ69" i="6"/>
  <c r="AU69" i="6" s="1"/>
  <c r="AR69" i="6"/>
  <c r="AV69" i="6" s="1"/>
  <c r="AO18" i="6"/>
  <c r="AS18" i="6" s="1"/>
  <c r="AN18" i="6"/>
  <c r="AR18" i="6"/>
  <c r="AV18" i="6" s="1"/>
  <c r="AQ18" i="6"/>
  <c r="AU18" i="6" s="1"/>
  <c r="AP18" i="6"/>
  <c r="AT18" i="6" s="1"/>
  <c r="AN37" i="6"/>
  <c r="AR37" i="6"/>
  <c r="AV37" i="6" s="1"/>
  <c r="AQ37" i="6"/>
  <c r="AU37" i="6" s="1"/>
  <c r="AP37" i="6"/>
  <c r="AT37" i="6" s="1"/>
  <c r="AO37" i="6"/>
  <c r="AS37" i="6" s="1"/>
  <c r="AO83" i="6"/>
  <c r="AS83" i="6" s="1"/>
  <c r="AP83" i="6"/>
  <c r="AT83" i="6" s="1"/>
  <c r="AN83" i="6"/>
  <c r="AQ83" i="6"/>
  <c r="AU83" i="6" s="1"/>
  <c r="AR83" i="6"/>
  <c r="AV83" i="6" s="1"/>
  <c r="AN39" i="6"/>
  <c r="AR39" i="6"/>
  <c r="AV39" i="6" s="1"/>
  <c r="AQ39" i="6"/>
  <c r="AU39" i="6" s="1"/>
  <c r="AP39" i="6"/>
  <c r="AT39" i="6" s="1"/>
  <c r="AO39" i="6"/>
  <c r="AS39" i="6" s="1"/>
  <c r="AP108" i="6"/>
  <c r="AT108" i="6" s="1"/>
  <c r="AR108" i="6"/>
  <c r="AV108" i="6" s="1"/>
  <c r="AQ108" i="6"/>
  <c r="AU108" i="6" s="1"/>
  <c r="AO108" i="6"/>
  <c r="AS108" i="6" s="1"/>
  <c r="AN108" i="6"/>
  <c r="AP123" i="6"/>
  <c r="AT123" i="6" s="1"/>
  <c r="AR123" i="6"/>
  <c r="AV123" i="6" s="1"/>
  <c r="AQ123" i="6"/>
  <c r="AU123" i="6" s="1"/>
  <c r="AO123" i="6"/>
  <c r="AS123" i="6" s="1"/>
  <c r="AN123" i="6"/>
  <c r="AO15" i="6"/>
  <c r="AS15" i="6" s="1"/>
  <c r="AR15" i="6"/>
  <c r="AV15" i="6" s="1"/>
  <c r="AQ15" i="6"/>
  <c r="AU15" i="6" s="1"/>
  <c r="AP15" i="6"/>
  <c r="AT15" i="6" s="1"/>
  <c r="AN15" i="6"/>
  <c r="AQ170" i="6"/>
  <c r="AU170" i="6" s="1"/>
  <c r="AN170" i="6"/>
  <c r="AR170" i="6"/>
  <c r="AV170" i="6" s="1"/>
  <c r="AP170" i="6"/>
  <c r="AT170" i="6" s="1"/>
  <c r="AO170" i="6"/>
  <c r="AS170" i="6" s="1"/>
  <c r="AN91" i="6"/>
  <c r="AQ91" i="6"/>
  <c r="AU91" i="6" s="1"/>
  <c r="AR91" i="6"/>
  <c r="AV91" i="6" s="1"/>
  <c r="AP91" i="6"/>
  <c r="AT91" i="6" s="1"/>
  <c r="AO91" i="6"/>
  <c r="AS91" i="6" s="1"/>
  <c r="AR128" i="6"/>
  <c r="AV128" i="6" s="1"/>
  <c r="AP128" i="6"/>
  <c r="AT128" i="6" s="1"/>
  <c r="AO128" i="6"/>
  <c r="AS128" i="6" s="1"/>
  <c r="AN128" i="6"/>
  <c r="AQ128" i="6"/>
  <c r="AU128" i="6" s="1"/>
  <c r="AQ162" i="6"/>
  <c r="AU162" i="6" s="1"/>
  <c r="AN162" i="6"/>
  <c r="AO162" i="6"/>
  <c r="AS162" i="6" s="1"/>
  <c r="AP162" i="6"/>
  <c r="AT162" i="6" s="1"/>
  <c r="AR162" i="6"/>
  <c r="AV162" i="6" s="1"/>
  <c r="AQ167" i="6"/>
  <c r="AU167" i="6" s="1"/>
  <c r="AN167" i="6"/>
  <c r="AP167" i="6"/>
  <c r="AT167" i="6" s="1"/>
  <c r="AO167" i="6"/>
  <c r="AS167" i="6" s="1"/>
  <c r="AR167" i="6"/>
  <c r="AV167" i="6" s="1"/>
  <c r="AR132" i="6"/>
  <c r="AV132" i="6" s="1"/>
  <c r="AP132" i="6"/>
  <c r="AT132" i="6" s="1"/>
  <c r="AO132" i="6"/>
  <c r="AS132" i="6" s="1"/>
  <c r="AQ132" i="6"/>
  <c r="AU132" i="6" s="1"/>
  <c r="AN132" i="6"/>
  <c r="AP110" i="6"/>
  <c r="AT110" i="6" s="1"/>
  <c r="AQ110" i="6"/>
  <c r="AU110" i="6" s="1"/>
  <c r="AR110" i="6"/>
  <c r="AV110" i="6" s="1"/>
  <c r="AO110" i="6"/>
  <c r="AS110" i="6" s="1"/>
  <c r="AN110" i="6"/>
  <c r="AQ178" i="6"/>
  <c r="AU178" i="6" s="1"/>
  <c r="AN178" i="6"/>
  <c r="AR178" i="6"/>
  <c r="AV178" i="6" s="1"/>
  <c r="AP178" i="6"/>
  <c r="AT178" i="6" s="1"/>
  <c r="AO178" i="6"/>
  <c r="AS178" i="6" s="1"/>
  <c r="AR133" i="6"/>
  <c r="AV133" i="6" s="1"/>
  <c r="AP133" i="6"/>
  <c r="AT133" i="6" s="1"/>
  <c r="AO133" i="6"/>
  <c r="AS133" i="6" s="1"/>
  <c r="AN133" i="6"/>
  <c r="AQ133" i="6"/>
  <c r="AU133" i="6" s="1"/>
  <c r="AO58" i="6"/>
  <c r="AS58" i="6" s="1"/>
  <c r="AR58" i="6"/>
  <c r="AV58" i="6" s="1"/>
  <c r="AP58" i="6"/>
  <c r="AT58" i="6" s="1"/>
  <c r="AQ58" i="6"/>
  <c r="AU58" i="6" s="1"/>
  <c r="AN58" i="6"/>
  <c r="AR138" i="6"/>
  <c r="AV138" i="6" s="1"/>
  <c r="AP138" i="6"/>
  <c r="AT138" i="6" s="1"/>
  <c r="AO138" i="6"/>
  <c r="AS138" i="6" s="1"/>
  <c r="AN138" i="6"/>
  <c r="AQ138" i="6"/>
  <c r="AU138" i="6" s="1"/>
  <c r="AP118" i="6"/>
  <c r="AT118" i="6" s="1"/>
  <c r="AO118" i="6"/>
  <c r="AS118" i="6" s="1"/>
  <c r="AR118" i="6"/>
  <c r="AV118" i="6" s="1"/>
  <c r="AQ118" i="6"/>
  <c r="AU118" i="6" s="1"/>
  <c r="AN118" i="6"/>
  <c r="AN23" i="6"/>
  <c r="AQ23" i="6"/>
  <c r="AU23" i="6" s="1"/>
  <c r="AR23" i="6"/>
  <c r="AV23" i="6" s="1"/>
  <c r="AP23" i="6"/>
  <c r="AT23" i="6" s="1"/>
  <c r="AO23" i="6"/>
  <c r="AS23" i="6" s="1"/>
  <c r="X70" i="1"/>
  <c r="X55" i="1"/>
  <c r="X53" i="1"/>
  <c r="X51" i="1"/>
  <c r="X73" i="1"/>
  <c r="X72" i="1"/>
  <c r="X71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4" i="1"/>
  <c r="X52" i="1"/>
  <c r="X50" i="1"/>
  <c r="X49" i="1"/>
  <c r="X48" i="1"/>
  <c r="X46" i="1"/>
  <c r="X45" i="1"/>
  <c r="V190" i="1"/>
  <c r="AD190" i="1" s="1"/>
  <c r="U190" i="1"/>
  <c r="AB190" i="1" s="1"/>
  <c r="V189" i="1"/>
  <c r="AD189" i="1" s="1"/>
  <c r="U189" i="1"/>
  <c r="AB189" i="1" s="1"/>
  <c r="V188" i="1"/>
  <c r="AD188" i="1" s="1"/>
  <c r="U188" i="1"/>
  <c r="AB188" i="1" s="1"/>
  <c r="V187" i="1"/>
  <c r="AD187" i="1" s="1"/>
  <c r="U187" i="1"/>
  <c r="AB187" i="1" s="1"/>
  <c r="V186" i="1"/>
  <c r="AD186" i="1" s="1"/>
  <c r="U186" i="1"/>
  <c r="AB186" i="1" s="1"/>
  <c r="V185" i="1"/>
  <c r="AD185" i="1" s="1"/>
  <c r="U185" i="1"/>
  <c r="AB185" i="1" s="1"/>
  <c r="V184" i="1"/>
  <c r="AD184" i="1" s="1"/>
  <c r="U184" i="1"/>
  <c r="AB184" i="1" s="1"/>
  <c r="V183" i="1"/>
  <c r="AD183" i="1" s="1"/>
  <c r="U183" i="1"/>
  <c r="AB183" i="1" s="1"/>
  <c r="V182" i="1"/>
  <c r="AD182" i="1" s="1"/>
  <c r="U182" i="1"/>
  <c r="AB182" i="1" s="1"/>
  <c r="V181" i="1"/>
  <c r="AD181" i="1" s="1"/>
  <c r="U181" i="1"/>
  <c r="AB181" i="1" s="1"/>
  <c r="V180" i="1"/>
  <c r="AD180" i="1" s="1"/>
  <c r="U180" i="1"/>
  <c r="AB180" i="1" s="1"/>
  <c r="V179" i="1"/>
  <c r="AD179" i="1" s="1"/>
  <c r="AF179" i="1" s="1"/>
  <c r="U179" i="1"/>
  <c r="AB179" i="1" s="1"/>
  <c r="V178" i="1"/>
  <c r="AD178" i="1" s="1"/>
  <c r="U178" i="1"/>
  <c r="AB178" i="1" s="1"/>
  <c r="V177" i="1"/>
  <c r="AD177" i="1" s="1"/>
  <c r="U177" i="1"/>
  <c r="AB177" i="1" s="1"/>
  <c r="V176" i="1"/>
  <c r="AD176" i="1" s="1"/>
  <c r="U176" i="1"/>
  <c r="AB176" i="1" s="1"/>
  <c r="V175" i="1"/>
  <c r="AD175" i="1" s="1"/>
  <c r="U175" i="1"/>
  <c r="AB175" i="1" s="1"/>
  <c r="V174" i="1"/>
  <c r="AD174" i="1" s="1"/>
  <c r="U174" i="1"/>
  <c r="AB174" i="1" s="1"/>
  <c r="V173" i="1"/>
  <c r="AD173" i="1" s="1"/>
  <c r="U173" i="1"/>
  <c r="AB173" i="1" s="1"/>
  <c r="V172" i="1"/>
  <c r="AD172" i="1" s="1"/>
  <c r="U172" i="1"/>
  <c r="AB172" i="1" s="1"/>
  <c r="V171" i="1"/>
  <c r="AD171" i="1" s="1"/>
  <c r="AF171" i="1" s="1"/>
  <c r="U171" i="1"/>
  <c r="AB171" i="1" s="1"/>
  <c r="V170" i="1"/>
  <c r="AD170" i="1" s="1"/>
  <c r="U170" i="1"/>
  <c r="AB170" i="1" s="1"/>
  <c r="V169" i="1"/>
  <c r="AD169" i="1" s="1"/>
  <c r="U169" i="1"/>
  <c r="AB169" i="1" s="1"/>
  <c r="V168" i="1"/>
  <c r="AD168" i="1" s="1"/>
  <c r="U168" i="1"/>
  <c r="AB168" i="1" s="1"/>
  <c r="V167" i="1"/>
  <c r="AD167" i="1" s="1"/>
  <c r="U167" i="1"/>
  <c r="AB167" i="1" s="1"/>
  <c r="V166" i="1"/>
  <c r="AD166" i="1" s="1"/>
  <c r="U166" i="1"/>
  <c r="AB166" i="1" s="1"/>
  <c r="V165" i="1"/>
  <c r="AD165" i="1" s="1"/>
  <c r="U165" i="1"/>
  <c r="AB165" i="1" s="1"/>
  <c r="V164" i="1"/>
  <c r="AD164" i="1" s="1"/>
  <c r="U164" i="1"/>
  <c r="AB164" i="1" s="1"/>
  <c r="V163" i="1"/>
  <c r="AD163" i="1" s="1"/>
  <c r="AF163" i="1" s="1"/>
  <c r="U163" i="1"/>
  <c r="AB163" i="1" s="1"/>
  <c r="V162" i="1"/>
  <c r="AD162" i="1" s="1"/>
  <c r="U162" i="1"/>
  <c r="AB162" i="1" s="1"/>
  <c r="V161" i="1"/>
  <c r="AD161" i="1" s="1"/>
  <c r="U161" i="1"/>
  <c r="AB161" i="1" s="1"/>
  <c r="V160" i="1"/>
  <c r="AD160" i="1" s="1"/>
  <c r="U160" i="1"/>
  <c r="AB160" i="1" s="1"/>
  <c r="V159" i="1"/>
  <c r="AD159" i="1" s="1"/>
  <c r="U159" i="1"/>
  <c r="AB159" i="1" s="1"/>
  <c r="V158" i="1"/>
  <c r="AD158" i="1" s="1"/>
  <c r="U158" i="1"/>
  <c r="AB158" i="1" s="1"/>
  <c r="V157" i="1"/>
  <c r="AD157" i="1" s="1"/>
  <c r="U157" i="1"/>
  <c r="AB157" i="1" s="1"/>
  <c r="V156" i="1"/>
  <c r="AD156" i="1" s="1"/>
  <c r="U156" i="1"/>
  <c r="AB156" i="1" s="1"/>
  <c r="V155" i="1"/>
  <c r="AD155" i="1" s="1"/>
  <c r="AF155" i="1" s="1"/>
  <c r="U155" i="1"/>
  <c r="AB155" i="1" s="1"/>
  <c r="V154" i="1"/>
  <c r="AD154" i="1" s="1"/>
  <c r="U154" i="1"/>
  <c r="AB154" i="1" s="1"/>
  <c r="V153" i="1"/>
  <c r="AD153" i="1" s="1"/>
  <c r="U153" i="1"/>
  <c r="AB153" i="1" s="1"/>
  <c r="V152" i="1"/>
  <c r="AD152" i="1" s="1"/>
  <c r="U152" i="1"/>
  <c r="AB152" i="1" s="1"/>
  <c r="V151" i="1"/>
  <c r="AD151" i="1" s="1"/>
  <c r="U151" i="1"/>
  <c r="AB151" i="1" s="1"/>
  <c r="V150" i="1"/>
  <c r="AD150" i="1" s="1"/>
  <c r="U150" i="1"/>
  <c r="AB150" i="1" s="1"/>
  <c r="V149" i="1"/>
  <c r="AD149" i="1" s="1"/>
  <c r="U149" i="1"/>
  <c r="AB149" i="1" s="1"/>
  <c r="V148" i="1"/>
  <c r="AD148" i="1" s="1"/>
  <c r="U148" i="1"/>
  <c r="AB148" i="1" s="1"/>
  <c r="V147" i="1"/>
  <c r="AD147" i="1" s="1"/>
  <c r="AF147" i="1" s="1"/>
  <c r="U147" i="1"/>
  <c r="AB147" i="1" s="1"/>
  <c r="V146" i="1"/>
  <c r="AD146" i="1" s="1"/>
  <c r="U146" i="1"/>
  <c r="AB146" i="1" s="1"/>
  <c r="V145" i="1"/>
  <c r="AD145" i="1" s="1"/>
  <c r="U145" i="1"/>
  <c r="AB145" i="1" s="1"/>
  <c r="V144" i="1"/>
  <c r="AD144" i="1" s="1"/>
  <c r="U144" i="1"/>
  <c r="AB144" i="1" s="1"/>
  <c r="V143" i="1"/>
  <c r="AD143" i="1" s="1"/>
  <c r="U143" i="1"/>
  <c r="AB143" i="1" s="1"/>
  <c r="V142" i="1"/>
  <c r="AD142" i="1" s="1"/>
  <c r="U142" i="1"/>
  <c r="AB142" i="1" s="1"/>
  <c r="V141" i="1"/>
  <c r="AD141" i="1" s="1"/>
  <c r="U141" i="1"/>
  <c r="AB141" i="1" s="1"/>
  <c r="V140" i="1"/>
  <c r="AD140" i="1" s="1"/>
  <c r="U140" i="1"/>
  <c r="AB140" i="1" s="1"/>
  <c r="V139" i="1"/>
  <c r="AD139" i="1" s="1"/>
  <c r="AF139" i="1" s="1"/>
  <c r="U139" i="1"/>
  <c r="AB139" i="1" s="1"/>
  <c r="V138" i="1"/>
  <c r="AD138" i="1" s="1"/>
  <c r="U138" i="1"/>
  <c r="AB138" i="1" s="1"/>
  <c r="V137" i="1"/>
  <c r="AD137" i="1" s="1"/>
  <c r="U137" i="1"/>
  <c r="AB137" i="1" s="1"/>
  <c r="V136" i="1"/>
  <c r="AD136" i="1" s="1"/>
  <c r="U136" i="1"/>
  <c r="AB136" i="1" s="1"/>
  <c r="V135" i="1"/>
  <c r="AD135" i="1" s="1"/>
  <c r="U135" i="1"/>
  <c r="AB135" i="1" s="1"/>
  <c r="V134" i="1"/>
  <c r="AD134" i="1" s="1"/>
  <c r="U134" i="1"/>
  <c r="AB134" i="1" s="1"/>
  <c r="V133" i="1"/>
  <c r="AD133" i="1" s="1"/>
  <c r="U133" i="1"/>
  <c r="AB133" i="1" s="1"/>
  <c r="V132" i="1"/>
  <c r="AD132" i="1" s="1"/>
  <c r="U132" i="1"/>
  <c r="AB132" i="1" s="1"/>
  <c r="V131" i="1"/>
  <c r="AD131" i="1" s="1"/>
  <c r="AF131" i="1" s="1"/>
  <c r="U131" i="1"/>
  <c r="AB131" i="1" s="1"/>
  <c r="V130" i="1"/>
  <c r="AD130" i="1" s="1"/>
  <c r="U130" i="1"/>
  <c r="AB130" i="1" s="1"/>
  <c r="V129" i="1"/>
  <c r="AD129" i="1" s="1"/>
  <c r="U129" i="1"/>
  <c r="AB129" i="1" s="1"/>
  <c r="V128" i="1"/>
  <c r="AD128" i="1" s="1"/>
  <c r="U128" i="1"/>
  <c r="AB128" i="1" s="1"/>
  <c r="V127" i="1"/>
  <c r="AD127" i="1" s="1"/>
  <c r="U127" i="1"/>
  <c r="AB127" i="1" s="1"/>
  <c r="V126" i="1"/>
  <c r="AD126" i="1" s="1"/>
  <c r="U126" i="1"/>
  <c r="AB126" i="1" s="1"/>
  <c r="V125" i="1"/>
  <c r="AD125" i="1" s="1"/>
  <c r="U125" i="1"/>
  <c r="AB125" i="1" s="1"/>
  <c r="V124" i="1"/>
  <c r="AD124" i="1" s="1"/>
  <c r="U124" i="1"/>
  <c r="AB124" i="1" s="1"/>
  <c r="V123" i="1"/>
  <c r="AD123" i="1" s="1"/>
  <c r="AF123" i="1" s="1"/>
  <c r="U123" i="1"/>
  <c r="AB123" i="1" s="1"/>
  <c r="V122" i="1"/>
  <c r="AD122" i="1" s="1"/>
  <c r="U122" i="1"/>
  <c r="AB122" i="1" s="1"/>
  <c r="V121" i="1"/>
  <c r="AD121" i="1" s="1"/>
  <c r="U121" i="1"/>
  <c r="AB121" i="1" s="1"/>
  <c r="V120" i="1"/>
  <c r="AD120" i="1" s="1"/>
  <c r="U120" i="1"/>
  <c r="AB120" i="1" s="1"/>
  <c r="V119" i="1"/>
  <c r="AD119" i="1" s="1"/>
  <c r="U119" i="1"/>
  <c r="AB119" i="1" s="1"/>
  <c r="V118" i="1"/>
  <c r="AD118" i="1" s="1"/>
  <c r="U118" i="1"/>
  <c r="AB118" i="1" s="1"/>
  <c r="V117" i="1"/>
  <c r="AD117" i="1" s="1"/>
  <c r="U117" i="1"/>
  <c r="AB117" i="1" s="1"/>
  <c r="V116" i="1"/>
  <c r="AD116" i="1" s="1"/>
  <c r="U116" i="1"/>
  <c r="AB116" i="1" s="1"/>
  <c r="V115" i="1"/>
  <c r="AD115" i="1" s="1"/>
  <c r="AF115" i="1" s="1"/>
  <c r="U115" i="1"/>
  <c r="AB115" i="1" s="1"/>
  <c r="V114" i="1"/>
  <c r="AD114" i="1" s="1"/>
  <c r="U114" i="1"/>
  <c r="AB114" i="1" s="1"/>
  <c r="V113" i="1"/>
  <c r="AD113" i="1" s="1"/>
  <c r="U113" i="1"/>
  <c r="AB113" i="1" s="1"/>
  <c r="V112" i="1"/>
  <c r="AD112" i="1" s="1"/>
  <c r="U112" i="1"/>
  <c r="AB112" i="1" s="1"/>
  <c r="V111" i="1"/>
  <c r="AD111" i="1" s="1"/>
  <c r="U111" i="1"/>
  <c r="AB111" i="1" s="1"/>
  <c r="V110" i="1"/>
  <c r="AD110" i="1" s="1"/>
  <c r="U110" i="1"/>
  <c r="AB110" i="1" s="1"/>
  <c r="V109" i="1"/>
  <c r="AD109" i="1" s="1"/>
  <c r="U109" i="1"/>
  <c r="AB109" i="1" s="1"/>
  <c r="V108" i="1"/>
  <c r="AD108" i="1" s="1"/>
  <c r="U108" i="1"/>
  <c r="AB108" i="1" s="1"/>
  <c r="V107" i="1"/>
  <c r="AD107" i="1" s="1"/>
  <c r="AF107" i="1" s="1"/>
  <c r="U107" i="1"/>
  <c r="AB107" i="1" s="1"/>
  <c r="V106" i="1"/>
  <c r="AD106" i="1" s="1"/>
  <c r="U106" i="1"/>
  <c r="AB106" i="1" s="1"/>
  <c r="V105" i="1"/>
  <c r="AD105" i="1" s="1"/>
  <c r="U105" i="1"/>
  <c r="AB105" i="1" s="1"/>
  <c r="V104" i="1"/>
  <c r="AD104" i="1" s="1"/>
  <c r="U104" i="1"/>
  <c r="AB104" i="1" s="1"/>
  <c r="V103" i="1"/>
  <c r="AD103" i="1" s="1"/>
  <c r="U103" i="1"/>
  <c r="AB103" i="1" s="1"/>
  <c r="V102" i="1"/>
  <c r="AD102" i="1" s="1"/>
  <c r="U102" i="1"/>
  <c r="AB102" i="1" s="1"/>
  <c r="V101" i="1"/>
  <c r="AD101" i="1" s="1"/>
  <c r="U101" i="1"/>
  <c r="AB101" i="1" s="1"/>
  <c r="V100" i="1"/>
  <c r="AD100" i="1" s="1"/>
  <c r="U100" i="1"/>
  <c r="AB100" i="1" s="1"/>
  <c r="V99" i="1"/>
  <c r="AD99" i="1" s="1"/>
  <c r="AF99" i="1" s="1"/>
  <c r="U99" i="1"/>
  <c r="AB99" i="1" s="1"/>
  <c r="V98" i="1"/>
  <c r="AD98" i="1" s="1"/>
  <c r="U98" i="1"/>
  <c r="AB98" i="1" s="1"/>
  <c r="V97" i="1"/>
  <c r="AD97" i="1" s="1"/>
  <c r="U97" i="1"/>
  <c r="AB97" i="1" s="1"/>
  <c r="V96" i="1"/>
  <c r="AD96" i="1" s="1"/>
  <c r="U96" i="1"/>
  <c r="AB96" i="1" s="1"/>
  <c r="V95" i="1"/>
  <c r="AD95" i="1" s="1"/>
  <c r="U95" i="1"/>
  <c r="AB95" i="1" s="1"/>
  <c r="V94" i="1"/>
  <c r="AD94" i="1" s="1"/>
  <c r="U94" i="1"/>
  <c r="AB94" i="1" s="1"/>
  <c r="V93" i="1"/>
  <c r="AD93" i="1" s="1"/>
  <c r="U93" i="1"/>
  <c r="AB93" i="1" s="1"/>
  <c r="V92" i="1"/>
  <c r="AD92" i="1" s="1"/>
  <c r="U92" i="1"/>
  <c r="AB92" i="1" s="1"/>
  <c r="V91" i="1"/>
  <c r="AD91" i="1" s="1"/>
  <c r="AF91" i="1" s="1"/>
  <c r="U91" i="1"/>
  <c r="AB91" i="1" s="1"/>
  <c r="V90" i="1"/>
  <c r="AD90" i="1" s="1"/>
  <c r="U90" i="1"/>
  <c r="AB90" i="1" s="1"/>
  <c r="V89" i="1"/>
  <c r="AD89" i="1" s="1"/>
  <c r="U89" i="1"/>
  <c r="AB89" i="1" s="1"/>
  <c r="V88" i="1"/>
  <c r="AD88" i="1" s="1"/>
  <c r="U88" i="1"/>
  <c r="AB88" i="1" s="1"/>
  <c r="V87" i="1"/>
  <c r="AD87" i="1" s="1"/>
  <c r="U87" i="1"/>
  <c r="AB87" i="1" s="1"/>
  <c r="V86" i="1"/>
  <c r="AD86" i="1" s="1"/>
  <c r="U86" i="1"/>
  <c r="AB86" i="1" s="1"/>
  <c r="V85" i="1"/>
  <c r="AD85" i="1" s="1"/>
  <c r="U85" i="1"/>
  <c r="AB85" i="1" s="1"/>
  <c r="V84" i="1"/>
  <c r="AD84" i="1" s="1"/>
  <c r="U84" i="1"/>
  <c r="AB84" i="1" s="1"/>
  <c r="V83" i="1"/>
  <c r="AD83" i="1" s="1"/>
  <c r="AF83" i="1" s="1"/>
  <c r="U83" i="1"/>
  <c r="AB83" i="1" s="1"/>
  <c r="V82" i="1"/>
  <c r="AD82" i="1" s="1"/>
  <c r="U82" i="1"/>
  <c r="AB82" i="1" s="1"/>
  <c r="V81" i="1"/>
  <c r="AD81" i="1" s="1"/>
  <c r="U81" i="1"/>
  <c r="AB81" i="1" s="1"/>
  <c r="V80" i="1"/>
  <c r="AD80" i="1" s="1"/>
  <c r="U80" i="1"/>
  <c r="AB80" i="1" s="1"/>
  <c r="V79" i="1"/>
  <c r="AD79" i="1" s="1"/>
  <c r="U79" i="1"/>
  <c r="AB79" i="1" s="1"/>
  <c r="V78" i="1"/>
  <c r="AD78" i="1" s="1"/>
  <c r="U78" i="1"/>
  <c r="AB78" i="1" s="1"/>
  <c r="V77" i="1"/>
  <c r="AD77" i="1" s="1"/>
  <c r="U77" i="1"/>
  <c r="AB77" i="1" s="1"/>
  <c r="V76" i="1"/>
  <c r="AD76" i="1" s="1"/>
  <c r="U76" i="1"/>
  <c r="AB76" i="1" s="1"/>
  <c r="V75" i="1"/>
  <c r="AD75" i="1" s="1"/>
  <c r="AF75" i="1" s="1"/>
  <c r="U75" i="1"/>
  <c r="AB75" i="1" s="1"/>
  <c r="V74" i="1"/>
  <c r="AD74" i="1" s="1"/>
  <c r="U74" i="1"/>
  <c r="AB74" i="1" s="1"/>
  <c r="V73" i="1"/>
  <c r="U73" i="1"/>
  <c r="AB73" i="1" s="1"/>
  <c r="V72" i="1"/>
  <c r="U72" i="1"/>
  <c r="AB72" i="1" s="1"/>
  <c r="V71" i="1"/>
  <c r="U71" i="1"/>
  <c r="AB71" i="1" s="1"/>
  <c r="V70" i="1"/>
  <c r="U70" i="1"/>
  <c r="V69" i="1"/>
  <c r="U69" i="1"/>
  <c r="V68" i="1"/>
  <c r="U68" i="1"/>
  <c r="AB68" i="1" s="1"/>
  <c r="V67" i="1"/>
  <c r="U67" i="1"/>
  <c r="V66" i="1"/>
  <c r="U66" i="1"/>
  <c r="V65" i="1"/>
  <c r="U65" i="1"/>
  <c r="V64" i="1"/>
  <c r="U64" i="1"/>
  <c r="V63" i="1"/>
  <c r="U63" i="1"/>
  <c r="V62" i="1"/>
  <c r="U62" i="1"/>
  <c r="V61" i="1"/>
  <c r="U61" i="1"/>
  <c r="AB61" i="1" s="1"/>
  <c r="V60" i="1"/>
  <c r="U60" i="1"/>
  <c r="V59" i="1"/>
  <c r="U59" i="1"/>
  <c r="V58" i="1"/>
  <c r="U58" i="1"/>
  <c r="V57" i="1"/>
  <c r="U57" i="1"/>
  <c r="AB57" i="1" s="1"/>
  <c r="V56" i="1"/>
  <c r="U56" i="1"/>
  <c r="AB56" i="1" s="1"/>
  <c r="V55" i="1"/>
  <c r="U55" i="1"/>
  <c r="V54" i="1"/>
  <c r="U54" i="1"/>
  <c r="AB54" i="1" s="1"/>
  <c r="V53" i="1"/>
  <c r="U53" i="1"/>
  <c r="V52" i="1"/>
  <c r="U52" i="1"/>
  <c r="AB52" i="1" s="1"/>
  <c r="V51" i="1"/>
  <c r="U51" i="1"/>
  <c r="AB51" i="1" s="1"/>
  <c r="V50" i="1"/>
  <c r="U50" i="1"/>
  <c r="V49" i="1"/>
  <c r="U49" i="1"/>
  <c r="V48" i="1"/>
  <c r="U48" i="1"/>
  <c r="AB48" i="1" s="1"/>
  <c r="V47" i="1"/>
  <c r="U47" i="1"/>
  <c r="V46" i="1"/>
  <c r="U46" i="1"/>
  <c r="V45" i="1"/>
  <c r="U45" i="1"/>
  <c r="V44" i="1"/>
  <c r="U44" i="1"/>
  <c r="V43" i="1"/>
  <c r="U43" i="1"/>
  <c r="V42" i="1"/>
  <c r="U42" i="1"/>
  <c r="V41" i="1"/>
  <c r="U41" i="1"/>
  <c r="V40" i="1"/>
  <c r="U40" i="1"/>
  <c r="V39" i="1"/>
  <c r="U39" i="1"/>
  <c r="V38" i="1"/>
  <c r="U38" i="1"/>
  <c r="V37" i="1"/>
  <c r="U37" i="1"/>
  <c r="V36" i="1"/>
  <c r="U36" i="1"/>
  <c r="V35" i="1"/>
  <c r="U35" i="1"/>
  <c r="V34" i="1"/>
  <c r="U34" i="1"/>
  <c r="V33" i="1"/>
  <c r="U33" i="1"/>
  <c r="V32" i="1"/>
  <c r="U32" i="1"/>
  <c r="V31" i="1"/>
  <c r="U31" i="1"/>
  <c r="V30" i="1"/>
  <c r="U30" i="1"/>
  <c r="V29" i="1"/>
  <c r="U29" i="1"/>
  <c r="V28" i="1"/>
  <c r="U28" i="1"/>
  <c r="V27" i="1"/>
  <c r="U27" i="1"/>
  <c r="V26" i="1"/>
  <c r="U26" i="1"/>
  <c r="V25" i="1"/>
  <c r="U25" i="1"/>
  <c r="V24" i="1"/>
  <c r="U24" i="1"/>
  <c r="V23" i="1"/>
  <c r="U23" i="1"/>
  <c r="V22" i="1"/>
  <c r="U22" i="1"/>
  <c r="V21" i="1"/>
  <c r="U21" i="1"/>
  <c r="V20" i="1"/>
  <c r="U20" i="1"/>
  <c r="V19" i="1"/>
  <c r="U19" i="1"/>
  <c r="V18" i="1"/>
  <c r="U18" i="1"/>
  <c r="V17" i="1"/>
  <c r="U17" i="1"/>
  <c r="V16" i="1"/>
  <c r="U16" i="1"/>
  <c r="V15" i="1"/>
  <c r="U15" i="1"/>
  <c r="V14" i="1"/>
  <c r="U14" i="1"/>
  <c r="V13" i="1"/>
  <c r="U13" i="1"/>
  <c r="V12" i="1"/>
  <c r="U12" i="1"/>
  <c r="V11" i="1"/>
  <c r="U11" i="1"/>
  <c r="X47" i="1"/>
  <c r="X44" i="1"/>
  <c r="X43" i="1"/>
  <c r="X30" i="1"/>
  <c r="X29" i="1"/>
  <c r="X22" i="1"/>
  <c r="X42" i="1"/>
  <c r="X41" i="1"/>
  <c r="X40" i="1"/>
  <c r="X39" i="1"/>
  <c r="X38" i="1"/>
  <c r="X37" i="1"/>
  <c r="X36" i="1"/>
  <c r="X35" i="1"/>
  <c r="X34" i="1"/>
  <c r="X33" i="1"/>
  <c r="X32" i="1"/>
  <c r="X31" i="1"/>
  <c r="X28" i="1"/>
  <c r="X27" i="1"/>
  <c r="X26" i="1"/>
  <c r="X25" i="1"/>
  <c r="X24" i="1"/>
  <c r="X23" i="1"/>
  <c r="X21" i="1"/>
  <c r="X16" i="1"/>
  <c r="X15" i="1"/>
  <c r="X14" i="1"/>
  <c r="X13" i="1"/>
  <c r="X12" i="1"/>
  <c r="X11" i="1"/>
  <c r="X20" i="1"/>
  <c r="X19" i="1"/>
  <c r="X18" i="1"/>
  <c r="X17" i="1"/>
  <c r="X10" i="1"/>
  <c r="AB66" i="1" l="1"/>
  <c r="AB69" i="1"/>
  <c r="AB46" i="1"/>
  <c r="AM288" i="9"/>
  <c r="AU312" i="7"/>
  <c r="AU311" i="7"/>
  <c r="AU313" i="7"/>
  <c r="AV318" i="7"/>
  <c r="AV317" i="7"/>
  <c r="AV316" i="7"/>
  <c r="AQ316" i="7"/>
  <c r="AU252" i="7"/>
  <c r="AQ318" i="7"/>
  <c r="AQ317" i="7"/>
  <c r="AS313" i="7"/>
  <c r="AS312" i="7"/>
  <c r="AS311" i="7"/>
  <c r="AT318" i="7"/>
  <c r="AT317" i="7"/>
  <c r="AT316" i="7"/>
  <c r="AS318" i="7"/>
  <c r="AS317" i="7"/>
  <c r="AS316" i="7"/>
  <c r="AV312" i="7"/>
  <c r="AV311" i="7"/>
  <c r="AV313" i="7"/>
  <c r="AT313" i="7"/>
  <c r="AT312" i="7"/>
  <c r="AT311" i="7"/>
  <c r="AB70" i="1"/>
  <c r="AB60" i="1"/>
  <c r="AN313" i="6"/>
  <c r="AI283" i="6"/>
  <c r="AN312" i="6"/>
  <c r="AR312" i="6"/>
  <c r="AR311" i="6"/>
  <c r="AL283" i="6"/>
  <c r="AQ313" i="6"/>
  <c r="AJ313" i="6"/>
  <c r="AK291" i="6"/>
  <c r="AM288" i="6"/>
  <c r="AN288" i="6"/>
  <c r="AN287" i="6"/>
  <c r="AN286" i="6"/>
  <c r="AJ277" i="6"/>
  <c r="AI278" i="6"/>
  <c r="AJ312" i="6"/>
  <c r="AK292" i="6"/>
  <c r="AV71" i="6"/>
  <c r="AR288" i="6"/>
  <c r="AR287" i="6"/>
  <c r="AR286" i="6"/>
  <c r="AJ278" i="6"/>
  <c r="AN278" i="6"/>
  <c r="AN277" i="6"/>
  <c r="AN276" i="6"/>
  <c r="AM291" i="6"/>
  <c r="AJ311" i="6"/>
  <c r="AK293" i="6"/>
  <c r="AS11" i="6"/>
  <c r="AO278" i="6"/>
  <c r="AO277" i="6"/>
  <c r="AO276" i="6"/>
  <c r="AM292" i="6"/>
  <c r="AK313" i="6"/>
  <c r="AT101" i="6"/>
  <c r="AP293" i="6"/>
  <c r="AP292" i="6"/>
  <c r="AP291" i="6"/>
  <c r="AL286" i="6"/>
  <c r="AK286" i="6"/>
  <c r="AM293" i="6"/>
  <c r="AR251" i="6"/>
  <c r="AM318" i="6"/>
  <c r="AM317" i="6"/>
  <c r="AM316" i="6"/>
  <c r="AR313" i="6"/>
  <c r="AK311" i="6"/>
  <c r="AJ286" i="6"/>
  <c r="AL287" i="6"/>
  <c r="AK287" i="6"/>
  <c r="AM276" i="6"/>
  <c r="AV101" i="6"/>
  <c r="AR293" i="6"/>
  <c r="AR292" i="6"/>
  <c r="AR291" i="6"/>
  <c r="AN251" i="6"/>
  <c r="AI318" i="6"/>
  <c r="AI317" i="6"/>
  <c r="AI316" i="6"/>
  <c r="AI313" i="6"/>
  <c r="AU40" i="6"/>
  <c r="AJ287" i="6"/>
  <c r="AL288" i="6"/>
  <c r="AK288" i="6"/>
  <c r="AM277" i="6"/>
  <c r="AO251" i="6"/>
  <c r="AJ318" i="6"/>
  <c r="AJ317" i="6"/>
  <c r="AJ316" i="6"/>
  <c r="AO311" i="6"/>
  <c r="AM313" i="6"/>
  <c r="AJ288" i="6"/>
  <c r="AU71" i="6"/>
  <c r="AQ288" i="6"/>
  <c r="AQ287" i="6"/>
  <c r="AQ286" i="6"/>
  <c r="AT71" i="6"/>
  <c r="AP288" i="6"/>
  <c r="AP287" i="6"/>
  <c r="AP286" i="6"/>
  <c r="AM278" i="6"/>
  <c r="AJ291" i="6"/>
  <c r="AP251" i="6"/>
  <c r="AK318" i="6"/>
  <c r="AK317" i="6"/>
  <c r="AK316" i="6"/>
  <c r="AO312" i="6"/>
  <c r="AI312" i="6"/>
  <c r="AS71" i="6"/>
  <c r="AO288" i="6"/>
  <c r="AO287" i="6"/>
  <c r="AO286" i="6"/>
  <c r="AV11" i="6"/>
  <c r="AR278" i="6"/>
  <c r="AR277" i="6"/>
  <c r="AR276" i="6"/>
  <c r="AI291" i="6"/>
  <c r="AJ292" i="6"/>
  <c r="AQ251" i="6"/>
  <c r="AL318" i="6"/>
  <c r="AL317" i="6"/>
  <c r="AL316" i="6"/>
  <c r="AO313" i="6"/>
  <c r="AM312" i="6"/>
  <c r="AO41" i="6"/>
  <c r="AO283" i="6" s="1"/>
  <c r="AJ282" i="6"/>
  <c r="AJ281" i="6"/>
  <c r="AI292" i="6"/>
  <c r="AJ293" i="6"/>
  <c r="AI311" i="6"/>
  <c r="AQ41" i="6"/>
  <c r="AL282" i="6"/>
  <c r="AL281" i="6"/>
  <c r="AL276" i="6"/>
  <c r="AI293" i="6"/>
  <c r="AS101" i="6"/>
  <c r="AO293" i="6"/>
  <c r="AO292" i="6"/>
  <c r="AO291" i="6"/>
  <c r="AP311" i="6"/>
  <c r="AL313" i="6"/>
  <c r="AE277" i="6"/>
  <c r="AE278" i="6"/>
  <c r="AE276" i="6"/>
  <c r="AR41" i="6"/>
  <c r="AR283" i="6" s="1"/>
  <c r="AM282" i="6"/>
  <c r="AM281" i="6"/>
  <c r="AL277" i="6"/>
  <c r="AK276" i="6"/>
  <c r="AN293" i="6"/>
  <c r="AN292" i="6"/>
  <c r="AN291" i="6"/>
  <c r="AL291" i="6"/>
  <c r="AN131" i="6"/>
  <c r="AI298" i="6"/>
  <c r="AI297" i="6"/>
  <c r="AI296" i="6"/>
  <c r="AP312" i="6"/>
  <c r="AL312" i="6"/>
  <c r="AK283" i="6"/>
  <c r="AP41" i="6"/>
  <c r="AP283" i="6" s="1"/>
  <c r="AK282" i="6"/>
  <c r="AK281" i="6"/>
  <c r="AL278" i="6"/>
  <c r="AK277" i="6"/>
  <c r="AL292" i="6"/>
  <c r="AQ131" i="6"/>
  <c r="AL298" i="6"/>
  <c r="AL297" i="6"/>
  <c r="AL296" i="6"/>
  <c r="AP313" i="6"/>
  <c r="AL311" i="6"/>
  <c r="AT40" i="6"/>
  <c r="AN41" i="6"/>
  <c r="AN283" i="6" s="1"/>
  <c r="AI282" i="6"/>
  <c r="AI281" i="6"/>
  <c r="AU11" i="6"/>
  <c r="AQ278" i="6"/>
  <c r="AQ277" i="6"/>
  <c r="AQ276" i="6"/>
  <c r="AK278" i="6"/>
  <c r="AL293" i="6"/>
  <c r="AO131" i="6"/>
  <c r="AJ298" i="6"/>
  <c r="AJ297" i="6"/>
  <c r="AJ296" i="6"/>
  <c r="AM311" i="6"/>
  <c r="AJ283" i="6"/>
  <c r="AI286" i="6"/>
  <c r="AT11" i="6"/>
  <c r="AP278" i="6"/>
  <c r="AP277" i="6"/>
  <c r="AP276" i="6"/>
  <c r="AU101" i="6"/>
  <c r="AQ293" i="6"/>
  <c r="AQ292" i="6"/>
  <c r="AQ291" i="6"/>
  <c r="AP131" i="6"/>
  <c r="AK298" i="6"/>
  <c r="AK297" i="6"/>
  <c r="AK296" i="6"/>
  <c r="AQ311" i="6"/>
  <c r="AS40" i="6"/>
  <c r="AM286" i="6"/>
  <c r="AI287" i="6"/>
  <c r="AI276" i="6"/>
  <c r="AM283" i="6"/>
  <c r="AR131" i="6"/>
  <c r="AM298" i="6"/>
  <c r="AM297" i="6"/>
  <c r="AM296" i="6"/>
  <c r="AQ312" i="6"/>
  <c r="AE292" i="6"/>
  <c r="AE293" i="6"/>
  <c r="AE291" i="6"/>
  <c r="AK312" i="6"/>
  <c r="AM287" i="6"/>
  <c r="AI288" i="6"/>
  <c r="AJ276" i="6"/>
  <c r="AI277" i="6"/>
  <c r="AV40" i="6"/>
  <c r="AN71" i="7"/>
  <c r="AI288" i="7"/>
  <c r="AI286" i="7"/>
  <c r="AI287" i="7"/>
  <c r="AM296" i="7"/>
  <c r="AE276" i="7"/>
  <c r="AE277" i="7"/>
  <c r="AE278" i="7"/>
  <c r="AR71" i="7"/>
  <c r="AM286" i="7"/>
  <c r="AM287" i="7"/>
  <c r="AM288" i="7"/>
  <c r="AQ71" i="7"/>
  <c r="AL286" i="7"/>
  <c r="AL287" i="7"/>
  <c r="AL288" i="7"/>
  <c r="AM298" i="7"/>
  <c r="AE283" i="7"/>
  <c r="AM297" i="7"/>
  <c r="AM276" i="7"/>
  <c r="AI278" i="7"/>
  <c r="AV131" i="7"/>
  <c r="AR296" i="7"/>
  <c r="AR297" i="7"/>
  <c r="AR298" i="7"/>
  <c r="AE287" i="7"/>
  <c r="AE288" i="7"/>
  <c r="AE286" i="7"/>
  <c r="AM278" i="7"/>
  <c r="AI277" i="7"/>
  <c r="AJ298" i="7"/>
  <c r="AL276" i="7"/>
  <c r="AM277" i="7"/>
  <c r="AI276" i="7"/>
  <c r="AJ296" i="7"/>
  <c r="AL278" i="7"/>
  <c r="AV11" i="7"/>
  <c r="AR278" i="7"/>
  <c r="AR276" i="7"/>
  <c r="AR277" i="7"/>
  <c r="AN277" i="7"/>
  <c r="AN278" i="7"/>
  <c r="AN276" i="7"/>
  <c r="AN41" i="7"/>
  <c r="AI282" i="7"/>
  <c r="AI281" i="7"/>
  <c r="AJ297" i="7"/>
  <c r="AL277" i="7"/>
  <c r="AJ283" i="7"/>
  <c r="AM283" i="7"/>
  <c r="AR161" i="7"/>
  <c r="AM303" i="7"/>
  <c r="AM301" i="7"/>
  <c r="AM302" i="7"/>
  <c r="AP41" i="7"/>
  <c r="AK282" i="7"/>
  <c r="AK281" i="7"/>
  <c r="AS131" i="7"/>
  <c r="AO298" i="7"/>
  <c r="AO296" i="7"/>
  <c r="AO297" i="7"/>
  <c r="AU11" i="7"/>
  <c r="AQ278" i="7"/>
  <c r="AQ276" i="7"/>
  <c r="AQ277" i="7"/>
  <c r="AK278" i="7"/>
  <c r="AS40" i="7"/>
  <c r="AV40" i="7"/>
  <c r="AO161" i="7"/>
  <c r="AJ303" i="7"/>
  <c r="AJ302" i="7"/>
  <c r="AJ301" i="7"/>
  <c r="AR41" i="7"/>
  <c r="AM281" i="7"/>
  <c r="AM282" i="7"/>
  <c r="AK296" i="7"/>
  <c r="AL296" i="7"/>
  <c r="AK276" i="7"/>
  <c r="AN161" i="7"/>
  <c r="AI302" i="7"/>
  <c r="AI303" i="7"/>
  <c r="AI301" i="7"/>
  <c r="AO41" i="7"/>
  <c r="AJ282" i="7"/>
  <c r="AJ281" i="7"/>
  <c r="AK298" i="7"/>
  <c r="AL298" i="7"/>
  <c r="AK277" i="7"/>
  <c r="AP161" i="7"/>
  <c r="AK303" i="7"/>
  <c r="AK301" i="7"/>
  <c r="AK302" i="7"/>
  <c r="AQ41" i="7"/>
  <c r="AL281" i="7"/>
  <c r="AL282" i="7"/>
  <c r="AK297" i="7"/>
  <c r="AL297" i="7"/>
  <c r="AT11" i="7"/>
  <c r="AP278" i="7"/>
  <c r="AP276" i="7"/>
  <c r="AP277" i="7"/>
  <c r="AE281" i="7"/>
  <c r="AE282" i="7"/>
  <c r="AQ161" i="7"/>
  <c r="AL303" i="7"/>
  <c r="AL301" i="7"/>
  <c r="AL302" i="7"/>
  <c r="AN101" i="7"/>
  <c r="AI291" i="7"/>
  <c r="AI292" i="7"/>
  <c r="AI293" i="7"/>
  <c r="AE296" i="7"/>
  <c r="AE297" i="7"/>
  <c r="AE298" i="7"/>
  <c r="AT131" i="7"/>
  <c r="AP298" i="7"/>
  <c r="AP296" i="7"/>
  <c r="AP297" i="7"/>
  <c r="AU131" i="7"/>
  <c r="AQ298" i="7"/>
  <c r="AQ296" i="7"/>
  <c r="AQ297" i="7"/>
  <c r="AL283" i="7"/>
  <c r="AE302" i="7"/>
  <c r="AE303" i="7"/>
  <c r="AE301" i="7"/>
  <c r="AO101" i="7"/>
  <c r="AJ291" i="7"/>
  <c r="AJ292" i="7"/>
  <c r="AJ293" i="7"/>
  <c r="AI283" i="7"/>
  <c r="AI298" i="7"/>
  <c r="AJ278" i="7"/>
  <c r="AU40" i="7"/>
  <c r="AQ283" i="7"/>
  <c r="AP71" i="7"/>
  <c r="AK286" i="7"/>
  <c r="AK287" i="7"/>
  <c r="AK288" i="7"/>
  <c r="AQ101" i="7"/>
  <c r="AL291" i="7"/>
  <c r="AL292" i="7"/>
  <c r="AL293" i="7"/>
  <c r="AI297" i="7"/>
  <c r="AJ277" i="7"/>
  <c r="AR101" i="7"/>
  <c r="AM291" i="7"/>
  <c r="AM292" i="7"/>
  <c r="AM293" i="7"/>
  <c r="AI296" i="7"/>
  <c r="AJ276" i="7"/>
  <c r="AK283" i="7"/>
  <c r="AO71" i="7"/>
  <c r="AJ288" i="7"/>
  <c r="AJ286" i="7"/>
  <c r="AJ287" i="7"/>
  <c r="AP101" i="7"/>
  <c r="AK291" i="7"/>
  <c r="AK292" i="7"/>
  <c r="AK293" i="7"/>
  <c r="AN298" i="7"/>
  <c r="AN296" i="7"/>
  <c r="AN297" i="7"/>
  <c r="AS11" i="7"/>
  <c r="AO278" i="7"/>
  <c r="AO277" i="7"/>
  <c r="AO276" i="7"/>
  <c r="AT40" i="7"/>
  <c r="AP283" i="7"/>
  <c r="AI303" i="8"/>
  <c r="AI283" i="8"/>
  <c r="AK282" i="8"/>
  <c r="AI298" i="8"/>
  <c r="AK296" i="8"/>
  <c r="AL301" i="8"/>
  <c r="AK303" i="8"/>
  <c r="AH303" i="8"/>
  <c r="AI302" i="8"/>
  <c r="AR40" i="8"/>
  <c r="AK281" i="8"/>
  <c r="AR131" i="8"/>
  <c r="AN296" i="8"/>
  <c r="AN297" i="8"/>
  <c r="AN298" i="8"/>
  <c r="AT131" i="8"/>
  <c r="AP296" i="8"/>
  <c r="AP297" i="8"/>
  <c r="AP298" i="8"/>
  <c r="AT11" i="8"/>
  <c r="AP276" i="8"/>
  <c r="AP277" i="8"/>
  <c r="AP278" i="8"/>
  <c r="AU161" i="8"/>
  <c r="AQ302" i="8"/>
  <c r="AQ303" i="8"/>
  <c r="AQ301" i="8"/>
  <c r="AK302" i="8"/>
  <c r="AH302" i="8"/>
  <c r="AI301" i="8"/>
  <c r="AH282" i="8"/>
  <c r="AT41" i="8"/>
  <c r="AP282" i="8"/>
  <c r="AP281" i="8"/>
  <c r="AI282" i="8"/>
  <c r="AK301" i="8"/>
  <c r="AH301" i="8"/>
  <c r="AR161" i="8"/>
  <c r="AN301" i="8"/>
  <c r="AN302" i="8"/>
  <c r="AN303" i="8"/>
  <c r="AH281" i="8"/>
  <c r="AJ297" i="8"/>
  <c r="AI281" i="8"/>
  <c r="AT161" i="8"/>
  <c r="AP302" i="8"/>
  <c r="AP303" i="8"/>
  <c r="AP301" i="8"/>
  <c r="AM301" i="8"/>
  <c r="AM302" i="8"/>
  <c r="AM303" i="8"/>
  <c r="AH291" i="8"/>
  <c r="AM281" i="8"/>
  <c r="AM282" i="8"/>
  <c r="AJ296" i="8"/>
  <c r="AR41" i="8"/>
  <c r="AN281" i="8"/>
  <c r="AN282" i="8"/>
  <c r="AK291" i="8"/>
  <c r="AH293" i="8"/>
  <c r="AJ298" i="8"/>
  <c r="AM276" i="8"/>
  <c r="AM277" i="8"/>
  <c r="AM278" i="8"/>
  <c r="AH297" i="8"/>
  <c r="AS11" i="8"/>
  <c r="AO276" i="8"/>
  <c r="AO277" i="8"/>
  <c r="AO278" i="8"/>
  <c r="AK293" i="8"/>
  <c r="AH292" i="8"/>
  <c r="AS131" i="8"/>
  <c r="AO296" i="8"/>
  <c r="AO297" i="8"/>
  <c r="AO298" i="8"/>
  <c r="AP71" i="8"/>
  <c r="AK286" i="8"/>
  <c r="AK287" i="8"/>
  <c r="AK288" i="8"/>
  <c r="AH296" i="8"/>
  <c r="AL292" i="8"/>
  <c r="AK292" i="8"/>
  <c r="AM293" i="8"/>
  <c r="AM291" i="8"/>
  <c r="AM292" i="8"/>
  <c r="AK283" i="8"/>
  <c r="AQ71" i="8"/>
  <c r="AL287" i="8"/>
  <c r="AL288" i="8"/>
  <c r="AL286" i="8"/>
  <c r="AH298" i="8"/>
  <c r="AL291" i="8"/>
  <c r="AR11" i="8"/>
  <c r="AN276" i="8"/>
  <c r="AN277" i="8"/>
  <c r="AN278" i="8"/>
  <c r="AT101" i="8"/>
  <c r="AP291" i="8"/>
  <c r="AP292" i="8"/>
  <c r="AP293" i="8"/>
  <c r="AH283" i="8"/>
  <c r="AT40" i="8"/>
  <c r="AO71" i="8"/>
  <c r="AJ286" i="8"/>
  <c r="AJ287" i="8"/>
  <c r="AJ288" i="8"/>
  <c r="AM296" i="8"/>
  <c r="AM297" i="8"/>
  <c r="AM298" i="8"/>
  <c r="AL293" i="8"/>
  <c r="AJ291" i="8"/>
  <c r="AJ283" i="8"/>
  <c r="AM283" i="8"/>
  <c r="AI291" i="8"/>
  <c r="AU101" i="8"/>
  <c r="AQ291" i="8"/>
  <c r="AQ292" i="8"/>
  <c r="AQ293" i="8"/>
  <c r="AJ293" i="8"/>
  <c r="AS40" i="8"/>
  <c r="AO283" i="8"/>
  <c r="AL298" i="8"/>
  <c r="AU11" i="8"/>
  <c r="AQ276" i="8"/>
  <c r="AQ277" i="8"/>
  <c r="AQ278" i="8"/>
  <c r="AM71" i="8"/>
  <c r="AH286" i="8"/>
  <c r="AH287" i="8"/>
  <c r="AH288" i="8"/>
  <c r="AI293" i="8"/>
  <c r="AJ292" i="8"/>
  <c r="AL297" i="8"/>
  <c r="AJ282" i="8"/>
  <c r="AL282" i="8"/>
  <c r="AN71" i="8"/>
  <c r="AN283" i="8" s="1"/>
  <c r="AI286" i="8"/>
  <c r="AI287" i="8"/>
  <c r="AI288" i="8"/>
  <c r="AI292" i="8"/>
  <c r="AS101" i="8"/>
  <c r="AO293" i="8"/>
  <c r="AO291" i="8"/>
  <c r="AO292" i="8"/>
  <c r="AL283" i="8"/>
  <c r="AL296" i="8"/>
  <c r="AJ281" i="8"/>
  <c r="AL281" i="8"/>
  <c r="AR101" i="8"/>
  <c r="AN293" i="8"/>
  <c r="AN291" i="8"/>
  <c r="AN292" i="8"/>
  <c r="AJ303" i="8"/>
  <c r="AU40" i="8"/>
  <c r="AQ283" i="8"/>
  <c r="AU131" i="8"/>
  <c r="AQ296" i="8"/>
  <c r="AQ297" i="8"/>
  <c r="AQ298" i="8"/>
  <c r="AS41" i="8"/>
  <c r="AO282" i="8"/>
  <c r="AO281" i="8"/>
  <c r="AU41" i="8"/>
  <c r="AQ282" i="8"/>
  <c r="AQ281" i="8"/>
  <c r="AE277" i="8"/>
  <c r="AE278" i="8"/>
  <c r="AE276" i="8"/>
  <c r="AJ302" i="8"/>
  <c r="AI297" i="8"/>
  <c r="AK297" i="8"/>
  <c r="AL303" i="8"/>
  <c r="AJ301" i="8"/>
  <c r="AI296" i="8"/>
  <c r="AK298" i="8"/>
  <c r="AL302" i="8"/>
  <c r="AS161" i="8"/>
  <c r="AO301" i="8"/>
  <c r="AO302" i="8"/>
  <c r="AO303" i="8"/>
  <c r="AK286" i="9"/>
  <c r="AN41" i="9"/>
  <c r="AI281" i="9"/>
  <c r="AI282" i="9"/>
  <c r="AR161" i="9"/>
  <c r="AM301" i="9"/>
  <c r="AM302" i="9"/>
  <c r="AM303" i="9"/>
  <c r="AM287" i="9"/>
  <c r="AT71" i="9"/>
  <c r="AP288" i="9"/>
  <c r="AP286" i="9"/>
  <c r="AP287" i="9"/>
  <c r="AP161" i="9"/>
  <c r="AK301" i="9"/>
  <c r="AK302" i="9"/>
  <c r="AK303" i="9"/>
  <c r="AO41" i="9"/>
  <c r="AO283" i="9" s="1"/>
  <c r="AJ281" i="9"/>
  <c r="AJ282" i="9"/>
  <c r="AQ161" i="9"/>
  <c r="AL301" i="9"/>
  <c r="AL302" i="9"/>
  <c r="AL303" i="9"/>
  <c r="AV71" i="9"/>
  <c r="AR288" i="9"/>
  <c r="AR286" i="9"/>
  <c r="AR287" i="9"/>
  <c r="AJ283" i="9"/>
  <c r="AP41" i="9"/>
  <c r="AK281" i="9"/>
  <c r="AK282" i="9"/>
  <c r="AN161" i="9"/>
  <c r="AI301" i="9"/>
  <c r="AI302" i="9"/>
  <c r="AI303" i="9"/>
  <c r="AI288" i="9"/>
  <c r="AL286" i="9"/>
  <c r="AS40" i="9"/>
  <c r="AR41" i="9"/>
  <c r="AR283" i="9" s="1"/>
  <c r="AM281" i="9"/>
  <c r="AM282" i="9"/>
  <c r="AO161" i="9"/>
  <c r="AJ301" i="9"/>
  <c r="AJ302" i="9"/>
  <c r="AJ303" i="9"/>
  <c r="AM292" i="9"/>
  <c r="AK291" i="9"/>
  <c r="AI287" i="9"/>
  <c r="AL288" i="9"/>
  <c r="AQ41" i="9"/>
  <c r="AQ283" i="9" s="1"/>
  <c r="AL281" i="9"/>
  <c r="AL282" i="9"/>
  <c r="AM291" i="9"/>
  <c r="AK293" i="9"/>
  <c r="AE276" i="9"/>
  <c r="AI286" i="9"/>
  <c r="AL287" i="9"/>
  <c r="AM293" i="9"/>
  <c r="AK292" i="9"/>
  <c r="AE278" i="9"/>
  <c r="AN287" i="9"/>
  <c r="AN288" i="9"/>
  <c r="AN286" i="9"/>
  <c r="AU71" i="9"/>
  <c r="AQ288" i="9"/>
  <c r="AQ286" i="9"/>
  <c r="AQ287" i="9"/>
  <c r="AV101" i="9"/>
  <c r="AR291" i="9"/>
  <c r="AR292" i="9"/>
  <c r="AR293" i="9"/>
  <c r="AT101" i="9"/>
  <c r="AP291" i="9"/>
  <c r="AP292" i="9"/>
  <c r="AP293" i="9"/>
  <c r="AE277" i="9"/>
  <c r="AL283" i="9"/>
  <c r="AI291" i="9"/>
  <c r="AU40" i="9"/>
  <c r="AR131" i="9"/>
  <c r="AM296" i="9"/>
  <c r="AM297" i="9"/>
  <c r="AM298" i="9"/>
  <c r="AI293" i="9"/>
  <c r="AE303" i="9"/>
  <c r="AE301" i="9"/>
  <c r="AE302" i="9"/>
  <c r="AP131" i="9"/>
  <c r="AK296" i="9"/>
  <c r="AK297" i="9"/>
  <c r="AK298" i="9"/>
  <c r="AN11" i="9"/>
  <c r="AI278" i="9"/>
  <c r="AI276" i="9"/>
  <c r="AI277" i="9"/>
  <c r="AI292" i="9"/>
  <c r="AK283" i="9"/>
  <c r="AL292" i="9"/>
  <c r="AJ291" i="9"/>
  <c r="AN131" i="9"/>
  <c r="AI298" i="9"/>
  <c r="AI296" i="9"/>
  <c r="AI297" i="9"/>
  <c r="AO11" i="9"/>
  <c r="AJ278" i="9"/>
  <c r="AJ276" i="9"/>
  <c r="AJ277" i="9"/>
  <c r="AN293" i="9"/>
  <c r="AN291" i="9"/>
  <c r="AN292" i="9"/>
  <c r="AT40" i="9"/>
  <c r="AL291" i="9"/>
  <c r="AJ293" i="9"/>
  <c r="AO131" i="9"/>
  <c r="AJ298" i="9"/>
  <c r="AJ296" i="9"/>
  <c r="AJ297" i="9"/>
  <c r="AR11" i="9"/>
  <c r="AM276" i="9"/>
  <c r="AM277" i="9"/>
  <c r="AM278" i="9"/>
  <c r="AM283" i="9"/>
  <c r="AJ288" i="9"/>
  <c r="AL293" i="9"/>
  <c r="AJ292" i="9"/>
  <c r="AQ131" i="9"/>
  <c r="AL296" i="9"/>
  <c r="AL297" i="9"/>
  <c r="AL298" i="9"/>
  <c r="AP11" i="9"/>
  <c r="AK278" i="9"/>
  <c r="AK276" i="9"/>
  <c r="AK277" i="9"/>
  <c r="AV40" i="9"/>
  <c r="AJ287" i="9"/>
  <c r="AU101" i="9"/>
  <c r="AQ291" i="9"/>
  <c r="AQ292" i="9"/>
  <c r="AQ293" i="9"/>
  <c r="AS101" i="9"/>
  <c r="AO293" i="9"/>
  <c r="AO291" i="9"/>
  <c r="AO292" i="9"/>
  <c r="AQ11" i="9"/>
  <c r="AL276" i="9"/>
  <c r="AL277" i="9"/>
  <c r="AL278" i="9"/>
  <c r="AJ286" i="9"/>
  <c r="AK288" i="9"/>
  <c r="AI283" i="9"/>
  <c r="AS71" i="9"/>
  <c r="AO287" i="9"/>
  <c r="AO288" i="9"/>
  <c r="AO286" i="9"/>
  <c r="AM286" i="9"/>
  <c r="AK287" i="9"/>
  <c r="AN283" i="9"/>
  <c r="AP306" i="8"/>
  <c r="AP307" i="8"/>
  <c r="AP308" i="8"/>
  <c r="AT191" i="8"/>
  <c r="AO306" i="8"/>
  <c r="AO307" i="8"/>
  <c r="AO308" i="8"/>
  <c r="AS191" i="8"/>
  <c r="AN306" i="8"/>
  <c r="AN307" i="8"/>
  <c r="AN308" i="8"/>
  <c r="AR191" i="8"/>
  <c r="AM306" i="8"/>
  <c r="AM307" i="8"/>
  <c r="AM308" i="8"/>
  <c r="AQ306" i="8"/>
  <c r="AQ307" i="8"/>
  <c r="AQ308" i="8"/>
  <c r="AU191" i="8"/>
  <c r="AR308" i="7"/>
  <c r="AR307" i="7"/>
  <c r="AR306" i="7"/>
  <c r="AV191" i="7"/>
  <c r="AQ308" i="7"/>
  <c r="AQ307" i="7"/>
  <c r="AQ306" i="7"/>
  <c r="AU191" i="7"/>
  <c r="AP308" i="7"/>
  <c r="AP307" i="7"/>
  <c r="AP306" i="7"/>
  <c r="AT191" i="7"/>
  <c r="AE307" i="7"/>
  <c r="AE306" i="7"/>
  <c r="AE308" i="7"/>
  <c r="AN306" i="7"/>
  <c r="AN308" i="7"/>
  <c r="AN307" i="7"/>
  <c r="AO306" i="7"/>
  <c r="AO308" i="7"/>
  <c r="AO307" i="7"/>
  <c r="AS191" i="7"/>
  <c r="AL301" i="6"/>
  <c r="AL302" i="6"/>
  <c r="AI303" i="6"/>
  <c r="AM302" i="6"/>
  <c r="AJ302" i="6"/>
  <c r="AM303" i="6"/>
  <c r="AK301" i="6"/>
  <c r="AK302" i="6"/>
  <c r="AK303" i="6"/>
  <c r="AJ301" i="6"/>
  <c r="AL303" i="6"/>
  <c r="AJ303" i="6"/>
  <c r="AI301" i="6"/>
  <c r="AI302" i="6"/>
  <c r="AM301" i="6"/>
  <c r="AV187" i="6"/>
  <c r="AR303" i="6"/>
  <c r="AR302" i="6"/>
  <c r="AR301" i="6"/>
  <c r="AT187" i="6"/>
  <c r="AP303" i="6"/>
  <c r="AP302" i="6"/>
  <c r="AP301" i="6"/>
  <c r="AU187" i="6"/>
  <c r="AQ303" i="6"/>
  <c r="AQ302" i="6"/>
  <c r="AQ301" i="6"/>
  <c r="AS187" i="6"/>
  <c r="AO303" i="6"/>
  <c r="AO302" i="6"/>
  <c r="AO301" i="6"/>
  <c r="AN303" i="6"/>
  <c r="AN302" i="6"/>
  <c r="AN301" i="6"/>
  <c r="AE303" i="6"/>
  <c r="AE301" i="6"/>
  <c r="AE302" i="6"/>
  <c r="AL306" i="9"/>
  <c r="AJ306" i="9"/>
  <c r="AJ308" i="9"/>
  <c r="AK307" i="9"/>
  <c r="AK308" i="9"/>
  <c r="AK306" i="9"/>
  <c r="AL308" i="9"/>
  <c r="AL307" i="9"/>
  <c r="AJ307" i="9"/>
  <c r="AI307" i="9"/>
  <c r="AI306" i="9"/>
  <c r="AI308" i="9"/>
  <c r="AM308" i="9"/>
  <c r="AM307" i="9"/>
  <c r="AM306" i="9"/>
  <c r="AE317" i="8"/>
  <c r="AE318" i="8"/>
  <c r="AE316" i="8"/>
  <c r="AT209" i="6"/>
  <c r="AP308" i="6"/>
  <c r="AP307" i="6"/>
  <c r="AP306" i="6"/>
  <c r="AS209" i="6"/>
  <c r="AO308" i="6"/>
  <c r="AO307" i="6"/>
  <c r="AO306" i="6"/>
  <c r="AN308" i="6"/>
  <c r="AN307" i="6"/>
  <c r="AN306" i="6"/>
  <c r="AU209" i="6"/>
  <c r="AQ308" i="6"/>
  <c r="AQ307" i="6"/>
  <c r="AQ306" i="6"/>
  <c r="AV209" i="6"/>
  <c r="AR308" i="6"/>
  <c r="AR307" i="6"/>
  <c r="AR306" i="6"/>
  <c r="AV209" i="9"/>
  <c r="AR306" i="9"/>
  <c r="AR307" i="9"/>
  <c r="AR308" i="9"/>
  <c r="AT209" i="9"/>
  <c r="AP306" i="9"/>
  <c r="AP307" i="9"/>
  <c r="AP308" i="9"/>
  <c r="AU209" i="9"/>
  <c r="AQ306" i="9"/>
  <c r="AQ307" i="9"/>
  <c r="AQ308" i="9"/>
  <c r="AS209" i="9"/>
  <c r="AO306" i="9"/>
  <c r="AO307" i="9"/>
  <c r="AO308" i="9"/>
  <c r="AN306" i="9"/>
  <c r="AN307" i="9"/>
  <c r="AN308" i="9"/>
  <c r="AN252" i="9"/>
  <c r="AI316" i="9"/>
  <c r="AI317" i="9"/>
  <c r="AI318" i="9"/>
  <c r="AO252" i="9"/>
  <c r="AJ316" i="9"/>
  <c r="AJ317" i="9"/>
  <c r="AJ318" i="9"/>
  <c r="AP252" i="9"/>
  <c r="AK316" i="9"/>
  <c r="AK317" i="9"/>
  <c r="AK318" i="9"/>
  <c r="AQ252" i="9"/>
  <c r="AL316" i="9"/>
  <c r="AL317" i="9"/>
  <c r="AL318" i="9"/>
  <c r="AR252" i="9"/>
  <c r="AM316" i="9"/>
  <c r="AM317" i="9"/>
  <c r="AM318" i="9"/>
  <c r="AJ311" i="9"/>
  <c r="AJ313" i="9"/>
  <c r="AM312" i="9"/>
  <c r="AK312" i="9"/>
  <c r="AK311" i="9"/>
  <c r="AK313" i="9"/>
  <c r="AI313" i="9"/>
  <c r="AL311" i="9"/>
  <c r="AI311" i="9"/>
  <c r="AI312" i="9"/>
  <c r="AL312" i="9"/>
  <c r="AL313" i="9"/>
  <c r="AM311" i="9"/>
  <c r="AM313" i="9"/>
  <c r="AJ312" i="9"/>
  <c r="AT227" i="9"/>
  <c r="AP311" i="9"/>
  <c r="AP312" i="9"/>
  <c r="AP313" i="9"/>
  <c r="AN311" i="9"/>
  <c r="AN312" i="9"/>
  <c r="AN313" i="9"/>
  <c r="AU227" i="9"/>
  <c r="AQ311" i="9"/>
  <c r="AQ312" i="9"/>
  <c r="AQ313" i="9"/>
  <c r="AV227" i="9"/>
  <c r="AR311" i="9"/>
  <c r="AR312" i="9"/>
  <c r="AR313" i="9"/>
  <c r="AS227" i="9"/>
  <c r="AO311" i="9"/>
  <c r="AO312" i="9"/>
  <c r="AO313" i="9"/>
  <c r="AV313" i="6"/>
  <c r="AV312" i="6"/>
  <c r="AV311" i="6"/>
  <c r="AS313" i="6"/>
  <c r="AS312" i="6"/>
  <c r="AS311" i="6"/>
  <c r="AT313" i="6"/>
  <c r="AT312" i="6"/>
  <c r="AT311" i="6"/>
  <c r="AU313" i="6"/>
  <c r="AU312" i="6"/>
  <c r="AU311" i="6"/>
  <c r="AE312" i="6"/>
  <c r="AE313" i="6"/>
  <c r="AE311" i="6"/>
  <c r="AF85" i="1"/>
  <c r="AF109" i="1"/>
  <c r="AF133" i="1"/>
  <c r="AF157" i="1"/>
  <c r="AF173" i="1"/>
  <c r="AF189" i="1"/>
  <c r="AB62" i="1"/>
  <c r="AF77" i="1"/>
  <c r="AF101" i="1"/>
  <c r="AF125" i="1"/>
  <c r="AF149" i="1"/>
  <c r="AF181" i="1"/>
  <c r="AB55" i="1"/>
  <c r="AF93" i="1"/>
  <c r="AF117" i="1"/>
  <c r="AF141" i="1"/>
  <c r="AF165" i="1"/>
  <c r="AB53" i="1"/>
  <c r="AF88" i="1"/>
  <c r="AF160" i="1"/>
  <c r="AF80" i="1"/>
  <c r="AF112" i="1"/>
  <c r="AF144" i="1"/>
  <c r="AF81" i="1"/>
  <c r="AF89" i="1"/>
  <c r="AF97" i="1"/>
  <c r="AF105" i="1"/>
  <c r="AF113" i="1"/>
  <c r="AF121" i="1"/>
  <c r="AF129" i="1"/>
  <c r="AF137" i="1"/>
  <c r="AF145" i="1"/>
  <c r="AF153" i="1"/>
  <c r="AF161" i="1"/>
  <c r="AF169" i="1"/>
  <c r="AF120" i="1"/>
  <c r="AF152" i="1"/>
  <c r="AB50" i="1"/>
  <c r="AB58" i="1"/>
  <c r="AF96" i="1"/>
  <c r="AF128" i="1"/>
  <c r="AF168" i="1"/>
  <c r="AB49" i="1"/>
  <c r="AF74" i="1"/>
  <c r="AF82" i="1"/>
  <c r="AF90" i="1"/>
  <c r="AF98" i="1"/>
  <c r="AF106" i="1"/>
  <c r="AF114" i="1"/>
  <c r="AF122" i="1"/>
  <c r="AF130" i="1"/>
  <c r="AF138" i="1"/>
  <c r="AF146" i="1"/>
  <c r="AF154" i="1"/>
  <c r="AF104" i="1"/>
  <c r="AF136" i="1"/>
  <c r="AB59" i="1"/>
  <c r="AB67" i="1"/>
  <c r="AF76" i="1"/>
  <c r="AF84" i="1"/>
  <c r="AF92" i="1"/>
  <c r="AF100" i="1"/>
  <c r="AF108" i="1"/>
  <c r="AF116" i="1"/>
  <c r="AF124" i="1"/>
  <c r="AF132" i="1"/>
  <c r="AF140" i="1"/>
  <c r="AF148" i="1"/>
  <c r="AF156" i="1"/>
  <c r="AF164" i="1"/>
  <c r="AF172" i="1"/>
  <c r="AF180" i="1"/>
  <c r="AF188" i="1"/>
  <c r="AF79" i="1"/>
  <c r="AF87" i="1"/>
  <c r="AF95" i="1"/>
  <c r="AF103" i="1"/>
  <c r="AF111" i="1"/>
  <c r="AF119" i="1"/>
  <c r="AF127" i="1"/>
  <c r="AF135" i="1"/>
  <c r="AF143" i="1"/>
  <c r="AF151" i="1"/>
  <c r="AF159" i="1"/>
  <c r="AF167" i="1"/>
  <c r="AB64" i="1"/>
  <c r="AF177" i="1"/>
  <c r="Z63" i="1"/>
  <c r="Z21" i="1"/>
  <c r="Z40" i="1"/>
  <c r="AF78" i="1"/>
  <c r="AF86" i="1"/>
  <c r="AF94" i="1"/>
  <c r="AF102" i="1"/>
  <c r="AF110" i="1"/>
  <c r="AF118" i="1"/>
  <c r="AF126" i="1"/>
  <c r="AF134" i="1"/>
  <c r="AF142" i="1"/>
  <c r="AF150" i="1"/>
  <c r="AF158" i="1"/>
  <c r="AF166" i="1"/>
  <c r="AF174" i="1"/>
  <c r="AF182" i="1"/>
  <c r="AF190" i="1"/>
  <c r="Z64" i="1"/>
  <c r="Z23" i="1"/>
  <c r="Z41" i="1"/>
  <c r="Z45" i="1"/>
  <c r="Z65" i="1"/>
  <c r="Z24" i="1"/>
  <c r="Z42" i="1"/>
  <c r="AF175" i="1"/>
  <c r="AF183" i="1"/>
  <c r="Z46" i="1"/>
  <c r="Z66" i="1"/>
  <c r="Z25" i="1"/>
  <c r="Z22" i="1"/>
  <c r="Z48" i="1"/>
  <c r="Z67" i="1"/>
  <c r="Z16" i="1"/>
  <c r="Z26" i="1"/>
  <c r="Z29" i="1"/>
  <c r="AF176" i="1"/>
  <c r="Z49" i="1"/>
  <c r="Z68" i="1"/>
  <c r="Z39" i="1"/>
  <c r="Z27" i="1"/>
  <c r="Z30" i="1"/>
  <c r="Z50" i="1"/>
  <c r="Z69" i="1"/>
  <c r="Z17" i="1"/>
  <c r="Z28" i="1"/>
  <c r="Z43" i="1"/>
  <c r="AF185" i="1"/>
  <c r="Z52" i="1"/>
  <c r="Z71" i="1"/>
  <c r="Z18" i="1"/>
  <c r="Z31" i="1"/>
  <c r="Z44" i="1"/>
  <c r="Z54" i="1"/>
  <c r="Z72" i="1"/>
  <c r="Z19" i="1"/>
  <c r="Z32" i="1"/>
  <c r="Z47" i="1"/>
  <c r="AF162" i="1"/>
  <c r="AF170" i="1"/>
  <c r="AF178" i="1"/>
  <c r="AF186" i="1"/>
  <c r="Z56" i="1"/>
  <c r="Z73" i="1"/>
  <c r="Z20" i="1"/>
  <c r="Z33" i="1"/>
  <c r="Z57" i="1"/>
  <c r="Z51" i="1"/>
  <c r="Z11" i="1"/>
  <c r="Z34" i="1"/>
  <c r="AF187" i="1"/>
  <c r="Z58" i="1"/>
  <c r="Z53" i="1"/>
  <c r="Z12" i="1"/>
  <c r="Z35" i="1"/>
  <c r="Z59" i="1"/>
  <c r="Z55" i="1"/>
  <c r="Z13" i="1"/>
  <c r="Z36" i="1"/>
  <c r="Z60" i="1"/>
  <c r="Z70" i="1"/>
  <c r="Z14" i="1"/>
  <c r="Z37" i="1"/>
  <c r="Z61" i="1"/>
  <c r="Z15" i="1"/>
  <c r="Z38" i="1"/>
  <c r="Z62" i="1"/>
  <c r="AA16" i="1"/>
  <c r="AC16" i="1"/>
  <c r="AE16" i="1" s="1"/>
  <c r="AA39" i="1"/>
  <c r="AC39" i="1"/>
  <c r="AE39" i="1" s="1"/>
  <c r="AB14" i="1"/>
  <c r="AB22" i="1"/>
  <c r="AB30" i="1"/>
  <c r="AB38" i="1"/>
  <c r="AA63" i="1"/>
  <c r="AC63" i="1"/>
  <c r="AE63" i="1" s="1"/>
  <c r="AA21" i="1"/>
  <c r="AC21" i="1"/>
  <c r="AE21" i="1" s="1"/>
  <c r="AA40" i="1"/>
  <c r="AC40" i="1"/>
  <c r="AD40" i="1" s="1"/>
  <c r="AA64" i="1"/>
  <c r="AC64" i="1"/>
  <c r="AE64" i="1" s="1"/>
  <c r="AA23" i="1"/>
  <c r="AC23" i="1"/>
  <c r="AD23" i="1" s="1"/>
  <c r="AA41" i="1"/>
  <c r="AC41" i="1"/>
  <c r="AD41" i="1" s="1"/>
  <c r="AB31" i="1"/>
  <c r="AB47" i="1"/>
  <c r="AA45" i="1"/>
  <c r="AC45" i="1"/>
  <c r="AE45" i="1" s="1"/>
  <c r="AA65" i="1"/>
  <c r="AC65" i="1"/>
  <c r="AE65" i="1" s="1"/>
  <c r="AA24" i="1"/>
  <c r="AC24" i="1"/>
  <c r="AD24" i="1" s="1"/>
  <c r="AA42" i="1"/>
  <c r="AC42" i="1"/>
  <c r="AE42" i="1" s="1"/>
  <c r="AA46" i="1"/>
  <c r="AC46" i="1"/>
  <c r="AD46" i="1" s="1"/>
  <c r="AF46" i="1" s="1"/>
  <c r="AA66" i="1"/>
  <c r="AC66" i="1"/>
  <c r="AE66" i="1" s="1"/>
  <c r="AA25" i="1"/>
  <c r="AC25" i="1"/>
  <c r="AD25" i="1" s="1"/>
  <c r="AA22" i="1"/>
  <c r="AC22" i="1"/>
  <c r="AE22" i="1" s="1"/>
  <c r="AB24" i="1"/>
  <c r="AB32" i="1"/>
  <c r="AA48" i="1"/>
  <c r="AC48" i="1"/>
  <c r="AD48" i="1" s="1"/>
  <c r="AF48" i="1" s="1"/>
  <c r="AA67" i="1"/>
  <c r="AC67" i="1"/>
  <c r="AE67" i="1" s="1"/>
  <c r="AA26" i="1"/>
  <c r="AC26" i="1"/>
  <c r="AE26" i="1" s="1"/>
  <c r="AA29" i="1"/>
  <c r="AC29" i="1"/>
  <c r="AE29" i="1" s="1"/>
  <c r="AD16" i="1"/>
  <c r="AF184" i="1"/>
  <c r="AA49" i="1"/>
  <c r="AC49" i="1"/>
  <c r="AD49" i="1" s="1"/>
  <c r="AA68" i="1"/>
  <c r="AC68" i="1"/>
  <c r="AD68" i="1" s="1"/>
  <c r="AF68" i="1" s="1"/>
  <c r="AA10" i="1"/>
  <c r="Z10" i="1"/>
  <c r="AA27" i="1"/>
  <c r="AC27" i="1"/>
  <c r="AE27" i="1" s="1"/>
  <c r="AA30" i="1"/>
  <c r="AC30" i="1"/>
  <c r="AD30" i="1" s="1"/>
  <c r="AB17" i="1"/>
  <c r="AA50" i="1"/>
  <c r="AC50" i="1"/>
  <c r="AD50" i="1" s="1"/>
  <c r="AA69" i="1"/>
  <c r="AC69" i="1"/>
  <c r="AE69" i="1" s="1"/>
  <c r="AA17" i="1"/>
  <c r="AC17" i="1"/>
  <c r="AD17" i="1" s="1"/>
  <c r="AA28" i="1"/>
  <c r="AC28" i="1"/>
  <c r="AD28" i="1" s="1"/>
  <c r="AA43" i="1"/>
  <c r="AC43" i="1"/>
  <c r="AD43" i="1" s="1"/>
  <c r="AA52" i="1"/>
  <c r="AC52" i="1"/>
  <c r="AE52" i="1" s="1"/>
  <c r="AA71" i="1"/>
  <c r="AC71" i="1"/>
  <c r="AD71" i="1" s="1"/>
  <c r="AF71" i="1" s="1"/>
  <c r="AA18" i="1"/>
  <c r="AC18" i="1"/>
  <c r="AE18" i="1" s="1"/>
  <c r="AA31" i="1"/>
  <c r="AC31" i="1"/>
  <c r="AD31" i="1" s="1"/>
  <c r="AA44" i="1"/>
  <c r="AC44" i="1"/>
  <c r="AD44" i="1" s="1"/>
  <c r="AB26" i="1"/>
  <c r="AB34" i="1"/>
  <c r="AB42" i="1"/>
  <c r="AA54" i="1"/>
  <c r="AC54" i="1"/>
  <c r="AD54" i="1" s="1"/>
  <c r="AF54" i="1" s="1"/>
  <c r="AA72" i="1"/>
  <c r="AC72" i="1"/>
  <c r="AD72" i="1" s="1"/>
  <c r="AF72" i="1" s="1"/>
  <c r="AA19" i="1"/>
  <c r="AC19" i="1"/>
  <c r="AE19" i="1" s="1"/>
  <c r="AA32" i="1"/>
  <c r="AC32" i="1"/>
  <c r="AD32" i="1" s="1"/>
  <c r="AA47" i="1"/>
  <c r="AC47" i="1"/>
  <c r="AD47" i="1" s="1"/>
  <c r="AD18" i="1"/>
  <c r="AD26" i="1"/>
  <c r="AD42" i="1"/>
  <c r="AF42" i="1" s="1"/>
  <c r="AA56" i="1"/>
  <c r="AC56" i="1"/>
  <c r="AD56" i="1" s="1"/>
  <c r="AF56" i="1" s="1"/>
  <c r="AA73" i="1"/>
  <c r="AC73" i="1"/>
  <c r="AD73" i="1" s="1"/>
  <c r="AF73" i="1" s="1"/>
  <c r="AA20" i="1"/>
  <c r="AC20" i="1"/>
  <c r="AD20" i="1" s="1"/>
  <c r="AA33" i="1"/>
  <c r="AC33" i="1"/>
  <c r="AD33" i="1" s="1"/>
  <c r="AB11" i="1"/>
  <c r="AB19" i="1"/>
  <c r="AB43" i="1"/>
  <c r="AA57" i="1"/>
  <c r="AC57" i="1"/>
  <c r="AD57" i="1" s="1"/>
  <c r="AF57" i="1" s="1"/>
  <c r="AA51" i="1"/>
  <c r="AC51" i="1"/>
  <c r="AE51" i="1" s="1"/>
  <c r="AA11" i="1"/>
  <c r="AC11" i="1"/>
  <c r="AE11" i="1" s="1"/>
  <c r="AA34" i="1"/>
  <c r="AC34" i="1"/>
  <c r="AE34" i="1" s="1"/>
  <c r="AD19" i="1"/>
  <c r="AD67" i="1"/>
  <c r="AA58" i="1"/>
  <c r="AC58" i="1"/>
  <c r="AD58" i="1" s="1"/>
  <c r="AF58" i="1" s="1"/>
  <c r="AA53" i="1"/>
  <c r="AC53" i="1"/>
  <c r="AE53" i="1" s="1"/>
  <c r="AA12" i="1"/>
  <c r="AC12" i="1"/>
  <c r="AD12" i="1" s="1"/>
  <c r="AA35" i="1"/>
  <c r="AC35" i="1"/>
  <c r="AE35" i="1" s="1"/>
  <c r="AB28" i="1"/>
  <c r="AB36" i="1"/>
  <c r="AA59" i="1"/>
  <c r="AC59" i="1"/>
  <c r="AD59" i="1" s="1"/>
  <c r="AF59" i="1" s="1"/>
  <c r="AA55" i="1"/>
  <c r="AC55" i="1"/>
  <c r="AD55" i="1" s="1"/>
  <c r="AA13" i="1"/>
  <c r="AC13" i="1"/>
  <c r="AD13" i="1" s="1"/>
  <c r="AA36" i="1"/>
  <c r="AC36" i="1"/>
  <c r="AE36" i="1" s="1"/>
  <c r="AA60" i="1"/>
  <c r="AC60" i="1"/>
  <c r="AD60" i="1" s="1"/>
  <c r="AF60" i="1" s="1"/>
  <c r="AA70" i="1"/>
  <c r="AC70" i="1"/>
  <c r="AD70" i="1" s="1"/>
  <c r="AF70" i="1" s="1"/>
  <c r="AA14" i="1"/>
  <c r="AC14" i="1"/>
  <c r="AD14" i="1" s="1"/>
  <c r="AA37" i="1"/>
  <c r="AC37" i="1"/>
  <c r="AD37" i="1" s="1"/>
  <c r="AB13" i="1"/>
  <c r="AB29" i="1"/>
  <c r="AA61" i="1"/>
  <c r="AC61" i="1"/>
  <c r="AE61" i="1" s="1"/>
  <c r="AA15" i="1"/>
  <c r="AC15" i="1"/>
  <c r="AD15" i="1" s="1"/>
  <c r="AA38" i="1"/>
  <c r="AC38" i="1"/>
  <c r="AD38" i="1" s="1"/>
  <c r="AA62" i="1"/>
  <c r="AC62" i="1"/>
  <c r="AD62" i="1" s="1"/>
  <c r="AB15" i="1"/>
  <c r="AB23" i="1"/>
  <c r="AB39" i="1"/>
  <c r="AB63" i="1"/>
  <c r="AB16" i="1"/>
  <c r="AB40" i="1"/>
  <c r="AB25" i="1"/>
  <c r="AB33" i="1"/>
  <c r="AB41" i="1"/>
  <c r="AB65" i="1"/>
  <c r="AB18" i="1"/>
  <c r="AB27" i="1"/>
  <c r="AB35" i="1"/>
  <c r="AB12" i="1"/>
  <c r="AB20" i="1"/>
  <c r="AB44" i="1"/>
  <c r="AB21" i="1"/>
  <c r="AB37" i="1"/>
  <c r="AB45" i="1"/>
  <c r="AF17" i="1" l="1"/>
  <c r="AF55" i="1"/>
  <c r="AF50" i="1"/>
  <c r="AN283" i="7"/>
  <c r="AU316" i="7"/>
  <c r="AU317" i="7"/>
  <c r="AU318" i="7"/>
  <c r="AD45" i="1"/>
  <c r="AD29" i="1"/>
  <c r="AF38" i="1"/>
  <c r="AF67" i="1"/>
  <c r="AD65" i="1"/>
  <c r="AF49" i="1"/>
  <c r="AF37" i="1"/>
  <c r="AD34" i="1"/>
  <c r="AD64" i="1"/>
  <c r="AF64" i="1" s="1"/>
  <c r="AS293" i="6"/>
  <c r="AS292" i="6"/>
  <c r="AS291" i="6"/>
  <c r="AT131" i="6"/>
  <c r="AP298" i="6"/>
  <c r="AP297" i="6"/>
  <c r="AP296" i="6"/>
  <c r="AU131" i="6"/>
  <c r="AQ298" i="6"/>
  <c r="AQ297" i="6"/>
  <c r="AQ296" i="6"/>
  <c r="AU251" i="6"/>
  <c r="AQ318" i="6"/>
  <c r="AQ317" i="6"/>
  <c r="AQ316" i="6"/>
  <c r="AT251" i="6"/>
  <c r="AP318" i="6"/>
  <c r="AP317" i="6"/>
  <c r="AP316" i="6"/>
  <c r="AS251" i="6"/>
  <c r="AO318" i="6"/>
  <c r="AO317" i="6"/>
  <c r="AO316" i="6"/>
  <c r="AT293" i="6"/>
  <c r="AT292" i="6"/>
  <c r="AT291" i="6"/>
  <c r="AV293" i="6"/>
  <c r="AV292" i="6"/>
  <c r="AV291" i="6"/>
  <c r="AV288" i="6"/>
  <c r="AV287" i="6"/>
  <c r="AV286" i="6"/>
  <c r="AU293" i="6"/>
  <c r="AU292" i="6"/>
  <c r="AU291" i="6"/>
  <c r="AQ282" i="6"/>
  <c r="AQ281" i="6"/>
  <c r="AU41" i="6"/>
  <c r="AV131" i="6"/>
  <c r="AR298" i="6"/>
  <c r="AR297" i="6"/>
  <c r="AR296" i="6"/>
  <c r="AU278" i="6"/>
  <c r="AU277" i="6"/>
  <c r="AU276" i="6"/>
  <c r="AS131" i="6"/>
  <c r="AO298" i="6"/>
  <c r="AO297" i="6"/>
  <c r="AO296" i="6"/>
  <c r="AT41" i="6"/>
  <c r="AT283" i="6" s="1"/>
  <c r="AP282" i="6"/>
  <c r="AP281" i="6"/>
  <c r="AV41" i="6"/>
  <c r="AV283" i="6" s="1"/>
  <c r="AR282" i="6"/>
  <c r="AR281" i="6"/>
  <c r="AV278" i="6"/>
  <c r="AV277" i="6"/>
  <c r="AV276" i="6"/>
  <c r="AT288" i="6"/>
  <c r="AT287" i="6"/>
  <c r="AT286" i="6"/>
  <c r="AQ283" i="6"/>
  <c r="AT278" i="6"/>
  <c r="AT277" i="6"/>
  <c r="AT276" i="6"/>
  <c r="AN282" i="6"/>
  <c r="AN281" i="6"/>
  <c r="AS278" i="6"/>
  <c r="AS277" i="6"/>
  <c r="AS276" i="6"/>
  <c r="AS41" i="6"/>
  <c r="AO282" i="6"/>
  <c r="AO281" i="6"/>
  <c r="AS288" i="6"/>
  <c r="AS287" i="6"/>
  <c r="AS286" i="6"/>
  <c r="AS283" i="6"/>
  <c r="AU288" i="6"/>
  <c r="AU287" i="6"/>
  <c r="AU286" i="6"/>
  <c r="AV251" i="6"/>
  <c r="AR318" i="6"/>
  <c r="AR317" i="6"/>
  <c r="AR316" i="6"/>
  <c r="AN298" i="6"/>
  <c r="AN297" i="6"/>
  <c r="AN296" i="6"/>
  <c r="AN318" i="6"/>
  <c r="AN317" i="6"/>
  <c r="AN316" i="6"/>
  <c r="AT101" i="7"/>
  <c r="AP292" i="7"/>
  <c r="AP293" i="7"/>
  <c r="AP291" i="7"/>
  <c r="AS101" i="7"/>
  <c r="AO292" i="7"/>
  <c r="AO293" i="7"/>
  <c r="AO291" i="7"/>
  <c r="AU41" i="7"/>
  <c r="AQ281" i="7"/>
  <c r="AQ282" i="7"/>
  <c r="AV161" i="7"/>
  <c r="AR301" i="7"/>
  <c r="AR302" i="7"/>
  <c r="AR303" i="7"/>
  <c r="AU101" i="7"/>
  <c r="AQ292" i="7"/>
  <c r="AQ293" i="7"/>
  <c r="AQ291" i="7"/>
  <c r="AN292" i="7"/>
  <c r="AN293" i="7"/>
  <c r="AN291" i="7"/>
  <c r="AU276" i="7"/>
  <c r="AU277" i="7"/>
  <c r="AU278" i="7"/>
  <c r="AU71" i="7"/>
  <c r="AQ286" i="7"/>
  <c r="AQ287" i="7"/>
  <c r="AQ288" i="7"/>
  <c r="AN281" i="7"/>
  <c r="AN282" i="7"/>
  <c r="AS71" i="7"/>
  <c r="AO286" i="7"/>
  <c r="AO287" i="7"/>
  <c r="AO288" i="7"/>
  <c r="AT161" i="7"/>
  <c r="AP301" i="7"/>
  <c r="AP302" i="7"/>
  <c r="AP303" i="7"/>
  <c r="AV71" i="7"/>
  <c r="AR286" i="7"/>
  <c r="AR287" i="7"/>
  <c r="AR288" i="7"/>
  <c r="AT71" i="7"/>
  <c r="AP286" i="7"/>
  <c r="AP287" i="7"/>
  <c r="AP288" i="7"/>
  <c r="AU161" i="7"/>
  <c r="AQ301" i="7"/>
  <c r="AQ302" i="7"/>
  <c r="AQ303" i="7"/>
  <c r="AU296" i="7"/>
  <c r="AU297" i="7"/>
  <c r="AU298" i="7"/>
  <c r="AV41" i="7"/>
  <c r="AR281" i="7"/>
  <c r="AR282" i="7"/>
  <c r="AS296" i="7"/>
  <c r="AS297" i="7"/>
  <c r="AS298" i="7"/>
  <c r="AS278" i="7"/>
  <c r="AS276" i="7"/>
  <c r="AS277" i="7"/>
  <c r="AS161" i="7"/>
  <c r="AO301" i="7"/>
  <c r="AO302" i="7"/>
  <c r="AO303" i="7"/>
  <c r="AT41" i="7"/>
  <c r="AP281" i="7"/>
  <c r="AP282" i="7"/>
  <c r="AR283" i="7"/>
  <c r="AV296" i="7"/>
  <c r="AV297" i="7"/>
  <c r="AV298" i="7"/>
  <c r="AV101" i="7"/>
  <c r="AR292" i="7"/>
  <c r="AR293" i="7"/>
  <c r="AR291" i="7"/>
  <c r="AT296" i="7"/>
  <c r="AT297" i="7"/>
  <c r="AT298" i="7"/>
  <c r="AS41" i="7"/>
  <c r="AO281" i="7"/>
  <c r="AO282" i="7"/>
  <c r="AV276" i="7"/>
  <c r="AV277" i="7"/>
  <c r="AV278" i="7"/>
  <c r="AT276" i="7"/>
  <c r="AT277" i="7"/>
  <c r="AT278" i="7"/>
  <c r="AO283" i="7"/>
  <c r="AN301" i="7"/>
  <c r="AN302" i="7"/>
  <c r="AN303" i="7"/>
  <c r="AN286" i="7"/>
  <c r="AN287" i="7"/>
  <c r="AN288" i="7"/>
  <c r="AS303" i="8"/>
  <c r="AS302" i="8"/>
  <c r="AS301" i="8"/>
  <c r="AS291" i="8"/>
  <c r="AS292" i="8"/>
  <c r="AS293" i="8"/>
  <c r="AU297" i="8"/>
  <c r="AU298" i="8"/>
  <c r="AU296" i="8"/>
  <c r="AR276" i="8"/>
  <c r="AR277" i="8"/>
  <c r="AR278" i="8"/>
  <c r="AT303" i="8"/>
  <c r="AT301" i="8"/>
  <c r="AT302" i="8"/>
  <c r="AU277" i="8"/>
  <c r="AU278" i="8"/>
  <c r="AU276" i="8"/>
  <c r="AT71" i="8"/>
  <c r="AP288" i="8"/>
  <c r="AP286" i="8"/>
  <c r="AP287" i="8"/>
  <c r="AR296" i="8"/>
  <c r="AR297" i="8"/>
  <c r="AR298" i="8"/>
  <c r="AN287" i="8"/>
  <c r="AN288" i="8"/>
  <c r="AN286" i="8"/>
  <c r="AR71" i="8"/>
  <c r="AR283" i="8" s="1"/>
  <c r="AS71" i="8"/>
  <c r="AO287" i="8"/>
  <c r="AO288" i="8"/>
  <c r="AO286" i="8"/>
  <c r="AS297" i="8"/>
  <c r="AS298" i="8"/>
  <c r="AS296" i="8"/>
  <c r="AR282" i="8"/>
  <c r="AR281" i="8"/>
  <c r="AU303" i="8"/>
  <c r="AU301" i="8"/>
  <c r="AU302" i="8"/>
  <c r="AP283" i="8"/>
  <c r="AU71" i="8"/>
  <c r="AU283" i="8" s="1"/>
  <c r="AQ288" i="8"/>
  <c r="AQ286" i="8"/>
  <c r="AQ287" i="8"/>
  <c r="AS283" i="8"/>
  <c r="AR291" i="8"/>
  <c r="AR292" i="8"/>
  <c r="AR293" i="8"/>
  <c r="AT283" i="8"/>
  <c r="AR302" i="8"/>
  <c r="AR303" i="8"/>
  <c r="AR301" i="8"/>
  <c r="AU281" i="8"/>
  <c r="AU282" i="8"/>
  <c r="AU291" i="8"/>
  <c r="AU292" i="8"/>
  <c r="AU293" i="8"/>
  <c r="AT277" i="8"/>
  <c r="AT278" i="8"/>
  <c r="AT276" i="8"/>
  <c r="AS277" i="8"/>
  <c r="AS278" i="8"/>
  <c r="AS276" i="8"/>
  <c r="AS281" i="8"/>
  <c r="AS282" i="8"/>
  <c r="AT291" i="8"/>
  <c r="AT292" i="8"/>
  <c r="AT293" i="8"/>
  <c r="AM287" i="8"/>
  <c r="AM288" i="8"/>
  <c r="AM286" i="8"/>
  <c r="AT281" i="8"/>
  <c r="AT282" i="8"/>
  <c r="AT297" i="8"/>
  <c r="AT298" i="8"/>
  <c r="AT296" i="8"/>
  <c r="AN276" i="9"/>
  <c r="AN277" i="9"/>
  <c r="AN278" i="9"/>
  <c r="AT161" i="9"/>
  <c r="AP302" i="9"/>
  <c r="AP303" i="9"/>
  <c r="AP301" i="9"/>
  <c r="AU291" i="9"/>
  <c r="AU292" i="9"/>
  <c r="AU293" i="9"/>
  <c r="AT41" i="9"/>
  <c r="AT283" i="9" s="1"/>
  <c r="AP282" i="9"/>
  <c r="AP281" i="9"/>
  <c r="AS288" i="9"/>
  <c r="AS286" i="9"/>
  <c r="AS287" i="9"/>
  <c r="AS161" i="9"/>
  <c r="AO302" i="9"/>
  <c r="AO303" i="9"/>
  <c r="AO301" i="9"/>
  <c r="AS11" i="9"/>
  <c r="AO276" i="9"/>
  <c r="AO277" i="9"/>
  <c r="AO278" i="9"/>
  <c r="AT131" i="9"/>
  <c r="AP296" i="9"/>
  <c r="AP297" i="9"/>
  <c r="AP298" i="9"/>
  <c r="AV11" i="9"/>
  <c r="AR276" i="9"/>
  <c r="AR277" i="9"/>
  <c r="AR278" i="9"/>
  <c r="AT291" i="9"/>
  <c r="AT292" i="9"/>
  <c r="AT293" i="9"/>
  <c r="AT286" i="9"/>
  <c r="AT287" i="9"/>
  <c r="AT288" i="9"/>
  <c r="AV286" i="9"/>
  <c r="AV287" i="9"/>
  <c r="AV288" i="9"/>
  <c r="AN296" i="9"/>
  <c r="AN297" i="9"/>
  <c r="AN298" i="9"/>
  <c r="AV41" i="9"/>
  <c r="AV283" i="9" s="1"/>
  <c r="AR282" i="9"/>
  <c r="AR281" i="9"/>
  <c r="AT11" i="9"/>
  <c r="AP276" i="9"/>
  <c r="AP277" i="9"/>
  <c r="AP278" i="9"/>
  <c r="AS131" i="9"/>
  <c r="AO296" i="9"/>
  <c r="AO297" i="9"/>
  <c r="AO298" i="9"/>
  <c r="AV291" i="9"/>
  <c r="AV292" i="9"/>
  <c r="AV293" i="9"/>
  <c r="AU11" i="9"/>
  <c r="AQ276" i="9"/>
  <c r="AQ277" i="9"/>
  <c r="AQ278" i="9"/>
  <c r="AV161" i="9"/>
  <c r="AR302" i="9"/>
  <c r="AR303" i="9"/>
  <c r="AR301" i="9"/>
  <c r="AU41" i="9"/>
  <c r="AU283" i="9" s="1"/>
  <c r="AQ282" i="9"/>
  <c r="AQ281" i="9"/>
  <c r="AU161" i="9"/>
  <c r="AQ302" i="9"/>
  <c r="AQ303" i="9"/>
  <c r="AQ301" i="9"/>
  <c r="AP283" i="9"/>
  <c r="AV131" i="9"/>
  <c r="AR296" i="9"/>
  <c r="AR297" i="9"/>
  <c r="AR298" i="9"/>
  <c r="AU131" i="9"/>
  <c r="AQ296" i="9"/>
  <c r="AQ297" i="9"/>
  <c r="AQ298" i="9"/>
  <c r="AU286" i="9"/>
  <c r="AU287" i="9"/>
  <c r="AU288" i="9"/>
  <c r="AS41" i="9"/>
  <c r="AS283" i="9" s="1"/>
  <c r="AO281" i="9"/>
  <c r="AO282" i="9"/>
  <c r="AN281" i="9"/>
  <c r="AN282" i="9"/>
  <c r="AS291" i="9"/>
  <c r="AS292" i="9"/>
  <c r="AS293" i="9"/>
  <c r="AN301" i="9"/>
  <c r="AN302" i="9"/>
  <c r="AN303" i="9"/>
  <c r="AR306" i="8"/>
  <c r="AR307" i="8"/>
  <c r="AR308" i="8"/>
  <c r="AS306" i="8"/>
  <c r="AS307" i="8"/>
  <c r="AS308" i="8"/>
  <c r="AT307" i="8"/>
  <c r="AT306" i="8"/>
  <c r="AT308" i="8"/>
  <c r="AU307" i="8"/>
  <c r="AU308" i="8"/>
  <c r="AU306" i="8"/>
  <c r="AT308" i="7"/>
  <c r="AT307" i="7"/>
  <c r="AT306" i="7"/>
  <c r="AU307" i="7"/>
  <c r="AU306" i="7"/>
  <c r="AU308" i="7"/>
  <c r="AS308" i="7"/>
  <c r="AS307" i="7"/>
  <c r="AS306" i="7"/>
  <c r="AV307" i="7"/>
  <c r="AV306" i="7"/>
  <c r="AV308" i="7"/>
  <c r="AS303" i="6"/>
  <c r="AS302" i="6"/>
  <c r="AS301" i="6"/>
  <c r="AU303" i="6"/>
  <c r="AU302" i="6"/>
  <c r="AU301" i="6"/>
  <c r="AT303" i="6"/>
  <c r="AT302" i="6"/>
  <c r="AT301" i="6"/>
  <c r="AV303" i="6"/>
  <c r="AV302" i="6"/>
  <c r="AV301" i="6"/>
  <c r="AV308" i="6"/>
  <c r="AV307" i="6"/>
  <c r="AV306" i="6"/>
  <c r="AU308" i="6"/>
  <c r="AU307" i="6"/>
  <c r="AU306" i="6"/>
  <c r="AT308" i="6"/>
  <c r="AT307" i="6"/>
  <c r="AT306" i="6"/>
  <c r="AS308" i="6"/>
  <c r="AS307" i="6"/>
  <c r="AS306" i="6"/>
  <c r="AS306" i="9"/>
  <c r="AS307" i="9"/>
  <c r="AS308" i="9"/>
  <c r="AV307" i="9"/>
  <c r="AV308" i="9"/>
  <c r="AV306" i="9"/>
  <c r="AU307" i="9"/>
  <c r="AU308" i="9"/>
  <c r="AU306" i="9"/>
  <c r="AT306" i="9"/>
  <c r="AT307" i="9"/>
  <c r="AT308" i="9"/>
  <c r="AN316" i="9"/>
  <c r="AN317" i="9"/>
  <c r="AN318" i="9"/>
  <c r="AV252" i="9"/>
  <c r="AR317" i="9"/>
  <c r="AR318" i="9"/>
  <c r="AR316" i="9"/>
  <c r="AU252" i="9"/>
  <c r="AQ317" i="9"/>
  <c r="AQ318" i="9"/>
  <c r="AQ316" i="9"/>
  <c r="AT252" i="9"/>
  <c r="AP316" i="9"/>
  <c r="AP317" i="9"/>
  <c r="AP318" i="9"/>
  <c r="AS252" i="9"/>
  <c r="AO316" i="9"/>
  <c r="AO317" i="9"/>
  <c r="AO318" i="9"/>
  <c r="AT311" i="9"/>
  <c r="AT312" i="9"/>
  <c r="AT313" i="9"/>
  <c r="AS311" i="9"/>
  <c r="AS312" i="9"/>
  <c r="AS313" i="9"/>
  <c r="AV311" i="9"/>
  <c r="AV312" i="9"/>
  <c r="AV313" i="9"/>
  <c r="AU311" i="9"/>
  <c r="AU312" i="9"/>
  <c r="AU313" i="9"/>
  <c r="AO59" i="1"/>
  <c r="AP59" i="1"/>
  <c r="AT59" i="1" s="1"/>
  <c r="AS59" i="1"/>
  <c r="AW59" i="1" s="1"/>
  <c r="AO87" i="1"/>
  <c r="AQ87" i="1"/>
  <c r="AU87" i="1" s="1"/>
  <c r="AO123" i="1"/>
  <c r="AR123" i="1"/>
  <c r="AV123" i="1" s="1"/>
  <c r="AS123" i="1"/>
  <c r="AW123" i="1" s="1"/>
  <c r="AO113" i="1"/>
  <c r="AQ113" i="1"/>
  <c r="AU113" i="1" s="1"/>
  <c r="AP113" i="1"/>
  <c r="AT113" i="1" s="1"/>
  <c r="AO71" i="1"/>
  <c r="AQ71" i="1"/>
  <c r="AU71" i="1" s="1"/>
  <c r="AR71" i="1"/>
  <c r="AV71" i="1" s="1"/>
  <c r="AO107" i="1"/>
  <c r="AO166" i="1"/>
  <c r="AP166" i="1"/>
  <c r="AT166" i="1" s="1"/>
  <c r="AO55" i="1"/>
  <c r="AP55" i="1"/>
  <c r="AT55" i="1" s="1"/>
  <c r="AR55" i="1"/>
  <c r="AV55" i="1" s="1"/>
  <c r="AF14" i="1"/>
  <c r="AO125" i="1"/>
  <c r="AP125" i="1"/>
  <c r="AT125" i="1" s="1"/>
  <c r="AO108" i="1"/>
  <c r="AS108" i="1"/>
  <c r="AW108" i="1" s="1"/>
  <c r="AP108" i="1"/>
  <c r="AT108" i="1" s="1"/>
  <c r="AO99" i="1"/>
  <c r="AP99" i="1"/>
  <c r="AT99" i="1" s="1"/>
  <c r="AO106" i="1"/>
  <c r="AO97" i="1"/>
  <c r="AS97" i="1"/>
  <c r="AW97" i="1" s="1"/>
  <c r="AO80" i="1"/>
  <c r="AS80" i="1"/>
  <c r="AW80" i="1" s="1"/>
  <c r="AQ80" i="1"/>
  <c r="AU80" i="1" s="1"/>
  <c r="AP80" i="1"/>
  <c r="AT80" i="1" s="1"/>
  <c r="AO183" i="1"/>
  <c r="AO146" i="1"/>
  <c r="AS146" i="1"/>
  <c r="AW146" i="1" s="1"/>
  <c r="AR146" i="1"/>
  <c r="AV146" i="1" s="1"/>
  <c r="AQ146" i="1"/>
  <c r="AU146" i="1" s="1"/>
  <c r="AO141" i="1"/>
  <c r="AS141" i="1"/>
  <c r="AW141" i="1" s="1"/>
  <c r="AP141" i="1"/>
  <c r="AT141" i="1" s="1"/>
  <c r="AO116" i="1"/>
  <c r="AO114" i="1"/>
  <c r="AR114" i="1"/>
  <c r="AV114" i="1" s="1"/>
  <c r="AQ114" i="1"/>
  <c r="AU114" i="1" s="1"/>
  <c r="AP114" i="1"/>
  <c r="AT114" i="1" s="1"/>
  <c r="AO88" i="1"/>
  <c r="AF62" i="1"/>
  <c r="AF47" i="1"/>
  <c r="AO117" i="1"/>
  <c r="AS117" i="1"/>
  <c r="AW117" i="1" s="1"/>
  <c r="AO100" i="1"/>
  <c r="AR100" i="1"/>
  <c r="AV100" i="1" s="1"/>
  <c r="AQ100" i="1"/>
  <c r="AU100" i="1" s="1"/>
  <c r="AO134" i="1"/>
  <c r="AS134" i="1"/>
  <c r="AW134" i="1" s="1"/>
  <c r="AR134" i="1"/>
  <c r="AV134" i="1" s="1"/>
  <c r="AP134" i="1"/>
  <c r="AT134" i="1" s="1"/>
  <c r="AO91" i="1"/>
  <c r="AO98" i="1"/>
  <c r="AR98" i="1"/>
  <c r="AV98" i="1" s="1"/>
  <c r="AQ98" i="1"/>
  <c r="AU98" i="1" s="1"/>
  <c r="AP98" i="1"/>
  <c r="AT98" i="1" s="1"/>
  <c r="AO89" i="1"/>
  <c r="AR89" i="1"/>
  <c r="AV89" i="1" s="1"/>
  <c r="AO72" i="1"/>
  <c r="AS72" i="1"/>
  <c r="AW72" i="1" s="1"/>
  <c r="AO175" i="1"/>
  <c r="AP175" i="1"/>
  <c r="AT175" i="1" s="1"/>
  <c r="AO94" i="1"/>
  <c r="AS94" i="1"/>
  <c r="AW94" i="1" s="1"/>
  <c r="AQ94" i="1"/>
  <c r="AU94" i="1" s="1"/>
  <c r="AO182" i="1"/>
  <c r="AO122" i="1"/>
  <c r="AP122" i="1"/>
  <c r="AT122" i="1" s="1"/>
  <c r="AO96" i="1"/>
  <c r="AS96" i="1"/>
  <c r="AW96" i="1" s="1"/>
  <c r="AP96" i="1"/>
  <c r="AT96" i="1" s="1"/>
  <c r="AO130" i="1"/>
  <c r="AR130" i="1"/>
  <c r="AV130" i="1" s="1"/>
  <c r="AQ130" i="1"/>
  <c r="AU130" i="1" s="1"/>
  <c r="AO109" i="1"/>
  <c r="AO110" i="1"/>
  <c r="AS110" i="1"/>
  <c r="AW110" i="1" s="1"/>
  <c r="AR110" i="1"/>
  <c r="AV110" i="1" s="1"/>
  <c r="AQ110" i="1"/>
  <c r="AU110" i="1" s="1"/>
  <c r="AO92" i="1"/>
  <c r="AS92" i="1"/>
  <c r="AW92" i="1" s="1"/>
  <c r="AQ92" i="1"/>
  <c r="AU92" i="1" s="1"/>
  <c r="AP92" i="1"/>
  <c r="AT92" i="1" s="1"/>
  <c r="AO54" i="1"/>
  <c r="AO83" i="1"/>
  <c r="AQ83" i="1"/>
  <c r="AU83" i="1" s="1"/>
  <c r="AP83" i="1"/>
  <c r="AT83" i="1" s="1"/>
  <c r="AR83" i="1"/>
  <c r="AV83" i="1" s="1"/>
  <c r="AO90" i="1"/>
  <c r="AS90" i="1"/>
  <c r="AW90" i="1" s="1"/>
  <c r="AP90" i="1"/>
  <c r="AT90" i="1" s="1"/>
  <c r="AO118" i="1"/>
  <c r="AO81" i="1"/>
  <c r="AQ81" i="1"/>
  <c r="AU81" i="1" s="1"/>
  <c r="AP81" i="1"/>
  <c r="AT81" i="1" s="1"/>
  <c r="AO56" i="1"/>
  <c r="AO167" i="1"/>
  <c r="AO190" i="1"/>
  <c r="AQ190" i="1"/>
  <c r="AU190" i="1" s="1"/>
  <c r="AP190" i="1"/>
  <c r="AT190" i="1" s="1"/>
  <c r="AO131" i="1"/>
  <c r="AQ131" i="1"/>
  <c r="AU131" i="1" s="1"/>
  <c r="AS131" i="1"/>
  <c r="AW131" i="1" s="1"/>
  <c r="AO115" i="1"/>
  <c r="AP115" i="1"/>
  <c r="AT115" i="1" s="1"/>
  <c r="AO133" i="1"/>
  <c r="AP133" i="1"/>
  <c r="AT133" i="1" s="1"/>
  <c r="AO105" i="1"/>
  <c r="AS105" i="1"/>
  <c r="AW105" i="1" s="1"/>
  <c r="AP105" i="1"/>
  <c r="AT105" i="1" s="1"/>
  <c r="AD69" i="1"/>
  <c r="AF69" i="1" s="1"/>
  <c r="AF32" i="1"/>
  <c r="AD39" i="1"/>
  <c r="AF39" i="1" s="1"/>
  <c r="AO101" i="1"/>
  <c r="AO46" i="1"/>
  <c r="AR46" i="1"/>
  <c r="AV46" i="1" s="1"/>
  <c r="AQ46" i="1"/>
  <c r="AU46" i="1" s="1"/>
  <c r="AO84" i="1"/>
  <c r="AR84" i="1"/>
  <c r="AV84" i="1" s="1"/>
  <c r="AQ84" i="1"/>
  <c r="AU84" i="1" s="1"/>
  <c r="AO75" i="1"/>
  <c r="AO82" i="1"/>
  <c r="AQ82" i="1"/>
  <c r="AU82" i="1" s="1"/>
  <c r="AP82" i="1"/>
  <c r="AT82" i="1" s="1"/>
  <c r="AO73" i="1"/>
  <c r="AQ73" i="1"/>
  <c r="AU73" i="1" s="1"/>
  <c r="AP73" i="1"/>
  <c r="AT73" i="1" s="1"/>
  <c r="AO184" i="1"/>
  <c r="AP184" i="1"/>
  <c r="AT184" i="1" s="1"/>
  <c r="AO48" i="1"/>
  <c r="AO159" i="1"/>
  <c r="AQ159" i="1"/>
  <c r="AU159" i="1" s="1"/>
  <c r="AR159" i="1"/>
  <c r="AV159" i="1" s="1"/>
  <c r="AO140" i="1"/>
  <c r="AR140" i="1"/>
  <c r="AV140" i="1" s="1"/>
  <c r="AQ140" i="1"/>
  <c r="AU140" i="1" s="1"/>
  <c r="AP140" i="1"/>
  <c r="AT140" i="1" s="1"/>
  <c r="AO93" i="1"/>
  <c r="AO76" i="1"/>
  <c r="AS76" i="1"/>
  <c r="AW76" i="1" s="1"/>
  <c r="AR76" i="1"/>
  <c r="AV76" i="1" s="1"/>
  <c r="AO67" i="1"/>
  <c r="AQ67" i="1"/>
  <c r="AU67" i="1" s="1"/>
  <c r="AR67" i="1"/>
  <c r="AV67" i="1" s="1"/>
  <c r="AO150" i="1"/>
  <c r="AS150" i="1"/>
  <c r="AW150" i="1" s="1"/>
  <c r="AO74" i="1"/>
  <c r="AS74" i="1"/>
  <c r="AW74" i="1" s="1"/>
  <c r="AR74" i="1"/>
  <c r="AV74" i="1" s="1"/>
  <c r="AQ74" i="1"/>
  <c r="AU74" i="1" s="1"/>
  <c r="AP74" i="1"/>
  <c r="AT74" i="1" s="1"/>
  <c r="AO57" i="1"/>
  <c r="AS57" i="1"/>
  <c r="AW57" i="1" s="1"/>
  <c r="AP57" i="1"/>
  <c r="AT57" i="1" s="1"/>
  <c r="AO176" i="1"/>
  <c r="AO151" i="1"/>
  <c r="AP151" i="1"/>
  <c r="AT151" i="1" s="1"/>
  <c r="AR151" i="1"/>
  <c r="AV151" i="1" s="1"/>
  <c r="AS151" i="1"/>
  <c r="AW151" i="1" s="1"/>
  <c r="AO85" i="1"/>
  <c r="AR85" i="1"/>
  <c r="AV85" i="1" s="1"/>
  <c r="AQ85" i="1"/>
  <c r="AU85" i="1" s="1"/>
  <c r="AO68" i="1"/>
  <c r="AS68" i="1"/>
  <c r="AW68" i="1" s="1"/>
  <c r="AO187" i="1"/>
  <c r="AQ187" i="1"/>
  <c r="AU187" i="1" s="1"/>
  <c r="AP187" i="1"/>
  <c r="AT187" i="1" s="1"/>
  <c r="AO66" i="1"/>
  <c r="AO185" i="1"/>
  <c r="AS185" i="1"/>
  <c r="AW185" i="1" s="1"/>
  <c r="AR185" i="1"/>
  <c r="AV185" i="1" s="1"/>
  <c r="AQ185" i="1"/>
  <c r="AU185" i="1" s="1"/>
  <c r="AP185" i="1"/>
  <c r="AT185" i="1" s="1"/>
  <c r="AO49" i="1"/>
  <c r="AP49" i="1"/>
  <c r="AT49" i="1" s="1"/>
  <c r="AO168" i="1"/>
  <c r="AP168" i="1"/>
  <c r="AT168" i="1" s="1"/>
  <c r="AR168" i="1"/>
  <c r="AV168" i="1" s="1"/>
  <c r="AO143" i="1"/>
  <c r="AS143" i="1"/>
  <c r="AW143" i="1" s="1"/>
  <c r="AR143" i="1"/>
  <c r="AV143" i="1" s="1"/>
  <c r="AO149" i="1"/>
  <c r="AO104" i="1"/>
  <c r="AS104" i="1"/>
  <c r="AW104" i="1" s="1"/>
  <c r="AR104" i="1"/>
  <c r="AV104" i="1" s="1"/>
  <c r="AO77" i="1"/>
  <c r="AS77" i="1"/>
  <c r="AW77" i="1" s="1"/>
  <c r="AQ77" i="1"/>
  <c r="AU77" i="1" s="1"/>
  <c r="AP77" i="1"/>
  <c r="AT77" i="1" s="1"/>
  <c r="AO179" i="1"/>
  <c r="AO174" i="1"/>
  <c r="AS174" i="1"/>
  <c r="AW174" i="1" s="1"/>
  <c r="AR174" i="1"/>
  <c r="AV174" i="1" s="1"/>
  <c r="AQ174" i="1"/>
  <c r="AU174" i="1" s="1"/>
  <c r="AO69" i="1"/>
  <c r="AS69" i="1"/>
  <c r="AW69" i="1" s="1"/>
  <c r="AP69" i="1"/>
  <c r="AT69" i="1" s="1"/>
  <c r="AO180" i="1"/>
  <c r="AP180" i="1"/>
  <c r="AT180" i="1" s="1"/>
  <c r="AO52" i="1"/>
  <c r="AQ52" i="1"/>
  <c r="AU52" i="1" s="1"/>
  <c r="AP52" i="1"/>
  <c r="AT52" i="1" s="1"/>
  <c r="AO171" i="1"/>
  <c r="AR171" i="1"/>
  <c r="AV171" i="1" s="1"/>
  <c r="AQ171" i="1"/>
  <c r="AU171" i="1" s="1"/>
  <c r="AO186" i="1"/>
  <c r="AS186" i="1"/>
  <c r="AW186" i="1" s="1"/>
  <c r="AR186" i="1"/>
  <c r="AV186" i="1" s="1"/>
  <c r="AO50" i="1"/>
  <c r="AQ50" i="1"/>
  <c r="AU50" i="1" s="1"/>
  <c r="AP50" i="1"/>
  <c r="AT50" i="1" s="1"/>
  <c r="AO169" i="1"/>
  <c r="AQ169" i="1"/>
  <c r="AU169" i="1" s="1"/>
  <c r="AP169" i="1"/>
  <c r="AT169" i="1" s="1"/>
  <c r="AO152" i="1"/>
  <c r="AS152" i="1"/>
  <c r="AW152" i="1" s="1"/>
  <c r="AR152" i="1"/>
  <c r="AV152" i="1" s="1"/>
  <c r="AQ152" i="1"/>
  <c r="AU152" i="1" s="1"/>
  <c r="AP152" i="1"/>
  <c r="AT152" i="1" s="1"/>
  <c r="AO127" i="1"/>
  <c r="AR127" i="1"/>
  <c r="AV127" i="1" s="1"/>
  <c r="AO64" i="1"/>
  <c r="AS64" i="1"/>
  <c r="AW64" i="1" s="1"/>
  <c r="AR64" i="1"/>
  <c r="AV64" i="1" s="1"/>
  <c r="AP64" i="1"/>
  <c r="AT64" i="1" s="1"/>
  <c r="AO121" i="1"/>
  <c r="AR121" i="1"/>
  <c r="AV121" i="1" s="1"/>
  <c r="AP121" i="1"/>
  <c r="AT121" i="1" s="1"/>
  <c r="AF34" i="1"/>
  <c r="AO124" i="1"/>
  <c r="AP124" i="1"/>
  <c r="AT124" i="1" s="1"/>
  <c r="AO86" i="1"/>
  <c r="AS86" i="1"/>
  <c r="AW86" i="1" s="1"/>
  <c r="AO188" i="1"/>
  <c r="AP188" i="1"/>
  <c r="AT188" i="1" s="1"/>
  <c r="AR188" i="1"/>
  <c r="AV188" i="1" s="1"/>
  <c r="AS188" i="1"/>
  <c r="AW188" i="1" s="1"/>
  <c r="AO60" i="1"/>
  <c r="AO51" i="1"/>
  <c r="AQ51" i="1"/>
  <c r="AU51" i="1" s="1"/>
  <c r="AP51" i="1"/>
  <c r="AT51" i="1" s="1"/>
  <c r="AR51" i="1"/>
  <c r="AV51" i="1" s="1"/>
  <c r="AO58" i="1"/>
  <c r="AS58" i="1"/>
  <c r="AW58" i="1" s="1"/>
  <c r="AO177" i="1"/>
  <c r="AS177" i="1"/>
  <c r="AW177" i="1" s="1"/>
  <c r="AO160" i="1"/>
  <c r="AR160" i="1"/>
  <c r="AV160" i="1" s="1"/>
  <c r="AQ160" i="1"/>
  <c r="AU160" i="1" s="1"/>
  <c r="AO135" i="1"/>
  <c r="AF13" i="1"/>
  <c r="AO189" i="1"/>
  <c r="AS189" i="1"/>
  <c r="AW189" i="1" s="1"/>
  <c r="AO61" i="1"/>
  <c r="AS61" i="1"/>
  <c r="AW61" i="1" s="1"/>
  <c r="AR61" i="1"/>
  <c r="AV61" i="1" s="1"/>
  <c r="AQ61" i="1"/>
  <c r="AU61" i="1" s="1"/>
  <c r="AO172" i="1"/>
  <c r="AP172" i="1"/>
  <c r="AT172" i="1" s="1"/>
  <c r="AQ172" i="1"/>
  <c r="AU172" i="1" s="1"/>
  <c r="AO163" i="1"/>
  <c r="AO178" i="1"/>
  <c r="AR178" i="1"/>
  <c r="AV178" i="1" s="1"/>
  <c r="AQ178" i="1"/>
  <c r="AU178" i="1" s="1"/>
  <c r="AP178" i="1"/>
  <c r="AT178" i="1" s="1"/>
  <c r="AO161" i="1"/>
  <c r="AR161" i="1"/>
  <c r="AV161" i="1" s="1"/>
  <c r="AQ161" i="1"/>
  <c r="AU161" i="1" s="1"/>
  <c r="AO158" i="1"/>
  <c r="AS158" i="1"/>
  <c r="AW158" i="1" s="1"/>
  <c r="AR158" i="1"/>
  <c r="AV158" i="1" s="1"/>
  <c r="AO144" i="1"/>
  <c r="AQ144" i="1"/>
  <c r="AU144" i="1" s="1"/>
  <c r="AP144" i="1"/>
  <c r="AT144" i="1" s="1"/>
  <c r="AO119" i="1"/>
  <c r="AQ119" i="1"/>
  <c r="AU119" i="1" s="1"/>
  <c r="AP119" i="1"/>
  <c r="AT119" i="1" s="1"/>
  <c r="AS119" i="1"/>
  <c r="AW119" i="1" s="1"/>
  <c r="AO157" i="1"/>
  <c r="AS157" i="1"/>
  <c r="AW157" i="1" s="1"/>
  <c r="AQ157" i="1"/>
  <c r="AU157" i="1" s="1"/>
  <c r="AP157" i="1"/>
  <c r="AT157" i="1" s="1"/>
  <c r="AO129" i="1"/>
  <c r="AO132" i="1"/>
  <c r="AS132" i="1"/>
  <c r="AW132" i="1" s="1"/>
  <c r="AO181" i="1"/>
  <c r="AR181" i="1"/>
  <c r="AV181" i="1" s="1"/>
  <c r="AP181" i="1"/>
  <c r="AT181" i="1" s="1"/>
  <c r="AO164" i="1"/>
  <c r="AP164" i="1"/>
  <c r="AT164" i="1" s="1"/>
  <c r="AO155" i="1"/>
  <c r="AQ155" i="1"/>
  <c r="AU155" i="1" s="1"/>
  <c r="AP155" i="1"/>
  <c r="AT155" i="1" s="1"/>
  <c r="AO170" i="1"/>
  <c r="AS170" i="1"/>
  <c r="AW170" i="1" s="1"/>
  <c r="AP170" i="1"/>
  <c r="AT170" i="1" s="1"/>
  <c r="AO173" i="1"/>
  <c r="AO156" i="1"/>
  <c r="AS156" i="1"/>
  <c r="AW156" i="1" s="1"/>
  <c r="AR156" i="1"/>
  <c r="AV156" i="1" s="1"/>
  <c r="AQ156" i="1"/>
  <c r="AU156" i="1" s="1"/>
  <c r="AP156" i="1"/>
  <c r="AT156" i="1" s="1"/>
  <c r="AO102" i="1"/>
  <c r="AS102" i="1"/>
  <c r="AW102" i="1" s="1"/>
  <c r="AP102" i="1"/>
  <c r="AT102" i="1" s="1"/>
  <c r="AO147" i="1"/>
  <c r="AQ147" i="1"/>
  <c r="AU147" i="1" s="1"/>
  <c r="AP147" i="1"/>
  <c r="AT147" i="1" s="1"/>
  <c r="AO78" i="1"/>
  <c r="AS78" i="1"/>
  <c r="AW78" i="1" s="1"/>
  <c r="AR78" i="1"/>
  <c r="AV78" i="1" s="1"/>
  <c r="AQ78" i="1"/>
  <c r="AU78" i="1" s="1"/>
  <c r="AP78" i="1"/>
  <c r="AT78" i="1" s="1"/>
  <c r="AO162" i="1"/>
  <c r="AR162" i="1"/>
  <c r="AV162" i="1" s="1"/>
  <c r="AQ162" i="1"/>
  <c r="AU162" i="1" s="1"/>
  <c r="AO145" i="1"/>
  <c r="AS145" i="1"/>
  <c r="AW145" i="1" s="1"/>
  <c r="AR145" i="1"/>
  <c r="AV145" i="1" s="1"/>
  <c r="AQ145" i="1"/>
  <c r="AU145" i="1" s="1"/>
  <c r="AO128" i="1"/>
  <c r="AQ128" i="1"/>
  <c r="AU128" i="1" s="1"/>
  <c r="AP128" i="1"/>
  <c r="AT128" i="1" s="1"/>
  <c r="AO103" i="1"/>
  <c r="AQ103" i="1"/>
  <c r="AU103" i="1" s="1"/>
  <c r="AP103" i="1"/>
  <c r="AT103" i="1" s="1"/>
  <c r="AR103" i="1"/>
  <c r="AV103" i="1" s="1"/>
  <c r="AS103" i="1"/>
  <c r="AW103" i="1" s="1"/>
  <c r="AO62" i="1"/>
  <c r="AS62" i="1"/>
  <c r="AW62" i="1" s="1"/>
  <c r="AQ62" i="1"/>
  <c r="AU62" i="1" s="1"/>
  <c r="AO138" i="1"/>
  <c r="AP138" i="1"/>
  <c r="AT138" i="1" s="1"/>
  <c r="AO79" i="1"/>
  <c r="AQ79" i="1"/>
  <c r="AU79" i="1" s="1"/>
  <c r="AP79" i="1"/>
  <c r="AT79" i="1" s="1"/>
  <c r="AR79" i="1"/>
  <c r="AV79" i="1" s="1"/>
  <c r="AO53" i="1"/>
  <c r="AR53" i="1"/>
  <c r="AV53" i="1" s="1"/>
  <c r="AQ53" i="1"/>
  <c r="AU53" i="1" s="1"/>
  <c r="AP53" i="1"/>
  <c r="AT53" i="1" s="1"/>
  <c r="AO126" i="1"/>
  <c r="AP126" i="1"/>
  <c r="AT126" i="1" s="1"/>
  <c r="AO153" i="1"/>
  <c r="AS153" i="1"/>
  <c r="AW153" i="1" s="1"/>
  <c r="AR153" i="1"/>
  <c r="AV153" i="1" s="1"/>
  <c r="AP153" i="1"/>
  <c r="AT153" i="1" s="1"/>
  <c r="AO136" i="1"/>
  <c r="AS136" i="1"/>
  <c r="AW136" i="1" s="1"/>
  <c r="AQ136" i="1"/>
  <c r="AU136" i="1" s="1"/>
  <c r="AP136" i="1"/>
  <c r="AT136" i="1" s="1"/>
  <c r="AO111" i="1"/>
  <c r="AQ111" i="1"/>
  <c r="AU111" i="1" s="1"/>
  <c r="AO165" i="1"/>
  <c r="AS165" i="1"/>
  <c r="AW165" i="1" s="1"/>
  <c r="AR165" i="1"/>
  <c r="AV165" i="1" s="1"/>
  <c r="AQ165" i="1"/>
  <c r="AU165" i="1" s="1"/>
  <c r="AP165" i="1"/>
  <c r="AT165" i="1" s="1"/>
  <c r="AO148" i="1"/>
  <c r="AS148" i="1"/>
  <c r="AW148" i="1" s="1"/>
  <c r="AR148" i="1"/>
  <c r="AV148" i="1" s="1"/>
  <c r="AP148" i="1"/>
  <c r="AT148" i="1" s="1"/>
  <c r="AO70" i="1"/>
  <c r="AS70" i="1"/>
  <c r="AW70" i="1" s="1"/>
  <c r="AR70" i="1"/>
  <c r="AV70" i="1" s="1"/>
  <c r="AO139" i="1"/>
  <c r="AQ139" i="1"/>
  <c r="AU139" i="1" s="1"/>
  <c r="AP139" i="1"/>
  <c r="AT139" i="1" s="1"/>
  <c r="AR139" i="1"/>
  <c r="AV139" i="1" s="1"/>
  <c r="AS139" i="1"/>
  <c r="AW139" i="1" s="1"/>
  <c r="AO154" i="1"/>
  <c r="AS154" i="1"/>
  <c r="AW154" i="1" s="1"/>
  <c r="AR154" i="1"/>
  <c r="AV154" i="1" s="1"/>
  <c r="AQ154" i="1"/>
  <c r="AU154" i="1" s="1"/>
  <c r="AO142" i="1"/>
  <c r="AS142" i="1"/>
  <c r="AW142" i="1" s="1"/>
  <c r="AR142" i="1"/>
  <c r="AV142" i="1" s="1"/>
  <c r="AQ142" i="1"/>
  <c r="AU142" i="1" s="1"/>
  <c r="AO137" i="1"/>
  <c r="AR137" i="1"/>
  <c r="AV137" i="1" s="1"/>
  <c r="AQ137" i="1"/>
  <c r="AU137" i="1" s="1"/>
  <c r="AP137" i="1"/>
  <c r="AT137" i="1" s="1"/>
  <c r="AO120" i="1"/>
  <c r="AS120" i="1"/>
  <c r="AW120" i="1" s="1"/>
  <c r="AQ120" i="1"/>
  <c r="AU120" i="1" s="1"/>
  <c r="AO95" i="1"/>
  <c r="AQ95" i="1"/>
  <c r="AU95" i="1" s="1"/>
  <c r="AP95" i="1"/>
  <c r="AT95" i="1" s="1"/>
  <c r="AS95" i="1"/>
  <c r="AW95" i="1" s="1"/>
  <c r="AO112" i="1"/>
  <c r="AP112" i="1"/>
  <c r="AT112" i="1" s="1"/>
  <c r="AF44" i="1"/>
  <c r="AD61" i="1"/>
  <c r="AF61" i="1" s="1"/>
  <c r="AD27" i="1"/>
  <c r="AD21" i="1"/>
  <c r="AF21" i="1" s="1"/>
  <c r="AD63" i="1"/>
  <c r="AF63" i="1" s="1"/>
  <c r="AD52" i="1"/>
  <c r="AF52" i="1" s="1"/>
  <c r="AE20" i="1"/>
  <c r="AE46" i="1"/>
  <c r="AF26" i="1"/>
  <c r="AF31" i="1"/>
  <c r="AD36" i="1"/>
  <c r="AF15" i="1"/>
  <c r="AF30" i="1"/>
  <c r="AD22" i="1"/>
  <c r="AF22" i="1" s="1"/>
  <c r="AD51" i="1"/>
  <c r="AF51" i="1" s="1"/>
  <c r="AD11" i="1"/>
  <c r="AF11" i="1" s="1"/>
  <c r="AS169" i="1"/>
  <c r="AW169" i="1" s="1"/>
  <c r="AR169" i="1"/>
  <c r="AV169" i="1" s="1"/>
  <c r="AR69" i="1"/>
  <c r="AV69" i="1" s="1"/>
  <c r="AQ69" i="1"/>
  <c r="AU69" i="1" s="1"/>
  <c r="AE37" i="1"/>
  <c r="AE60" i="1"/>
  <c r="AE55" i="1"/>
  <c r="AQ116" i="1"/>
  <c r="AU116" i="1" s="1"/>
  <c r="AP116" i="1"/>
  <c r="AT116" i="1" s="1"/>
  <c r="AS116" i="1"/>
  <c r="AW116" i="1" s="1"/>
  <c r="AR116" i="1"/>
  <c r="AV116" i="1" s="1"/>
  <c r="AE12" i="1"/>
  <c r="AS126" i="1"/>
  <c r="AW126" i="1" s="1"/>
  <c r="AR126" i="1"/>
  <c r="AV126" i="1" s="1"/>
  <c r="AQ126" i="1"/>
  <c r="AU126" i="1" s="1"/>
  <c r="AE54" i="1"/>
  <c r="AP162" i="1"/>
  <c r="AT162" i="1" s="1"/>
  <c r="AS162" i="1"/>
  <c r="AW162" i="1" s="1"/>
  <c r="AR57" i="1"/>
  <c r="AV57" i="1" s="1"/>
  <c r="AQ57" i="1"/>
  <c r="AU57" i="1" s="1"/>
  <c r="AR96" i="1"/>
  <c r="AV96" i="1" s="1"/>
  <c r="AQ96" i="1"/>
  <c r="AU96" i="1" s="1"/>
  <c r="AE41" i="1"/>
  <c r="AR93" i="1"/>
  <c r="AV93" i="1" s="1"/>
  <c r="AQ93" i="1"/>
  <c r="AU93" i="1" s="1"/>
  <c r="AP93" i="1"/>
  <c r="AT93" i="1" s="1"/>
  <c r="AS93" i="1"/>
  <c r="AW93" i="1" s="1"/>
  <c r="AR102" i="1"/>
  <c r="AV102" i="1" s="1"/>
  <c r="AQ102" i="1"/>
  <c r="AU102" i="1" s="1"/>
  <c r="AE57" i="1"/>
  <c r="AS163" i="1"/>
  <c r="AW163" i="1" s="1"/>
  <c r="AR163" i="1"/>
  <c r="AV163" i="1" s="1"/>
  <c r="AQ163" i="1"/>
  <c r="AU163" i="1" s="1"/>
  <c r="AP163" i="1"/>
  <c r="AT163" i="1" s="1"/>
  <c r="AQ186" i="1"/>
  <c r="AU186" i="1" s="1"/>
  <c r="AP186" i="1"/>
  <c r="AT186" i="1" s="1"/>
  <c r="AS50" i="1"/>
  <c r="AW50" i="1" s="1"/>
  <c r="AR50" i="1"/>
  <c r="AV50" i="1" s="1"/>
  <c r="AQ89" i="1"/>
  <c r="AU89" i="1" s="1"/>
  <c r="AP89" i="1"/>
  <c r="AT89" i="1" s="1"/>
  <c r="AS89" i="1"/>
  <c r="AW89" i="1" s="1"/>
  <c r="AP120" i="1"/>
  <c r="AT120" i="1" s="1"/>
  <c r="AR120" i="1"/>
  <c r="AV120" i="1" s="1"/>
  <c r="AS79" i="1"/>
  <c r="AW79" i="1" s="1"/>
  <c r="AS173" i="1"/>
  <c r="AW173" i="1" s="1"/>
  <c r="AR173" i="1"/>
  <c r="AV173" i="1" s="1"/>
  <c r="AQ173" i="1"/>
  <c r="AU173" i="1" s="1"/>
  <c r="AP173" i="1"/>
  <c r="AT173" i="1" s="1"/>
  <c r="AF41" i="1"/>
  <c r="AR117" i="1"/>
  <c r="AV117" i="1" s="1"/>
  <c r="AQ117" i="1"/>
  <c r="AU117" i="1" s="1"/>
  <c r="AP117" i="1"/>
  <c r="AT117" i="1" s="1"/>
  <c r="AE14" i="1"/>
  <c r="AE59" i="1"/>
  <c r="AS164" i="1"/>
  <c r="AW164" i="1" s="1"/>
  <c r="AR164" i="1"/>
  <c r="AV164" i="1" s="1"/>
  <c r="AQ164" i="1"/>
  <c r="AU164" i="1" s="1"/>
  <c r="AS140" i="1"/>
  <c r="AW140" i="1" s="1"/>
  <c r="AS187" i="1"/>
  <c r="AW187" i="1" s="1"/>
  <c r="AR187" i="1"/>
  <c r="AV187" i="1" s="1"/>
  <c r="AE71" i="1"/>
  <c r="AS113" i="1"/>
  <c r="AW113" i="1" s="1"/>
  <c r="AR113" i="1"/>
  <c r="AV113" i="1" s="1"/>
  <c r="AE23" i="1"/>
  <c r="AR141" i="1"/>
  <c r="AV141" i="1" s="1"/>
  <c r="AQ141" i="1"/>
  <c r="AU141" i="1" s="1"/>
  <c r="AR94" i="1"/>
  <c r="AV94" i="1" s="1"/>
  <c r="AP94" i="1"/>
  <c r="AT94" i="1" s="1"/>
  <c r="AR60" i="1"/>
  <c r="AV60" i="1" s="1"/>
  <c r="AQ60" i="1"/>
  <c r="AU60" i="1" s="1"/>
  <c r="AP60" i="1"/>
  <c r="AT60" i="1" s="1"/>
  <c r="AS60" i="1"/>
  <c r="AW60" i="1" s="1"/>
  <c r="AS83" i="1"/>
  <c r="AW83" i="1" s="1"/>
  <c r="AR59" i="1"/>
  <c r="AV59" i="1" s="1"/>
  <c r="AQ59" i="1"/>
  <c r="AU59" i="1" s="1"/>
  <c r="AE47" i="1"/>
  <c r="AS98" i="1"/>
  <c r="AW98" i="1" s="1"/>
  <c r="AS137" i="1"/>
  <c r="AW137" i="1" s="1"/>
  <c r="AS168" i="1"/>
  <c r="AW168" i="1" s="1"/>
  <c r="AQ168" i="1"/>
  <c r="AU168" i="1" s="1"/>
  <c r="AR144" i="1"/>
  <c r="AV144" i="1" s="1"/>
  <c r="AS144" i="1"/>
  <c r="AW144" i="1" s="1"/>
  <c r="AQ151" i="1"/>
  <c r="AU151" i="1" s="1"/>
  <c r="AS127" i="1"/>
  <c r="AW127" i="1" s="1"/>
  <c r="AQ127" i="1"/>
  <c r="AU127" i="1" s="1"/>
  <c r="AP127" i="1"/>
  <c r="AT127" i="1" s="1"/>
  <c r="AR190" i="1"/>
  <c r="AV190" i="1" s="1"/>
  <c r="AS190" i="1"/>
  <c r="AW190" i="1" s="1"/>
  <c r="AF23" i="1"/>
  <c r="AE13" i="1"/>
  <c r="AQ188" i="1"/>
  <c r="AU188" i="1" s="1"/>
  <c r="AP84" i="1"/>
  <c r="AT84" i="1" s="1"/>
  <c r="AS84" i="1"/>
  <c r="AW84" i="1" s="1"/>
  <c r="AQ134" i="1"/>
  <c r="AU134" i="1" s="1"/>
  <c r="AS107" i="1"/>
  <c r="AW107" i="1" s="1"/>
  <c r="AR107" i="1"/>
  <c r="AV107" i="1" s="1"/>
  <c r="AQ107" i="1"/>
  <c r="AU107" i="1" s="1"/>
  <c r="AP107" i="1"/>
  <c r="AT107" i="1" s="1"/>
  <c r="AS122" i="1"/>
  <c r="AW122" i="1" s="1"/>
  <c r="AR122" i="1"/>
  <c r="AV122" i="1" s="1"/>
  <c r="AQ122" i="1"/>
  <c r="AU122" i="1" s="1"/>
  <c r="AE50" i="1"/>
  <c r="AS161" i="1"/>
  <c r="AW161" i="1" s="1"/>
  <c r="AP161" i="1"/>
  <c r="AT161" i="1" s="1"/>
  <c r="AQ64" i="1"/>
  <c r="AU64" i="1" s="1"/>
  <c r="AS175" i="1"/>
  <c r="AW175" i="1" s="1"/>
  <c r="AR175" i="1"/>
  <c r="AV175" i="1" s="1"/>
  <c r="AQ175" i="1"/>
  <c r="AU175" i="1" s="1"/>
  <c r="AF33" i="1"/>
  <c r="AQ189" i="1"/>
  <c r="AU189" i="1" s="1"/>
  <c r="AP189" i="1"/>
  <c r="AT189" i="1" s="1"/>
  <c r="AR189" i="1"/>
  <c r="AV189" i="1" s="1"/>
  <c r="AP61" i="1"/>
  <c r="AT61" i="1" s="1"/>
  <c r="AP110" i="1"/>
  <c r="AT110" i="1" s="1"/>
  <c r="AR108" i="1"/>
  <c r="AV108" i="1" s="1"/>
  <c r="AQ108" i="1"/>
  <c r="AU108" i="1" s="1"/>
  <c r="AR131" i="1"/>
  <c r="AV131" i="1" s="1"/>
  <c r="AP131" i="1"/>
  <c r="AT131" i="1" s="1"/>
  <c r="AE32" i="1"/>
  <c r="AP154" i="1"/>
  <c r="AT154" i="1" s="1"/>
  <c r="AS49" i="1"/>
  <c r="AW49" i="1" s="1"/>
  <c r="AR49" i="1"/>
  <c r="AV49" i="1" s="1"/>
  <c r="AQ49" i="1"/>
  <c r="AU49" i="1" s="1"/>
  <c r="AP88" i="1"/>
  <c r="AT88" i="1" s="1"/>
  <c r="AS88" i="1"/>
  <c r="AW88" i="1" s="1"/>
  <c r="AR88" i="1"/>
  <c r="AV88" i="1" s="1"/>
  <c r="AQ88" i="1"/>
  <c r="AU88" i="1" s="1"/>
  <c r="AE24" i="1"/>
  <c r="AP71" i="1"/>
  <c r="AT71" i="1" s="1"/>
  <c r="AS71" i="1"/>
  <c r="AW71" i="1" s="1"/>
  <c r="AD35" i="1"/>
  <c r="AF35" i="1" s="1"/>
  <c r="AP85" i="1"/>
  <c r="AT85" i="1" s="1"/>
  <c r="AS85" i="1"/>
  <c r="AW85" i="1" s="1"/>
  <c r="AR132" i="1"/>
  <c r="AV132" i="1" s="1"/>
  <c r="AQ132" i="1"/>
  <c r="AU132" i="1" s="1"/>
  <c r="AP132" i="1"/>
  <c r="AT132" i="1" s="1"/>
  <c r="AQ70" i="1"/>
  <c r="AU70" i="1" s="1"/>
  <c r="AP70" i="1"/>
  <c r="AT70" i="1" s="1"/>
  <c r="AS155" i="1"/>
  <c r="AW155" i="1" s="1"/>
  <c r="AR155" i="1"/>
  <c r="AV155" i="1" s="1"/>
  <c r="AS178" i="1"/>
  <c r="AW178" i="1" s="1"/>
  <c r="AR81" i="1"/>
  <c r="AV81" i="1" s="1"/>
  <c r="AS81" i="1"/>
  <c r="AW81" i="1" s="1"/>
  <c r="AE68" i="1"/>
  <c r="AS112" i="1"/>
  <c r="AW112" i="1" s="1"/>
  <c r="AR112" i="1"/>
  <c r="AV112" i="1" s="1"/>
  <c r="AQ112" i="1"/>
  <c r="AU112" i="1" s="1"/>
  <c r="AE25" i="1"/>
  <c r="AS182" i="1"/>
  <c r="AW182" i="1" s="1"/>
  <c r="AR182" i="1"/>
  <c r="AV182" i="1" s="1"/>
  <c r="AQ182" i="1"/>
  <c r="AU182" i="1" s="1"/>
  <c r="AP182" i="1"/>
  <c r="AT182" i="1" s="1"/>
  <c r="AF20" i="1"/>
  <c r="AR109" i="1"/>
  <c r="AV109" i="1" s="1"/>
  <c r="AQ109" i="1"/>
  <c r="AU109" i="1" s="1"/>
  <c r="AP109" i="1"/>
  <c r="AT109" i="1" s="1"/>
  <c r="AS109" i="1"/>
  <c r="AW109" i="1" s="1"/>
  <c r="AP179" i="1"/>
  <c r="AT179" i="1" s="1"/>
  <c r="AS179" i="1"/>
  <c r="AW179" i="1" s="1"/>
  <c r="AR179" i="1"/>
  <c r="AV179" i="1" s="1"/>
  <c r="AQ179" i="1"/>
  <c r="AU179" i="1" s="1"/>
  <c r="AS51" i="1"/>
  <c r="AW51" i="1" s="1"/>
  <c r="AQ66" i="1"/>
  <c r="AU66" i="1" s="1"/>
  <c r="AS66" i="1"/>
  <c r="AW66" i="1" s="1"/>
  <c r="AR66" i="1"/>
  <c r="AV66" i="1" s="1"/>
  <c r="AP66" i="1"/>
  <c r="AT66" i="1" s="1"/>
  <c r="AE44" i="1"/>
  <c r="AE43" i="1"/>
  <c r="AR105" i="1"/>
  <c r="AV105" i="1" s="1"/>
  <c r="AQ105" i="1"/>
  <c r="AU105" i="1" s="1"/>
  <c r="AR136" i="1"/>
  <c r="AV136" i="1" s="1"/>
  <c r="AP174" i="1"/>
  <c r="AT174" i="1" s="1"/>
  <c r="AR95" i="1"/>
  <c r="AV95" i="1" s="1"/>
  <c r="AS183" i="1"/>
  <c r="AW183" i="1" s="1"/>
  <c r="AR183" i="1"/>
  <c r="AV183" i="1" s="1"/>
  <c r="AQ183" i="1"/>
  <c r="AU183" i="1" s="1"/>
  <c r="AP183" i="1"/>
  <c r="AT183" i="1" s="1"/>
  <c r="AE62" i="1"/>
  <c r="AR133" i="1"/>
  <c r="AV133" i="1" s="1"/>
  <c r="AQ133" i="1"/>
  <c r="AU133" i="1" s="1"/>
  <c r="AS133" i="1"/>
  <c r="AW133" i="1" s="1"/>
  <c r="AR62" i="1"/>
  <c r="AV62" i="1" s="1"/>
  <c r="AP62" i="1"/>
  <c r="AT62" i="1" s="1"/>
  <c r="AS180" i="1"/>
  <c r="AW180" i="1" s="1"/>
  <c r="AR180" i="1"/>
  <c r="AV180" i="1" s="1"/>
  <c r="AQ180" i="1"/>
  <c r="AU180" i="1" s="1"/>
  <c r="AS52" i="1"/>
  <c r="AW52" i="1" s="1"/>
  <c r="AR52" i="1"/>
  <c r="AV52" i="1" s="1"/>
  <c r="AR150" i="1"/>
  <c r="AV150" i="1" s="1"/>
  <c r="AQ150" i="1"/>
  <c r="AU150" i="1" s="1"/>
  <c r="AP150" i="1"/>
  <c r="AT150" i="1" s="1"/>
  <c r="AR90" i="1"/>
  <c r="AV90" i="1" s="1"/>
  <c r="AQ90" i="1"/>
  <c r="AU90" i="1" s="1"/>
  <c r="AS129" i="1"/>
  <c r="AW129" i="1" s="1"/>
  <c r="AR129" i="1"/>
  <c r="AV129" i="1" s="1"/>
  <c r="AQ129" i="1"/>
  <c r="AU129" i="1" s="1"/>
  <c r="AP129" i="1"/>
  <c r="AT129" i="1" s="1"/>
  <c r="AE49" i="1"/>
  <c r="AE48" i="1"/>
  <c r="AQ143" i="1"/>
  <c r="AU143" i="1" s="1"/>
  <c r="AP143" i="1"/>
  <c r="AT143" i="1" s="1"/>
  <c r="AR119" i="1"/>
  <c r="AV119" i="1" s="1"/>
  <c r="AF40" i="1"/>
  <c r="AR157" i="1"/>
  <c r="AV157" i="1" s="1"/>
  <c r="AQ76" i="1"/>
  <c r="AU76" i="1" s="1"/>
  <c r="AP76" i="1"/>
  <c r="AT76" i="1" s="1"/>
  <c r="AS54" i="1"/>
  <c r="AW54" i="1" s="1"/>
  <c r="AR54" i="1"/>
  <c r="AV54" i="1" s="1"/>
  <c r="AQ54" i="1"/>
  <c r="AU54" i="1" s="1"/>
  <c r="AP54" i="1"/>
  <c r="AT54" i="1" s="1"/>
  <c r="AS99" i="1"/>
  <c r="AW99" i="1" s="1"/>
  <c r="AR99" i="1"/>
  <c r="AV99" i="1" s="1"/>
  <c r="AQ99" i="1"/>
  <c r="AU99" i="1" s="1"/>
  <c r="AS75" i="1"/>
  <c r="AW75" i="1" s="1"/>
  <c r="AQ75" i="1"/>
  <c r="AU75" i="1" s="1"/>
  <c r="AP75" i="1"/>
  <c r="AT75" i="1" s="1"/>
  <c r="AR75" i="1"/>
  <c r="AV75" i="1" s="1"/>
  <c r="AS114" i="1"/>
  <c r="AW114" i="1" s="1"/>
  <c r="AE31" i="1"/>
  <c r="AE28" i="1"/>
  <c r="AQ153" i="1"/>
  <c r="AU153" i="1" s="1"/>
  <c r="AS160" i="1"/>
  <c r="AW160" i="1" s="1"/>
  <c r="AP160" i="1"/>
  <c r="AT160" i="1" s="1"/>
  <c r="AS56" i="1"/>
  <c r="AW56" i="1" s="1"/>
  <c r="AR56" i="1"/>
  <c r="AV56" i="1" s="1"/>
  <c r="AQ56" i="1"/>
  <c r="AU56" i="1" s="1"/>
  <c r="AP56" i="1"/>
  <c r="AT56" i="1" s="1"/>
  <c r="AS167" i="1"/>
  <c r="AW167" i="1" s="1"/>
  <c r="AR167" i="1"/>
  <c r="AV167" i="1" s="1"/>
  <c r="AQ167" i="1"/>
  <c r="AU167" i="1" s="1"/>
  <c r="AP167" i="1"/>
  <c r="AT167" i="1" s="1"/>
  <c r="AR72" i="1"/>
  <c r="AV72" i="1" s="1"/>
  <c r="AQ72" i="1"/>
  <c r="AU72" i="1" s="1"/>
  <c r="AP72" i="1"/>
  <c r="AT72" i="1" s="1"/>
  <c r="AD53" i="1"/>
  <c r="AF53" i="1" s="1"/>
  <c r="AF24" i="1"/>
  <c r="AS181" i="1"/>
  <c r="AW181" i="1" s="1"/>
  <c r="AQ181" i="1"/>
  <c r="AU181" i="1" s="1"/>
  <c r="AS53" i="1"/>
  <c r="AW53" i="1" s="1"/>
  <c r="AS46" i="1"/>
  <c r="AW46" i="1" s="1"/>
  <c r="AP46" i="1"/>
  <c r="AT46" i="1" s="1"/>
  <c r="AP100" i="1"/>
  <c r="AT100" i="1" s="1"/>
  <c r="AS100" i="1"/>
  <c r="AW100" i="1" s="1"/>
  <c r="AP146" i="1"/>
  <c r="AT146" i="1" s="1"/>
  <c r="AE17" i="1"/>
  <c r="AR177" i="1"/>
  <c r="AV177" i="1" s="1"/>
  <c r="AQ177" i="1"/>
  <c r="AU177" i="1" s="1"/>
  <c r="AP177" i="1"/>
  <c r="AT177" i="1" s="1"/>
  <c r="AS184" i="1"/>
  <c r="AW184" i="1" s="1"/>
  <c r="AR184" i="1"/>
  <c r="AV184" i="1" s="1"/>
  <c r="AQ184" i="1"/>
  <c r="AU184" i="1" s="1"/>
  <c r="AR80" i="1"/>
  <c r="AV80" i="1" s="1"/>
  <c r="AE40" i="1"/>
  <c r="AF45" i="1"/>
  <c r="AE38" i="1"/>
  <c r="AR77" i="1"/>
  <c r="AV77" i="1" s="1"/>
  <c r="AS124" i="1"/>
  <c r="AW124" i="1" s="1"/>
  <c r="AR124" i="1"/>
  <c r="AV124" i="1" s="1"/>
  <c r="AQ124" i="1"/>
  <c r="AU124" i="1" s="1"/>
  <c r="AS147" i="1"/>
  <c r="AW147" i="1" s="1"/>
  <c r="AR147" i="1"/>
  <c r="AV147" i="1" s="1"/>
  <c r="AQ123" i="1"/>
  <c r="AU123" i="1" s="1"/>
  <c r="AP123" i="1"/>
  <c r="AT123" i="1" s="1"/>
  <c r="AE73" i="1"/>
  <c r="AR170" i="1"/>
  <c r="AV170" i="1" s="1"/>
  <c r="AQ170" i="1"/>
  <c r="AU170" i="1" s="1"/>
  <c r="AS73" i="1"/>
  <c r="AW73" i="1" s="1"/>
  <c r="AR73" i="1"/>
  <c r="AV73" i="1" s="1"/>
  <c r="AE30" i="1"/>
  <c r="AP104" i="1"/>
  <c r="AT104" i="1" s="1"/>
  <c r="AQ104" i="1"/>
  <c r="AU104" i="1" s="1"/>
  <c r="AS87" i="1"/>
  <c r="AW87" i="1" s="1"/>
  <c r="AR87" i="1"/>
  <c r="AV87" i="1" s="1"/>
  <c r="AP87" i="1"/>
  <c r="AT87" i="1" s="1"/>
  <c r="AQ55" i="1"/>
  <c r="AU55" i="1" s="1"/>
  <c r="AS55" i="1"/>
  <c r="AW55" i="1" s="1"/>
  <c r="AS115" i="1"/>
  <c r="AW115" i="1" s="1"/>
  <c r="AR115" i="1"/>
  <c r="AV115" i="1" s="1"/>
  <c r="AQ115" i="1"/>
  <c r="AU115" i="1" s="1"/>
  <c r="AF43" i="1"/>
  <c r="AR101" i="1"/>
  <c r="AV101" i="1" s="1"/>
  <c r="AQ101" i="1"/>
  <c r="AU101" i="1" s="1"/>
  <c r="AP101" i="1"/>
  <c r="AT101" i="1" s="1"/>
  <c r="AS101" i="1"/>
  <c r="AW101" i="1" s="1"/>
  <c r="AQ148" i="1"/>
  <c r="AU148" i="1" s="1"/>
  <c r="AS171" i="1"/>
  <c r="AW171" i="1" s="1"/>
  <c r="AP171" i="1"/>
  <c r="AT171" i="1" s="1"/>
  <c r="AP58" i="1"/>
  <c r="AT58" i="1" s="1"/>
  <c r="AR58" i="1"/>
  <c r="AV58" i="1" s="1"/>
  <c r="AQ58" i="1"/>
  <c r="AU58" i="1" s="1"/>
  <c r="AP142" i="1"/>
  <c r="AT142" i="1" s="1"/>
  <c r="AS118" i="1"/>
  <c r="AW118" i="1" s="1"/>
  <c r="AR118" i="1"/>
  <c r="AV118" i="1" s="1"/>
  <c r="AQ118" i="1"/>
  <c r="AU118" i="1" s="1"/>
  <c r="AP118" i="1"/>
  <c r="AT118" i="1" s="1"/>
  <c r="AR97" i="1"/>
  <c r="AV97" i="1" s="1"/>
  <c r="AQ97" i="1"/>
  <c r="AU97" i="1" s="1"/>
  <c r="AP97" i="1"/>
  <c r="AT97" i="1" s="1"/>
  <c r="AS128" i="1"/>
  <c r="AW128" i="1" s="1"/>
  <c r="AR128" i="1"/>
  <c r="AV128" i="1" s="1"/>
  <c r="AQ176" i="1"/>
  <c r="AU176" i="1" s="1"/>
  <c r="AP176" i="1"/>
  <c r="AT176" i="1" s="1"/>
  <c r="AS176" i="1"/>
  <c r="AW176" i="1" s="1"/>
  <c r="AR176" i="1"/>
  <c r="AV176" i="1" s="1"/>
  <c r="AF29" i="1"/>
  <c r="AF12" i="1"/>
  <c r="AD66" i="1"/>
  <c r="AF66" i="1" s="1"/>
  <c r="AE15" i="1"/>
  <c r="AR125" i="1"/>
  <c r="AV125" i="1" s="1"/>
  <c r="AQ125" i="1"/>
  <c r="AU125" i="1" s="1"/>
  <c r="AS125" i="1"/>
  <c r="AW125" i="1" s="1"/>
  <c r="AS172" i="1"/>
  <c r="AW172" i="1" s="1"/>
  <c r="AR172" i="1"/>
  <c r="AV172" i="1" s="1"/>
  <c r="AP67" i="1"/>
  <c r="AT67" i="1" s="1"/>
  <c r="AS67" i="1"/>
  <c r="AW67" i="1" s="1"/>
  <c r="AE33" i="1"/>
  <c r="AE56" i="1"/>
  <c r="AS82" i="1"/>
  <c r="AW82" i="1" s="1"/>
  <c r="AR82" i="1"/>
  <c r="AV82" i="1" s="1"/>
  <c r="AS121" i="1"/>
  <c r="AW121" i="1" s="1"/>
  <c r="AQ121" i="1"/>
  <c r="AU121" i="1" s="1"/>
  <c r="AS135" i="1"/>
  <c r="AW135" i="1" s="1"/>
  <c r="AR135" i="1"/>
  <c r="AV135" i="1" s="1"/>
  <c r="AQ135" i="1"/>
  <c r="AU135" i="1" s="1"/>
  <c r="AP135" i="1"/>
  <c r="AT135" i="1" s="1"/>
  <c r="AS111" i="1"/>
  <c r="AW111" i="1" s="1"/>
  <c r="AR111" i="1"/>
  <c r="AV111" i="1" s="1"/>
  <c r="AP111" i="1"/>
  <c r="AT111" i="1" s="1"/>
  <c r="AR92" i="1"/>
  <c r="AV92" i="1" s="1"/>
  <c r="AS138" i="1"/>
  <c r="AW138" i="1" s="1"/>
  <c r="AR138" i="1"/>
  <c r="AV138" i="1" s="1"/>
  <c r="AQ138" i="1"/>
  <c r="AU138" i="1" s="1"/>
  <c r="AF28" i="1"/>
  <c r="AR86" i="1"/>
  <c r="AV86" i="1" s="1"/>
  <c r="AQ86" i="1"/>
  <c r="AU86" i="1" s="1"/>
  <c r="AP86" i="1"/>
  <c r="AT86" i="1" s="1"/>
  <c r="AS149" i="1"/>
  <c r="AW149" i="1" s="1"/>
  <c r="AR149" i="1"/>
  <c r="AV149" i="1" s="1"/>
  <c r="AQ149" i="1"/>
  <c r="AU149" i="1" s="1"/>
  <c r="AP149" i="1"/>
  <c r="AT149" i="1" s="1"/>
  <c r="AE70" i="1"/>
  <c r="AR68" i="1"/>
  <c r="AV68" i="1" s="1"/>
  <c r="AQ68" i="1"/>
  <c r="AU68" i="1" s="1"/>
  <c r="AP68" i="1"/>
  <c r="AT68" i="1" s="1"/>
  <c r="AE58" i="1"/>
  <c r="AS91" i="1"/>
  <c r="AW91" i="1" s="1"/>
  <c r="AR91" i="1"/>
  <c r="AV91" i="1" s="1"/>
  <c r="AQ91" i="1"/>
  <c r="AU91" i="1" s="1"/>
  <c r="AP91" i="1"/>
  <c r="AT91" i="1" s="1"/>
  <c r="AE72" i="1"/>
  <c r="AS106" i="1"/>
  <c r="AW106" i="1" s="1"/>
  <c r="AR106" i="1"/>
  <c r="AV106" i="1" s="1"/>
  <c r="AQ106" i="1"/>
  <c r="AU106" i="1" s="1"/>
  <c r="AP106" i="1"/>
  <c r="AT106" i="1" s="1"/>
  <c r="AP145" i="1"/>
  <c r="AT145" i="1" s="1"/>
  <c r="AQ158" i="1"/>
  <c r="AU158" i="1" s="1"/>
  <c r="AP158" i="1"/>
  <c r="AT158" i="1" s="1"/>
  <c r="AS166" i="1"/>
  <c r="AW166" i="1" s="1"/>
  <c r="AR166" i="1"/>
  <c r="AV166" i="1" s="1"/>
  <c r="AQ166" i="1"/>
  <c r="AU166" i="1" s="1"/>
  <c r="AS48" i="1"/>
  <c r="AW48" i="1" s="1"/>
  <c r="AR48" i="1"/>
  <c r="AV48" i="1" s="1"/>
  <c r="AQ48" i="1"/>
  <c r="AU48" i="1" s="1"/>
  <c r="AP48" i="1"/>
  <c r="AT48" i="1" s="1"/>
  <c r="AS159" i="1"/>
  <c r="AW159" i="1" s="1"/>
  <c r="AP159" i="1"/>
  <c r="AT159" i="1" s="1"/>
  <c r="AS130" i="1"/>
  <c r="AW130" i="1" s="1"/>
  <c r="AP130" i="1"/>
  <c r="AT130" i="1" s="1"/>
  <c r="AF25" i="1"/>
  <c r="AF18" i="1"/>
  <c r="AF27" i="1"/>
  <c r="AF19" i="1"/>
  <c r="AF36" i="1"/>
  <c r="AF65" i="1"/>
  <c r="AF16" i="1"/>
  <c r="AT283" i="7" l="1"/>
  <c r="AT318" i="6"/>
  <c r="AT317" i="6"/>
  <c r="AT316" i="6"/>
  <c r="AS298" i="6"/>
  <c r="AS297" i="6"/>
  <c r="AS296" i="6"/>
  <c r="AU318" i="6"/>
  <c r="AU317" i="6"/>
  <c r="AU316" i="6"/>
  <c r="AS282" i="6"/>
  <c r="AS281" i="6"/>
  <c r="AU298" i="6"/>
  <c r="AU297" i="6"/>
  <c r="AU296" i="6"/>
  <c r="AV298" i="6"/>
  <c r="AV297" i="6"/>
  <c r="AV296" i="6"/>
  <c r="AU282" i="6"/>
  <c r="AU281" i="6"/>
  <c r="AU283" i="6"/>
  <c r="AV282" i="6"/>
  <c r="AV281" i="6"/>
  <c r="AV318" i="6"/>
  <c r="AV317" i="6"/>
  <c r="AV316" i="6"/>
  <c r="AS317" i="6"/>
  <c r="AS318" i="6"/>
  <c r="AS316" i="6"/>
  <c r="AT298" i="6"/>
  <c r="AT297" i="6"/>
  <c r="AT296" i="6"/>
  <c r="AT282" i="6"/>
  <c r="AT281" i="6"/>
  <c r="AU301" i="7"/>
  <c r="AU302" i="7"/>
  <c r="AU303" i="7"/>
  <c r="AS286" i="7"/>
  <c r="AS287" i="7"/>
  <c r="AS288" i="7"/>
  <c r="AU293" i="7"/>
  <c r="AU291" i="7"/>
  <c r="AU292" i="7"/>
  <c r="AS283" i="7"/>
  <c r="AV293" i="7"/>
  <c r="AV291" i="7"/>
  <c r="AV292" i="7"/>
  <c r="AT287" i="7"/>
  <c r="AT288" i="7"/>
  <c r="AT286" i="7"/>
  <c r="AV301" i="7"/>
  <c r="AV302" i="7"/>
  <c r="AV303" i="7"/>
  <c r="AU281" i="7"/>
  <c r="AU282" i="7"/>
  <c r="AV287" i="7"/>
  <c r="AV288" i="7"/>
  <c r="AV286" i="7"/>
  <c r="AV281" i="7"/>
  <c r="AV282" i="7"/>
  <c r="AV283" i="7"/>
  <c r="AU283" i="7"/>
  <c r="AU287" i="7"/>
  <c r="AU288" i="7"/>
  <c r="AU286" i="7"/>
  <c r="AT281" i="7"/>
  <c r="AT282" i="7"/>
  <c r="AS293" i="7"/>
  <c r="AS291" i="7"/>
  <c r="AS292" i="7"/>
  <c r="AS281" i="7"/>
  <c r="AS282" i="7"/>
  <c r="AT301" i="7"/>
  <c r="AT302" i="7"/>
  <c r="AT303" i="7"/>
  <c r="AS301" i="7"/>
  <c r="AS302" i="7"/>
  <c r="AS303" i="7"/>
  <c r="AT293" i="7"/>
  <c r="AT291" i="7"/>
  <c r="AT292" i="7"/>
  <c r="AS288" i="8"/>
  <c r="AS286" i="8"/>
  <c r="AS287" i="8"/>
  <c r="AU286" i="8"/>
  <c r="AU287" i="8"/>
  <c r="AU288" i="8"/>
  <c r="AR288" i="8"/>
  <c r="AR286" i="8"/>
  <c r="AR287" i="8"/>
  <c r="AT286" i="8"/>
  <c r="AT287" i="8"/>
  <c r="AT288" i="8"/>
  <c r="AV281" i="9"/>
  <c r="AV282" i="9"/>
  <c r="AV277" i="9"/>
  <c r="AV278" i="9"/>
  <c r="AV276" i="9"/>
  <c r="AV297" i="9"/>
  <c r="AV298" i="9"/>
  <c r="AV296" i="9"/>
  <c r="AU277" i="9"/>
  <c r="AU278" i="9"/>
  <c r="AU276" i="9"/>
  <c r="AT281" i="9"/>
  <c r="AT282" i="9"/>
  <c r="AS282" i="9"/>
  <c r="AS281" i="9"/>
  <c r="AT297" i="9"/>
  <c r="AT298" i="9"/>
  <c r="AT296" i="9"/>
  <c r="AU303" i="9"/>
  <c r="AU301" i="9"/>
  <c r="AU302" i="9"/>
  <c r="AS297" i="9"/>
  <c r="AS298" i="9"/>
  <c r="AS296" i="9"/>
  <c r="AU281" i="9"/>
  <c r="AU282" i="9"/>
  <c r="AS276" i="9"/>
  <c r="AS277" i="9"/>
  <c r="AS278" i="9"/>
  <c r="AT277" i="9"/>
  <c r="AT278" i="9"/>
  <c r="AT276" i="9"/>
  <c r="AT303" i="9"/>
  <c r="AT301" i="9"/>
  <c r="AT302" i="9"/>
  <c r="AU297" i="9"/>
  <c r="AU298" i="9"/>
  <c r="AU296" i="9"/>
  <c r="AV303" i="9"/>
  <c r="AV301" i="9"/>
  <c r="AV302" i="9"/>
  <c r="AS303" i="9"/>
  <c r="AS301" i="9"/>
  <c r="AS302" i="9"/>
  <c r="AS317" i="9"/>
  <c r="AS318" i="9"/>
  <c r="AS316" i="9"/>
  <c r="AT318" i="9"/>
  <c r="AT316" i="9"/>
  <c r="AT317" i="9"/>
  <c r="AU318" i="9"/>
  <c r="AU316" i="9"/>
  <c r="AU317" i="9"/>
  <c r="AV318" i="9"/>
  <c r="AV316" i="9"/>
  <c r="AV317" i="9"/>
  <c r="AO26" i="1"/>
  <c r="AQ26" i="1"/>
  <c r="AU26" i="1" s="1"/>
  <c r="AP26" i="1"/>
  <c r="AT26" i="1" s="1"/>
  <c r="AO33" i="1"/>
  <c r="AO41" i="1"/>
  <c r="AS41" i="1"/>
  <c r="AW41" i="1" s="1"/>
  <c r="AR41" i="1"/>
  <c r="AV41" i="1" s="1"/>
  <c r="AQ41" i="1"/>
  <c r="AU41" i="1" s="1"/>
  <c r="AP41" i="1"/>
  <c r="AT41" i="1" s="1"/>
  <c r="AO20" i="1"/>
  <c r="AS20" i="1"/>
  <c r="AW20" i="1" s="1"/>
  <c r="AP20" i="1"/>
  <c r="AT20" i="1" s="1"/>
  <c r="AO35" i="1"/>
  <c r="AQ35" i="1"/>
  <c r="AU35" i="1" s="1"/>
  <c r="AP35" i="1"/>
  <c r="AT35" i="1" s="1"/>
  <c r="AO11" i="1"/>
  <c r="AQ11" i="1"/>
  <c r="AU11" i="1" s="1"/>
  <c r="AP11" i="1"/>
  <c r="AT11" i="1" s="1"/>
  <c r="AS11" i="1"/>
  <c r="AW11" i="1" s="1"/>
  <c r="AR11" i="1"/>
  <c r="AV11" i="1" s="1"/>
  <c r="AO34" i="1"/>
  <c r="AR34" i="1"/>
  <c r="AV34" i="1" s="1"/>
  <c r="AO25" i="1"/>
  <c r="AS25" i="1"/>
  <c r="AW25" i="1" s="1"/>
  <c r="AR25" i="1"/>
  <c r="AV25" i="1" s="1"/>
  <c r="AQ25" i="1"/>
  <c r="AU25" i="1" s="1"/>
  <c r="AO23" i="1"/>
  <c r="AP23" i="1"/>
  <c r="AT23" i="1" s="1"/>
  <c r="AS23" i="1"/>
  <c r="AW23" i="1" s="1"/>
  <c r="AR23" i="1"/>
  <c r="AV23" i="1" s="1"/>
  <c r="AO22" i="1"/>
  <c r="AS22" i="1"/>
  <c r="AW22" i="1" s="1"/>
  <c r="AR22" i="1"/>
  <c r="AV22" i="1" s="1"/>
  <c r="AQ22" i="1"/>
  <c r="AU22" i="1" s="1"/>
  <c r="AO31" i="1"/>
  <c r="AQ31" i="1"/>
  <c r="AU31" i="1" s="1"/>
  <c r="AP31" i="1"/>
  <c r="AT31" i="1" s="1"/>
  <c r="AO17" i="1"/>
  <c r="AQ17" i="1"/>
  <c r="AU17" i="1" s="1"/>
  <c r="AP17" i="1"/>
  <c r="AT17" i="1" s="1"/>
  <c r="AO37" i="1"/>
  <c r="AS37" i="1"/>
  <c r="AW37" i="1" s="1"/>
  <c r="AR37" i="1"/>
  <c r="AV37" i="1" s="1"/>
  <c r="AQ37" i="1"/>
  <c r="AU37" i="1" s="1"/>
  <c r="AP37" i="1"/>
  <c r="AT37" i="1" s="1"/>
  <c r="AO12" i="1"/>
  <c r="AS12" i="1"/>
  <c r="AW12" i="1" s="1"/>
  <c r="AR12" i="1"/>
  <c r="AV12" i="1" s="1"/>
  <c r="AQ12" i="1"/>
  <c r="AU12" i="1" s="1"/>
  <c r="AP12" i="1"/>
  <c r="AT12" i="1" s="1"/>
  <c r="AO14" i="1"/>
  <c r="AS14" i="1"/>
  <c r="AW14" i="1" s="1"/>
  <c r="AP14" i="1"/>
  <c r="AT14" i="1" s="1"/>
  <c r="AO16" i="1"/>
  <c r="AS16" i="1"/>
  <c r="AW16" i="1" s="1"/>
  <c r="AQ16" i="1"/>
  <c r="AU16" i="1" s="1"/>
  <c r="AP16" i="1"/>
  <c r="AT16" i="1" s="1"/>
  <c r="AO32" i="1"/>
  <c r="AQ32" i="1"/>
  <c r="AU32" i="1" s="1"/>
  <c r="AP32" i="1"/>
  <c r="AT32" i="1" s="1"/>
  <c r="AO18" i="1"/>
  <c r="AR18" i="1"/>
  <c r="AV18" i="1" s="1"/>
  <c r="AO19" i="1"/>
  <c r="AQ19" i="1"/>
  <c r="AU19" i="1" s="1"/>
  <c r="AP19" i="1"/>
  <c r="AT19" i="1" s="1"/>
  <c r="AS19" i="1"/>
  <c r="AW19" i="1" s="1"/>
  <c r="AO44" i="1"/>
  <c r="AS44" i="1"/>
  <c r="AW44" i="1" s="1"/>
  <c r="AP44" i="1"/>
  <c r="AT44" i="1" s="1"/>
  <c r="AO29" i="1"/>
  <c r="AS29" i="1"/>
  <c r="AW29" i="1" s="1"/>
  <c r="AQ29" i="1"/>
  <c r="AU29" i="1" s="1"/>
  <c r="AO39" i="1"/>
  <c r="AP39" i="1"/>
  <c r="AT39" i="1" s="1"/>
  <c r="AS39" i="1"/>
  <c r="AW39" i="1" s="1"/>
  <c r="AR39" i="1"/>
  <c r="AV39" i="1" s="1"/>
  <c r="AO43" i="1"/>
  <c r="AQ43" i="1"/>
  <c r="AU43" i="1" s="1"/>
  <c r="AP43" i="1"/>
  <c r="AT43" i="1" s="1"/>
  <c r="AO13" i="1"/>
  <c r="AS13" i="1"/>
  <c r="AW13" i="1" s="1"/>
  <c r="AQ13" i="1"/>
  <c r="AU13" i="1" s="1"/>
  <c r="AO42" i="1"/>
  <c r="AR42" i="1"/>
  <c r="AV42" i="1" s="1"/>
  <c r="AQ42" i="1"/>
  <c r="AU42" i="1" s="1"/>
  <c r="AP42" i="1"/>
  <c r="AT42" i="1" s="1"/>
  <c r="AO15" i="1"/>
  <c r="AP15" i="1"/>
  <c r="AT15" i="1" s="1"/>
  <c r="AQ15" i="1"/>
  <c r="AU15" i="1" s="1"/>
  <c r="AR15" i="1"/>
  <c r="AV15" i="1" s="1"/>
  <c r="AO45" i="1"/>
  <c r="AR45" i="1"/>
  <c r="AV45" i="1" s="1"/>
  <c r="AP45" i="1"/>
  <c r="AT45" i="1" s="1"/>
  <c r="AO63" i="1"/>
  <c r="AQ63" i="1"/>
  <c r="AU63" i="1" s="1"/>
  <c r="AR63" i="1"/>
  <c r="AV63" i="1" s="1"/>
  <c r="AS63" i="1"/>
  <c r="AW63" i="1" s="1"/>
  <c r="AO30" i="1"/>
  <c r="AS30" i="1"/>
  <c r="AW30" i="1" s="1"/>
  <c r="AR30" i="1"/>
  <c r="AV30" i="1" s="1"/>
  <c r="AQ30" i="1"/>
  <c r="AU30" i="1" s="1"/>
  <c r="AP30" i="1"/>
  <c r="AT30" i="1" s="1"/>
  <c r="AO21" i="1"/>
  <c r="AS21" i="1"/>
  <c r="AW21" i="1" s="1"/>
  <c r="AR21" i="1"/>
  <c r="AV21" i="1" s="1"/>
  <c r="AQ21" i="1"/>
  <c r="AU21" i="1" s="1"/>
  <c r="AP21" i="1"/>
  <c r="AT21" i="1" s="1"/>
  <c r="AO28" i="1"/>
  <c r="AR28" i="1"/>
  <c r="AV28" i="1" s="1"/>
  <c r="AP28" i="1"/>
  <c r="AT28" i="1" s="1"/>
  <c r="AO38" i="1"/>
  <c r="AS38" i="1"/>
  <c r="AW38" i="1" s="1"/>
  <c r="AR38" i="1"/>
  <c r="AV38" i="1" s="1"/>
  <c r="AQ38" i="1"/>
  <c r="AU38" i="1" s="1"/>
  <c r="AP38" i="1"/>
  <c r="AT38" i="1" s="1"/>
  <c r="AO40" i="1"/>
  <c r="AQ40" i="1"/>
  <c r="AU40" i="1" s="1"/>
  <c r="AP40" i="1"/>
  <c r="AT40" i="1" s="1"/>
  <c r="AO65" i="1"/>
  <c r="AR65" i="1"/>
  <c r="AV65" i="1" s="1"/>
  <c r="AO47" i="1"/>
  <c r="AQ47" i="1"/>
  <c r="AU47" i="1" s="1"/>
  <c r="AP47" i="1"/>
  <c r="AT47" i="1" s="1"/>
  <c r="AS47" i="1"/>
  <c r="AW47" i="1" s="1"/>
  <c r="AR47" i="1"/>
  <c r="AV47" i="1" s="1"/>
  <c r="AO24" i="1"/>
  <c r="AS24" i="1"/>
  <c r="AW24" i="1" s="1"/>
  <c r="AQ24" i="1"/>
  <c r="AU24" i="1" s="1"/>
  <c r="AP24" i="1"/>
  <c r="AT24" i="1" s="1"/>
  <c r="AO27" i="1"/>
  <c r="AR27" i="1"/>
  <c r="AV27" i="1" s="1"/>
  <c r="AO36" i="1"/>
  <c r="AS36" i="1"/>
  <c r="AW36" i="1" s="1"/>
  <c r="AR36" i="1"/>
  <c r="AV36" i="1" s="1"/>
  <c r="AQ36" i="1"/>
  <c r="AU36" i="1" s="1"/>
  <c r="AP36" i="1"/>
  <c r="AT36" i="1" s="1"/>
  <c r="AP34" i="1"/>
  <c r="AT34" i="1" s="1"/>
  <c r="AS34" i="1"/>
  <c r="AW34" i="1" s="1"/>
  <c r="AQ34" i="1"/>
  <c r="AU34" i="1" s="1"/>
  <c r="AS32" i="1"/>
  <c r="AW32" i="1" s="1"/>
  <c r="AR32" i="1"/>
  <c r="AV32" i="1" s="1"/>
  <c r="AQ20" i="1"/>
  <c r="AU20" i="1" s="1"/>
  <c r="AR20" i="1"/>
  <c r="AV20" i="1" s="1"/>
  <c r="AP25" i="1"/>
  <c r="AT25" i="1" s="1"/>
  <c r="AS31" i="1"/>
  <c r="AW31" i="1" s="1"/>
  <c r="AR31" i="1"/>
  <c r="AV31" i="1" s="1"/>
  <c r="AR19" i="1"/>
  <c r="AV19" i="1" s="1"/>
  <c r="AR44" i="1"/>
  <c r="AV44" i="1" s="1"/>
  <c r="AQ44" i="1"/>
  <c r="AU44" i="1" s="1"/>
  <c r="AS43" i="1"/>
  <c r="AW43" i="1" s="1"/>
  <c r="AR43" i="1"/>
  <c r="AV43" i="1" s="1"/>
  <c r="AS35" i="1"/>
  <c r="AW35" i="1" s="1"/>
  <c r="AR35" i="1"/>
  <c r="AV35" i="1" s="1"/>
  <c r="AR26" i="1"/>
  <c r="AV26" i="1" s="1"/>
  <c r="AS26" i="1"/>
  <c r="AW26" i="1" s="1"/>
  <c r="AS28" i="1"/>
  <c r="AW28" i="1" s="1"/>
  <c r="AQ28" i="1"/>
  <c r="AU28" i="1" s="1"/>
  <c r="AR16" i="1"/>
  <c r="AV16" i="1" s="1"/>
  <c r="AS40" i="1"/>
  <c r="AW40" i="1" s="1"/>
  <c r="AR40" i="1"/>
  <c r="AV40" i="1" s="1"/>
  <c r="AS42" i="1"/>
  <c r="AW42" i="1" s="1"/>
  <c r="AP29" i="1"/>
  <c r="AT29" i="1" s="1"/>
  <c r="AR29" i="1"/>
  <c r="AV29" i="1" s="1"/>
  <c r="AQ23" i="1"/>
  <c r="AU23" i="1" s="1"/>
  <c r="AQ39" i="1"/>
  <c r="AU39" i="1" s="1"/>
  <c r="AS17" i="1"/>
  <c r="AW17" i="1" s="1"/>
  <c r="AR17" i="1"/>
  <c r="AV17" i="1" s="1"/>
  <c r="AP63" i="1"/>
  <c r="AT63" i="1" s="1"/>
  <c r="AS33" i="1"/>
  <c r="AW33" i="1" s="1"/>
  <c r="AR33" i="1"/>
  <c r="AV33" i="1" s="1"/>
  <c r="AQ33" i="1"/>
  <c r="AU33" i="1" s="1"/>
  <c r="AP33" i="1"/>
  <c r="AT33" i="1" s="1"/>
  <c r="AR24" i="1"/>
  <c r="AV24" i="1" s="1"/>
  <c r="AS27" i="1"/>
  <c r="AW27" i="1" s="1"/>
  <c r="AQ27" i="1"/>
  <c r="AU27" i="1" s="1"/>
  <c r="AP27" i="1"/>
  <c r="AT27" i="1" s="1"/>
  <c r="AP22" i="1"/>
  <c r="AT22" i="1" s="1"/>
  <c r="AS65" i="1"/>
  <c r="AW65" i="1" s="1"/>
  <c r="AQ65" i="1"/>
  <c r="AU65" i="1" s="1"/>
  <c r="AP65" i="1"/>
  <c r="AT65" i="1" s="1"/>
  <c r="AS45" i="1"/>
  <c r="AW45" i="1" s="1"/>
  <c r="AQ45" i="1"/>
  <c r="AU45" i="1" s="1"/>
  <c r="AS18" i="1"/>
  <c r="AW18" i="1" s="1"/>
  <c r="AQ18" i="1"/>
  <c r="AU18" i="1" s="1"/>
  <c r="AP18" i="1"/>
  <c r="AT18" i="1" s="1"/>
  <c r="AS15" i="1"/>
  <c r="AW15" i="1" s="1"/>
  <c r="AR14" i="1"/>
  <c r="AV14" i="1" s="1"/>
  <c r="AQ14" i="1"/>
  <c r="AU14" i="1" s="1"/>
  <c r="AR13" i="1"/>
  <c r="AV13" i="1" s="1"/>
  <c r="AP13" i="1"/>
  <c r="AT13" i="1" s="1"/>
  <c r="V10" i="1" l="1"/>
  <c r="U10" i="1"/>
  <c r="AB10" i="1" s="1"/>
  <c r="P12" i="1"/>
  <c r="Q12" i="1"/>
  <c r="R12" i="1"/>
  <c r="S12" i="1"/>
  <c r="P13" i="1"/>
  <c r="Q13" i="1"/>
  <c r="R13" i="1"/>
  <c r="S13" i="1"/>
  <c r="P14" i="1"/>
  <c r="Q14" i="1"/>
  <c r="R14" i="1"/>
  <c r="S14" i="1"/>
  <c r="P15" i="1"/>
  <c r="Q15" i="1"/>
  <c r="R15" i="1"/>
  <c r="S15" i="1"/>
  <c r="P16" i="1"/>
  <c r="Q16" i="1"/>
  <c r="R16" i="1"/>
  <c r="S16" i="1"/>
  <c r="P17" i="1"/>
  <c r="Q17" i="1"/>
  <c r="R17" i="1"/>
  <c r="S17" i="1"/>
  <c r="P18" i="1"/>
  <c r="Q18" i="1"/>
  <c r="R18" i="1"/>
  <c r="S18" i="1"/>
  <c r="P19" i="1"/>
  <c r="Q19" i="1"/>
  <c r="R19" i="1"/>
  <c r="S19" i="1"/>
  <c r="P20" i="1"/>
  <c r="Q20" i="1"/>
  <c r="R20" i="1"/>
  <c r="S20" i="1"/>
  <c r="P21" i="1"/>
  <c r="Q21" i="1"/>
  <c r="R21" i="1"/>
  <c r="S21" i="1"/>
  <c r="P22" i="1"/>
  <c r="Q22" i="1"/>
  <c r="R22" i="1"/>
  <c r="S22" i="1"/>
  <c r="P23" i="1"/>
  <c r="Q23" i="1"/>
  <c r="R23" i="1"/>
  <c r="S23" i="1"/>
  <c r="P24" i="1"/>
  <c r="Q24" i="1"/>
  <c r="R24" i="1"/>
  <c r="S24" i="1"/>
  <c r="P25" i="1"/>
  <c r="Q25" i="1"/>
  <c r="R25" i="1"/>
  <c r="S25" i="1"/>
  <c r="P26" i="1"/>
  <c r="Q26" i="1"/>
  <c r="R26" i="1"/>
  <c r="S26" i="1"/>
  <c r="P27" i="1"/>
  <c r="Q27" i="1"/>
  <c r="R27" i="1"/>
  <c r="S27" i="1"/>
  <c r="P28" i="1"/>
  <c r="Q28" i="1"/>
  <c r="R28" i="1"/>
  <c r="S28" i="1"/>
  <c r="P29" i="1"/>
  <c r="Q29" i="1"/>
  <c r="R29" i="1"/>
  <c r="S29" i="1"/>
  <c r="P30" i="1"/>
  <c r="Q30" i="1"/>
  <c r="R30" i="1"/>
  <c r="S30" i="1"/>
  <c r="P31" i="1"/>
  <c r="Q31" i="1"/>
  <c r="R31" i="1"/>
  <c r="S31" i="1"/>
  <c r="P32" i="1"/>
  <c r="Q32" i="1"/>
  <c r="R32" i="1"/>
  <c r="S32" i="1"/>
  <c r="P33" i="1"/>
  <c r="Q33" i="1"/>
  <c r="R33" i="1"/>
  <c r="S33" i="1"/>
  <c r="P34" i="1"/>
  <c r="Q34" i="1"/>
  <c r="R34" i="1"/>
  <c r="S34" i="1"/>
  <c r="P35" i="1"/>
  <c r="Q35" i="1"/>
  <c r="R35" i="1"/>
  <c r="S35" i="1"/>
  <c r="P36" i="1"/>
  <c r="Q36" i="1"/>
  <c r="R36" i="1"/>
  <c r="S36" i="1"/>
  <c r="P37" i="1"/>
  <c r="Q37" i="1"/>
  <c r="R37" i="1"/>
  <c r="S37" i="1"/>
  <c r="P38" i="1"/>
  <c r="Q38" i="1"/>
  <c r="R38" i="1"/>
  <c r="S38" i="1"/>
  <c r="P39" i="1"/>
  <c r="Q39" i="1"/>
  <c r="R39" i="1"/>
  <c r="S39" i="1"/>
  <c r="P40" i="1"/>
  <c r="Q40" i="1"/>
  <c r="R40" i="1"/>
  <c r="S40" i="1"/>
  <c r="P41" i="1"/>
  <c r="Q41" i="1"/>
  <c r="R41" i="1"/>
  <c r="S41" i="1"/>
  <c r="P42" i="1"/>
  <c r="Q42" i="1"/>
  <c r="R42" i="1"/>
  <c r="S42" i="1"/>
  <c r="P43" i="1"/>
  <c r="Q43" i="1"/>
  <c r="R43" i="1"/>
  <c r="S43" i="1"/>
  <c r="P44" i="1"/>
  <c r="Q44" i="1"/>
  <c r="R44" i="1"/>
  <c r="S44" i="1"/>
  <c r="P45" i="1"/>
  <c r="Q45" i="1"/>
  <c r="R45" i="1"/>
  <c r="S45" i="1"/>
  <c r="P46" i="1"/>
  <c r="Q46" i="1"/>
  <c r="R46" i="1"/>
  <c r="S46" i="1"/>
  <c r="P47" i="1"/>
  <c r="Q47" i="1"/>
  <c r="R47" i="1"/>
  <c r="S47" i="1"/>
  <c r="P48" i="1"/>
  <c r="Q48" i="1"/>
  <c r="R48" i="1"/>
  <c r="S48" i="1"/>
  <c r="P49" i="1"/>
  <c r="Q49" i="1"/>
  <c r="R49" i="1"/>
  <c r="S49" i="1"/>
  <c r="P50" i="1"/>
  <c r="Q50" i="1"/>
  <c r="R50" i="1"/>
  <c r="S50" i="1"/>
  <c r="P51" i="1"/>
  <c r="Q51" i="1"/>
  <c r="R51" i="1"/>
  <c r="S51" i="1"/>
  <c r="P52" i="1"/>
  <c r="Q52" i="1"/>
  <c r="R52" i="1"/>
  <c r="S52" i="1"/>
  <c r="P53" i="1"/>
  <c r="Q53" i="1"/>
  <c r="R53" i="1"/>
  <c r="S53" i="1"/>
  <c r="P54" i="1"/>
  <c r="Q54" i="1"/>
  <c r="R54" i="1"/>
  <c r="S54" i="1"/>
  <c r="P55" i="1"/>
  <c r="Q55" i="1"/>
  <c r="R55" i="1"/>
  <c r="S55" i="1"/>
  <c r="P56" i="1"/>
  <c r="Q56" i="1"/>
  <c r="R56" i="1"/>
  <c r="S56" i="1"/>
  <c r="P57" i="1"/>
  <c r="Q57" i="1"/>
  <c r="R57" i="1"/>
  <c r="S57" i="1"/>
  <c r="P58" i="1"/>
  <c r="Q58" i="1"/>
  <c r="R58" i="1"/>
  <c r="S58" i="1"/>
  <c r="P59" i="1"/>
  <c r="Q59" i="1"/>
  <c r="R59" i="1"/>
  <c r="S59" i="1"/>
  <c r="P60" i="1"/>
  <c r="Q60" i="1"/>
  <c r="R60" i="1"/>
  <c r="S60" i="1"/>
  <c r="P61" i="1"/>
  <c r="Q61" i="1"/>
  <c r="R61" i="1"/>
  <c r="S61" i="1"/>
  <c r="P62" i="1"/>
  <c r="Q62" i="1"/>
  <c r="R62" i="1"/>
  <c r="S62" i="1"/>
  <c r="P63" i="1"/>
  <c r="Q63" i="1"/>
  <c r="R63" i="1"/>
  <c r="S63" i="1"/>
  <c r="P64" i="1"/>
  <c r="Q64" i="1"/>
  <c r="R64" i="1"/>
  <c r="S64" i="1"/>
  <c r="P65" i="1"/>
  <c r="Q65" i="1"/>
  <c r="R65" i="1"/>
  <c r="S65" i="1"/>
  <c r="P66" i="1"/>
  <c r="Q66" i="1"/>
  <c r="R66" i="1"/>
  <c r="S66" i="1"/>
  <c r="P67" i="1"/>
  <c r="Q67" i="1"/>
  <c r="R67" i="1"/>
  <c r="S67" i="1"/>
  <c r="P68" i="1"/>
  <c r="Q68" i="1"/>
  <c r="R68" i="1"/>
  <c r="S68" i="1"/>
  <c r="P69" i="1"/>
  <c r="Q69" i="1"/>
  <c r="R69" i="1"/>
  <c r="S69" i="1"/>
  <c r="P70" i="1"/>
  <c r="Q70" i="1"/>
  <c r="R70" i="1"/>
  <c r="S70" i="1"/>
  <c r="P71" i="1"/>
  <c r="Q71" i="1"/>
  <c r="R71" i="1"/>
  <c r="S71" i="1"/>
  <c r="P72" i="1"/>
  <c r="Q72" i="1"/>
  <c r="R72" i="1"/>
  <c r="S72" i="1"/>
  <c r="P73" i="1"/>
  <c r="Q73" i="1"/>
  <c r="R73" i="1"/>
  <c r="S73" i="1"/>
  <c r="P74" i="1"/>
  <c r="Q74" i="1"/>
  <c r="R74" i="1"/>
  <c r="S74" i="1"/>
  <c r="P75" i="1"/>
  <c r="Q75" i="1"/>
  <c r="R75" i="1"/>
  <c r="S75" i="1"/>
  <c r="P76" i="1"/>
  <c r="Q76" i="1"/>
  <c r="R76" i="1"/>
  <c r="S76" i="1"/>
  <c r="P77" i="1"/>
  <c r="Q77" i="1"/>
  <c r="R77" i="1"/>
  <c r="S77" i="1"/>
  <c r="P78" i="1"/>
  <c r="Q78" i="1"/>
  <c r="R78" i="1"/>
  <c r="S78" i="1"/>
  <c r="P79" i="1"/>
  <c r="Q79" i="1"/>
  <c r="R79" i="1"/>
  <c r="S79" i="1"/>
  <c r="P80" i="1"/>
  <c r="Q80" i="1"/>
  <c r="R80" i="1"/>
  <c r="S80" i="1"/>
  <c r="P81" i="1"/>
  <c r="Q81" i="1"/>
  <c r="R81" i="1"/>
  <c r="S81" i="1"/>
  <c r="P82" i="1"/>
  <c r="Q82" i="1"/>
  <c r="R82" i="1"/>
  <c r="S82" i="1"/>
  <c r="P83" i="1"/>
  <c r="Q83" i="1"/>
  <c r="R83" i="1"/>
  <c r="S83" i="1"/>
  <c r="P84" i="1"/>
  <c r="Q84" i="1"/>
  <c r="R84" i="1"/>
  <c r="S84" i="1"/>
  <c r="P85" i="1"/>
  <c r="Q85" i="1"/>
  <c r="R85" i="1"/>
  <c r="S85" i="1"/>
  <c r="P86" i="1"/>
  <c r="Q86" i="1"/>
  <c r="R86" i="1"/>
  <c r="S86" i="1"/>
  <c r="P87" i="1"/>
  <c r="Q87" i="1"/>
  <c r="R87" i="1"/>
  <c r="S87" i="1"/>
  <c r="P88" i="1"/>
  <c r="Q88" i="1"/>
  <c r="R88" i="1"/>
  <c r="S88" i="1"/>
  <c r="P89" i="1"/>
  <c r="Q89" i="1"/>
  <c r="R89" i="1"/>
  <c r="S89" i="1"/>
  <c r="P90" i="1"/>
  <c r="Q90" i="1"/>
  <c r="R90" i="1"/>
  <c r="S90" i="1"/>
  <c r="P91" i="1"/>
  <c r="Q91" i="1"/>
  <c r="R91" i="1"/>
  <c r="S91" i="1"/>
  <c r="P92" i="1"/>
  <c r="Q92" i="1"/>
  <c r="R92" i="1"/>
  <c r="S92" i="1"/>
  <c r="P93" i="1"/>
  <c r="Q93" i="1"/>
  <c r="R93" i="1"/>
  <c r="S93" i="1"/>
  <c r="P94" i="1"/>
  <c r="Q94" i="1"/>
  <c r="R94" i="1"/>
  <c r="S94" i="1"/>
  <c r="P95" i="1"/>
  <c r="Q95" i="1"/>
  <c r="R95" i="1"/>
  <c r="S95" i="1"/>
  <c r="P96" i="1"/>
  <c r="Q96" i="1"/>
  <c r="R96" i="1"/>
  <c r="S96" i="1"/>
  <c r="P97" i="1"/>
  <c r="Q97" i="1"/>
  <c r="R97" i="1"/>
  <c r="S97" i="1"/>
  <c r="P98" i="1"/>
  <c r="Q98" i="1"/>
  <c r="R98" i="1"/>
  <c r="S98" i="1"/>
  <c r="P99" i="1"/>
  <c r="Q99" i="1"/>
  <c r="R99" i="1"/>
  <c r="S99" i="1"/>
  <c r="P100" i="1"/>
  <c r="Q100" i="1"/>
  <c r="R100" i="1"/>
  <c r="S100" i="1"/>
  <c r="P101" i="1"/>
  <c r="Q101" i="1"/>
  <c r="R101" i="1"/>
  <c r="S101" i="1"/>
  <c r="P102" i="1"/>
  <c r="Q102" i="1"/>
  <c r="R102" i="1"/>
  <c r="S102" i="1"/>
  <c r="P103" i="1"/>
  <c r="Q103" i="1"/>
  <c r="R103" i="1"/>
  <c r="S103" i="1"/>
  <c r="P104" i="1"/>
  <c r="Q104" i="1"/>
  <c r="R104" i="1"/>
  <c r="S104" i="1"/>
  <c r="P105" i="1"/>
  <c r="Q105" i="1"/>
  <c r="R105" i="1"/>
  <c r="S105" i="1"/>
  <c r="P106" i="1"/>
  <c r="Q106" i="1"/>
  <c r="R106" i="1"/>
  <c r="S106" i="1"/>
  <c r="P107" i="1"/>
  <c r="Q107" i="1"/>
  <c r="R107" i="1"/>
  <c r="S107" i="1"/>
  <c r="P108" i="1"/>
  <c r="Q108" i="1"/>
  <c r="R108" i="1"/>
  <c r="S108" i="1"/>
  <c r="P109" i="1"/>
  <c r="Q109" i="1"/>
  <c r="R109" i="1"/>
  <c r="S109" i="1"/>
  <c r="P110" i="1"/>
  <c r="Q110" i="1"/>
  <c r="R110" i="1"/>
  <c r="S110" i="1"/>
  <c r="P111" i="1"/>
  <c r="Q111" i="1"/>
  <c r="R111" i="1"/>
  <c r="S111" i="1"/>
  <c r="P112" i="1"/>
  <c r="Q112" i="1"/>
  <c r="R112" i="1"/>
  <c r="S112" i="1"/>
  <c r="P113" i="1"/>
  <c r="Q113" i="1"/>
  <c r="R113" i="1"/>
  <c r="S113" i="1"/>
  <c r="P114" i="1"/>
  <c r="Q114" i="1"/>
  <c r="R114" i="1"/>
  <c r="S114" i="1"/>
  <c r="P115" i="1"/>
  <c r="Q115" i="1"/>
  <c r="R115" i="1"/>
  <c r="S115" i="1"/>
  <c r="P116" i="1"/>
  <c r="Q116" i="1"/>
  <c r="R116" i="1"/>
  <c r="S116" i="1"/>
  <c r="P117" i="1"/>
  <c r="Q117" i="1"/>
  <c r="R117" i="1"/>
  <c r="S117" i="1"/>
  <c r="P118" i="1"/>
  <c r="Q118" i="1"/>
  <c r="R118" i="1"/>
  <c r="S118" i="1"/>
  <c r="P119" i="1"/>
  <c r="Q119" i="1"/>
  <c r="R119" i="1"/>
  <c r="S119" i="1"/>
  <c r="P120" i="1"/>
  <c r="Q120" i="1"/>
  <c r="R120" i="1"/>
  <c r="S120" i="1"/>
  <c r="P121" i="1"/>
  <c r="Q121" i="1"/>
  <c r="R121" i="1"/>
  <c r="S121" i="1"/>
  <c r="P122" i="1"/>
  <c r="Q122" i="1"/>
  <c r="R122" i="1"/>
  <c r="S122" i="1"/>
  <c r="P123" i="1"/>
  <c r="Q123" i="1"/>
  <c r="R123" i="1"/>
  <c r="S123" i="1"/>
  <c r="P124" i="1"/>
  <c r="Q124" i="1"/>
  <c r="R124" i="1"/>
  <c r="S124" i="1"/>
  <c r="P125" i="1"/>
  <c r="Q125" i="1"/>
  <c r="R125" i="1"/>
  <c r="S125" i="1"/>
  <c r="P126" i="1"/>
  <c r="Q126" i="1"/>
  <c r="R126" i="1"/>
  <c r="S126" i="1"/>
  <c r="P127" i="1"/>
  <c r="Q127" i="1"/>
  <c r="R127" i="1"/>
  <c r="S127" i="1"/>
  <c r="P128" i="1"/>
  <c r="Q128" i="1"/>
  <c r="R128" i="1"/>
  <c r="S128" i="1"/>
  <c r="P129" i="1"/>
  <c r="Q129" i="1"/>
  <c r="R129" i="1"/>
  <c r="S129" i="1"/>
  <c r="P130" i="1"/>
  <c r="Q130" i="1"/>
  <c r="R130" i="1"/>
  <c r="S130" i="1"/>
  <c r="P131" i="1"/>
  <c r="Q131" i="1"/>
  <c r="R131" i="1"/>
  <c r="S131" i="1"/>
  <c r="P132" i="1"/>
  <c r="Q132" i="1"/>
  <c r="R132" i="1"/>
  <c r="S132" i="1"/>
  <c r="P133" i="1"/>
  <c r="Q133" i="1"/>
  <c r="R133" i="1"/>
  <c r="S133" i="1"/>
  <c r="P134" i="1"/>
  <c r="Q134" i="1"/>
  <c r="R134" i="1"/>
  <c r="S134" i="1"/>
  <c r="P135" i="1"/>
  <c r="Q135" i="1"/>
  <c r="R135" i="1"/>
  <c r="S135" i="1"/>
  <c r="P136" i="1"/>
  <c r="Q136" i="1"/>
  <c r="R136" i="1"/>
  <c r="S136" i="1"/>
  <c r="P137" i="1"/>
  <c r="Q137" i="1"/>
  <c r="R137" i="1"/>
  <c r="S137" i="1"/>
  <c r="P138" i="1"/>
  <c r="Q138" i="1"/>
  <c r="R138" i="1"/>
  <c r="S138" i="1"/>
  <c r="P139" i="1"/>
  <c r="Q139" i="1"/>
  <c r="R139" i="1"/>
  <c r="S139" i="1"/>
  <c r="P140" i="1"/>
  <c r="Q140" i="1"/>
  <c r="R140" i="1"/>
  <c r="S140" i="1"/>
  <c r="P141" i="1"/>
  <c r="Q141" i="1"/>
  <c r="R141" i="1"/>
  <c r="S141" i="1"/>
  <c r="P142" i="1"/>
  <c r="Q142" i="1"/>
  <c r="R142" i="1"/>
  <c r="S142" i="1"/>
  <c r="P143" i="1"/>
  <c r="Q143" i="1"/>
  <c r="R143" i="1"/>
  <c r="S143" i="1"/>
  <c r="P144" i="1"/>
  <c r="Q144" i="1"/>
  <c r="R144" i="1"/>
  <c r="S144" i="1"/>
  <c r="P145" i="1"/>
  <c r="Q145" i="1"/>
  <c r="R145" i="1"/>
  <c r="S145" i="1"/>
  <c r="P146" i="1"/>
  <c r="Q146" i="1"/>
  <c r="R146" i="1"/>
  <c r="S146" i="1"/>
  <c r="P147" i="1"/>
  <c r="Q147" i="1"/>
  <c r="R147" i="1"/>
  <c r="S147" i="1"/>
  <c r="P148" i="1"/>
  <c r="Q148" i="1"/>
  <c r="R148" i="1"/>
  <c r="S148" i="1"/>
  <c r="P149" i="1"/>
  <c r="Q149" i="1"/>
  <c r="R149" i="1"/>
  <c r="S149" i="1"/>
  <c r="P150" i="1"/>
  <c r="Q150" i="1"/>
  <c r="R150" i="1"/>
  <c r="S150" i="1"/>
  <c r="P151" i="1"/>
  <c r="Q151" i="1"/>
  <c r="R151" i="1"/>
  <c r="S151" i="1"/>
  <c r="P152" i="1"/>
  <c r="Q152" i="1"/>
  <c r="R152" i="1"/>
  <c r="S152" i="1"/>
  <c r="P153" i="1"/>
  <c r="Q153" i="1"/>
  <c r="R153" i="1"/>
  <c r="S153" i="1"/>
  <c r="P154" i="1"/>
  <c r="Q154" i="1"/>
  <c r="R154" i="1"/>
  <c r="S154" i="1"/>
  <c r="P155" i="1"/>
  <c r="Q155" i="1"/>
  <c r="R155" i="1"/>
  <c r="S155" i="1"/>
  <c r="P156" i="1"/>
  <c r="Q156" i="1"/>
  <c r="R156" i="1"/>
  <c r="S156" i="1"/>
  <c r="P157" i="1"/>
  <c r="Q157" i="1"/>
  <c r="R157" i="1"/>
  <c r="S157" i="1"/>
  <c r="P158" i="1"/>
  <c r="Q158" i="1"/>
  <c r="R158" i="1"/>
  <c r="S158" i="1"/>
  <c r="P159" i="1"/>
  <c r="Q159" i="1"/>
  <c r="R159" i="1"/>
  <c r="S159" i="1"/>
  <c r="P160" i="1"/>
  <c r="Q160" i="1"/>
  <c r="R160" i="1"/>
  <c r="S160" i="1"/>
  <c r="P161" i="1"/>
  <c r="Q161" i="1"/>
  <c r="R161" i="1"/>
  <c r="S161" i="1"/>
  <c r="P162" i="1"/>
  <c r="Q162" i="1"/>
  <c r="R162" i="1"/>
  <c r="S162" i="1"/>
  <c r="P163" i="1"/>
  <c r="Q163" i="1"/>
  <c r="R163" i="1"/>
  <c r="S163" i="1"/>
  <c r="P164" i="1"/>
  <c r="Q164" i="1"/>
  <c r="R164" i="1"/>
  <c r="S164" i="1"/>
  <c r="P165" i="1"/>
  <c r="Q165" i="1"/>
  <c r="R165" i="1"/>
  <c r="S165" i="1"/>
  <c r="P166" i="1"/>
  <c r="Q166" i="1"/>
  <c r="R166" i="1"/>
  <c r="S166" i="1"/>
  <c r="P167" i="1"/>
  <c r="Q167" i="1"/>
  <c r="R167" i="1"/>
  <c r="S167" i="1"/>
  <c r="P168" i="1"/>
  <c r="Q168" i="1"/>
  <c r="R168" i="1"/>
  <c r="S168" i="1"/>
  <c r="P169" i="1"/>
  <c r="Q169" i="1"/>
  <c r="R169" i="1"/>
  <c r="S169" i="1"/>
  <c r="P170" i="1"/>
  <c r="Q170" i="1"/>
  <c r="R170" i="1"/>
  <c r="S170" i="1"/>
  <c r="P171" i="1"/>
  <c r="Q171" i="1"/>
  <c r="R171" i="1"/>
  <c r="S171" i="1"/>
  <c r="P172" i="1"/>
  <c r="Q172" i="1"/>
  <c r="R172" i="1"/>
  <c r="S172" i="1"/>
  <c r="P173" i="1"/>
  <c r="Q173" i="1"/>
  <c r="R173" i="1"/>
  <c r="S173" i="1"/>
  <c r="P174" i="1"/>
  <c r="Q174" i="1"/>
  <c r="R174" i="1"/>
  <c r="S174" i="1"/>
  <c r="P175" i="1"/>
  <c r="Q175" i="1"/>
  <c r="R175" i="1"/>
  <c r="S175" i="1"/>
  <c r="P176" i="1"/>
  <c r="Q176" i="1"/>
  <c r="R176" i="1"/>
  <c r="S176" i="1"/>
  <c r="P177" i="1"/>
  <c r="Q177" i="1"/>
  <c r="R177" i="1"/>
  <c r="S177" i="1"/>
  <c r="P178" i="1"/>
  <c r="Q178" i="1"/>
  <c r="R178" i="1"/>
  <c r="S178" i="1"/>
  <c r="P179" i="1"/>
  <c r="Q179" i="1"/>
  <c r="R179" i="1"/>
  <c r="S179" i="1"/>
  <c r="P180" i="1"/>
  <c r="Q180" i="1"/>
  <c r="R180" i="1"/>
  <c r="S180" i="1"/>
  <c r="P181" i="1"/>
  <c r="Q181" i="1"/>
  <c r="R181" i="1"/>
  <c r="S181" i="1"/>
  <c r="P182" i="1"/>
  <c r="Q182" i="1"/>
  <c r="R182" i="1"/>
  <c r="S182" i="1"/>
  <c r="P183" i="1"/>
  <c r="Q183" i="1"/>
  <c r="R183" i="1"/>
  <c r="S183" i="1"/>
  <c r="P184" i="1"/>
  <c r="Q184" i="1"/>
  <c r="R184" i="1"/>
  <c r="S184" i="1"/>
  <c r="P185" i="1"/>
  <c r="Q185" i="1"/>
  <c r="R185" i="1"/>
  <c r="S185" i="1"/>
  <c r="P186" i="1"/>
  <c r="Q186" i="1"/>
  <c r="R186" i="1"/>
  <c r="S186" i="1"/>
  <c r="P187" i="1"/>
  <c r="Q187" i="1"/>
  <c r="R187" i="1"/>
  <c r="S187" i="1"/>
  <c r="P188" i="1"/>
  <c r="Q188" i="1"/>
  <c r="R188" i="1"/>
  <c r="S188" i="1"/>
  <c r="P189" i="1"/>
  <c r="Q189" i="1"/>
  <c r="R189" i="1"/>
  <c r="S189" i="1"/>
  <c r="P190" i="1"/>
  <c r="Q190" i="1"/>
  <c r="R190" i="1"/>
  <c r="S190" i="1"/>
  <c r="S10" i="1"/>
  <c r="R10" i="1"/>
  <c r="Q10" i="1"/>
  <c r="S11" i="1"/>
  <c r="R11" i="1"/>
  <c r="Q11" i="1"/>
  <c r="P11" i="1"/>
  <c r="AO10" i="1" l="1"/>
  <c r="AS10" i="1"/>
  <c r="AW10" i="1" s="1"/>
  <c r="AR10" i="1"/>
  <c r="AV10" i="1" s="1"/>
  <c r="AQ10" i="1"/>
  <c r="AU10" i="1" s="1"/>
  <c r="AP10" i="1"/>
  <c r="AT10" i="1" s="1"/>
</calcChain>
</file>

<file path=xl/sharedStrings.xml><?xml version="1.0" encoding="utf-8"?>
<sst xmlns="http://schemas.openxmlformats.org/spreadsheetml/2006/main" count="672" uniqueCount="123">
  <si>
    <t>Godhavn</t>
  </si>
  <si>
    <t>measured DMI+AS+estimated from Jakobshavn</t>
  </si>
  <si>
    <t>Year</t>
  </si>
  <si>
    <t>May</t>
  </si>
  <si>
    <t>Annual</t>
  </si>
  <si>
    <t>1841-1870</t>
  </si>
  <si>
    <t>maximum</t>
  </si>
  <si>
    <t>average</t>
  </si>
  <si>
    <t>minimum</t>
  </si>
  <si>
    <t>1871-1900</t>
  </si>
  <si>
    <t>1901-1930</t>
  </si>
  <si>
    <t>1931-1960</t>
  </si>
  <si>
    <t>1961-1990</t>
  </si>
  <si>
    <t>1991-2020</t>
  </si>
  <si>
    <t>winter</t>
  </si>
  <si>
    <r>
      <t>(DJF); C</t>
    </r>
    <r>
      <rPr>
        <vertAlign val="superscript"/>
        <sz val="11"/>
        <color theme="1"/>
        <rFont val="Calibri"/>
        <family val="2"/>
        <scheme val="minor"/>
      </rPr>
      <t>o</t>
    </r>
  </si>
  <si>
    <t>spring</t>
  </si>
  <si>
    <t>summer</t>
  </si>
  <si>
    <t>autumn</t>
  </si>
  <si>
    <r>
      <t>(MAM); C</t>
    </r>
    <r>
      <rPr>
        <vertAlign val="superscript"/>
        <sz val="11"/>
        <color theme="1"/>
        <rFont val="Calibri"/>
        <family val="2"/>
        <scheme val="minor"/>
      </rPr>
      <t>o</t>
    </r>
  </si>
  <si>
    <r>
      <t>(JJA); C</t>
    </r>
    <r>
      <rPr>
        <vertAlign val="superscript"/>
        <sz val="11"/>
        <color theme="1"/>
        <rFont val="Calibri"/>
        <family val="2"/>
        <scheme val="minor"/>
      </rPr>
      <t>o</t>
    </r>
  </si>
  <si>
    <r>
      <t>(SON); C</t>
    </r>
    <r>
      <rPr>
        <vertAlign val="superscript"/>
        <sz val="11"/>
        <color theme="1"/>
        <rFont val="Calibri"/>
        <family val="2"/>
        <scheme val="minor"/>
      </rPr>
      <t>o</t>
    </r>
  </si>
  <si>
    <t>DOY</t>
  </si>
  <si>
    <r>
      <t>Tmax, C</t>
    </r>
    <r>
      <rPr>
        <vertAlign val="superscript"/>
        <sz val="11"/>
        <color theme="1"/>
        <rFont val="Calibri"/>
        <family val="2"/>
        <scheme val="minor"/>
      </rPr>
      <t>o</t>
    </r>
  </si>
  <si>
    <r>
      <t>Tmin, C</t>
    </r>
    <r>
      <rPr>
        <vertAlign val="superscript"/>
        <sz val="11"/>
        <color theme="1"/>
        <rFont val="Calibri"/>
        <family val="2"/>
        <scheme val="minor"/>
      </rPr>
      <t>o</t>
    </r>
  </si>
  <si>
    <t>SOS, DOY</t>
  </si>
  <si>
    <t>EOS, DOY</t>
  </si>
  <si>
    <t>DOYend month =</t>
  </si>
  <si>
    <t>DOYmid month =</t>
  </si>
  <si>
    <t>Days =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</si>
  <si>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</si>
  <si>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</si>
  <si>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</si>
  <si>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</si>
  <si>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</si>
  <si>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</si>
  <si>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</si>
  <si>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</si>
  <si>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</si>
  <si>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</si>
  <si>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</si>
  <si>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DOYmax</t>
  </si>
  <si>
    <t>NDVI</t>
  </si>
  <si>
    <t>DDT</t>
  </si>
  <si>
    <t>Growing season</t>
  </si>
  <si>
    <t>Snow season</t>
  </si>
  <si>
    <t>LOS, days</t>
  </si>
  <si>
    <t>DDF</t>
  </si>
  <si>
    <t>Frostnumber</t>
  </si>
  <si>
    <t>SWI</t>
  </si>
  <si>
    <t>MJT</t>
  </si>
  <si>
    <t>Type</t>
  </si>
  <si>
    <t>Fell Field</t>
  </si>
  <si>
    <t>Fen</t>
  </si>
  <si>
    <t>Grassland</t>
  </si>
  <si>
    <t>Cassiope</t>
  </si>
  <si>
    <t>Nt</t>
  </si>
  <si>
    <t>ALT</t>
  </si>
  <si>
    <t>sand (pF=4.2)</t>
  </si>
  <si>
    <t>silt (pF=2.0)</t>
  </si>
  <si>
    <t>clay (pF=2.0)</t>
  </si>
  <si>
    <t>peat (pF=0.0)</t>
  </si>
  <si>
    <t>m</t>
  </si>
  <si>
    <t>m/180 år</t>
  </si>
  <si>
    <t>Summer</t>
  </si>
  <si>
    <t>Spring</t>
  </si>
  <si>
    <t>Autumn</t>
  </si>
  <si>
    <t>Winter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</si>
  <si>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C/180 år</t>
    </r>
  </si>
  <si>
    <t>Raynolds</t>
  </si>
  <si>
    <t>slope</t>
  </si>
  <si>
    <t>intercept</t>
  </si>
  <si>
    <t>B2</t>
  </si>
  <si>
    <t>G4</t>
  </si>
  <si>
    <t>G3</t>
  </si>
  <si>
    <t>G2</t>
  </si>
  <si>
    <t>ALL</t>
  </si>
  <si>
    <t>E =</t>
  </si>
  <si>
    <t>2021-2050</t>
  </si>
  <si>
    <t>2051-2080</t>
  </si>
  <si>
    <t>2081-2100</t>
  </si>
  <si>
    <t>Frost-number</t>
  </si>
  <si>
    <t>NDVI ALL</t>
  </si>
  <si>
    <t>RCP2.6</t>
  </si>
  <si>
    <t>m/80år</t>
  </si>
  <si>
    <t>RCP4.5</t>
  </si>
  <si>
    <t>Past</t>
  </si>
  <si>
    <t>RCP6.0</t>
  </si>
  <si>
    <t>RCP8.5</t>
  </si>
  <si>
    <r>
      <t>Aa, C</t>
    </r>
    <r>
      <rPr>
        <vertAlign val="superscript"/>
        <sz val="11"/>
        <color theme="1"/>
        <rFont val="Calibri"/>
        <family val="2"/>
        <scheme val="minor"/>
      </rPr>
      <t>o</t>
    </r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</si>
  <si>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</si>
  <si>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</si>
  <si>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</si>
  <si>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</si>
  <si>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</si>
  <si>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</si>
  <si>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</si>
  <si>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</si>
  <si>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</si>
  <si>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</si>
  <si>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</si>
  <si>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</si>
  <si>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</si>
  <si>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</si>
  <si>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</si>
  <si>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</si>
  <si>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</si>
  <si>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</si>
  <si>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</si>
  <si>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</si>
  <si>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</si>
  <si>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</si>
  <si>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</si>
  <si>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</si>
  <si>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RESIDUAL OUTPUT</t>
  </si>
  <si>
    <t>Observation</t>
  </si>
  <si>
    <t>Predicted -6,6</t>
  </si>
  <si>
    <t>Residuals</t>
  </si>
  <si>
    <t>Standard Residuals</t>
  </si>
  <si>
    <t>PROBABILITY OUTPUT</t>
  </si>
  <si>
    <t>Percentile</t>
  </si>
  <si>
    <t>Annual mean (1992-2022)</t>
  </si>
  <si>
    <t>30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</si>
</sst>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57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1" fontId="0" fillId="0" borderId="0" xfId="0" applyNumberFormat="1"/>
    <xf numFmtId="0" fontId="5" fillId="2" borderId="0" xfId="0" applyFont="1" applyFill="1"/>
    <xf numFmtId="0" fontId="5" fillId="2" borderId="0" xfId="0" applyFont="1" applyFill="1" applyAlignment="1">
      <alignment horizontal="right"/>
    </xf>
    <xf numFmtId="2" fontId="0" fillId="0" borderId="0" xfId="0" quotePrefix="1" applyNumberFormat="1"/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3" borderId="0" xfId="0" applyFont="1" applyFill="1"/>
    <xf numFmtId="0" fontId="8" fillId="3" borderId="0" xfId="0" applyFont="1" applyFill="1" applyAlignment="1">
      <alignment horizontal="right"/>
    </xf>
    <xf numFmtId="165" fontId="7" fillId="3" borderId="0" xfId="0" applyNumberFormat="1" applyFont="1" applyFill="1"/>
    <xf numFmtId="1" fontId="5" fillId="2" borderId="0" xfId="0" applyNumberFormat="1" applyFont="1" applyFill="1"/>
    <xf numFmtId="1" fontId="5" fillId="2" borderId="0" xfId="0" applyNumberFormat="1" applyFont="1" applyFill="1" applyAlignment="1">
      <alignment horizontal="right"/>
    </xf>
    <xf numFmtId="0" fontId="7" fillId="0" borderId="0" xfId="0" applyFont="1"/>
    <xf numFmtId="0" fontId="1" fillId="4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0" fontId="0" fillId="4" borderId="0" xfId="0" applyFill="1"/>
    <xf numFmtId="2" fontId="10" fillId="0" borderId="0" xfId="0" applyNumberFormat="1" applyFont="1"/>
    <xf numFmtId="0" fontId="1" fillId="0" borderId="0" xfId="0" applyFont="1" applyAlignment="1">
      <alignment horizontal="right"/>
    </xf>
    <xf numFmtId="0" fontId="11" fillId="4" borderId="0" xfId="0" applyFont="1" applyFill="1"/>
    <xf numFmtId="0" fontId="12" fillId="4" borderId="0" xfId="0" applyFont="1" applyFill="1" applyAlignment="1">
      <alignment horizontal="right"/>
    </xf>
    <xf numFmtId="0" fontId="13" fillId="0" borderId="0" xfId="0" applyFont="1"/>
    <xf numFmtId="0" fontId="14" fillId="0" borderId="0" xfId="0" applyFont="1"/>
    <xf numFmtId="0" fontId="0" fillId="4" borderId="0" xfId="0" applyFill="1" applyAlignment="1">
      <alignment horizontal="right"/>
    </xf>
    <xf numFmtId="0" fontId="1" fillId="0" borderId="0" xfId="0" applyFont="1"/>
    <xf numFmtId="1" fontId="0" fillId="5" borderId="0" xfId="0" applyNumberFormat="1" applyFill="1" applyAlignment="1">
      <alignment vertical="center"/>
    </xf>
    <xf numFmtId="164" fontId="0" fillId="5" borderId="0" xfId="0" applyNumberFormat="1" applyFill="1"/>
    <xf numFmtId="0" fontId="0" fillId="5" borderId="0" xfId="0" applyFill="1"/>
    <xf numFmtId="164" fontId="5" fillId="5" borderId="0" xfId="0" applyNumberFormat="1" applyFont="1" applyFill="1"/>
    <xf numFmtId="1" fontId="0" fillId="5" borderId="0" xfId="0" applyNumberFormat="1" applyFill="1"/>
    <xf numFmtId="165" fontId="0" fillId="5" borderId="0" xfId="0" applyNumberFormat="1" applyFill="1"/>
    <xf numFmtId="2" fontId="10" fillId="5" borderId="0" xfId="0" applyNumberFormat="1" applyFont="1" applyFill="1"/>
    <xf numFmtId="164" fontId="0" fillId="0" borderId="0" xfId="0" applyNumberFormat="1" applyAlignment="1">
      <alignment horizontal="right"/>
    </xf>
    <xf numFmtId="164" fontId="0" fillId="0" borderId="0" xfId="0" quotePrefix="1" applyNumberFormat="1"/>
    <xf numFmtId="164" fontId="15" fillId="5" borderId="0" xfId="0" applyNumberFormat="1" applyFont="1" applyFill="1"/>
    <xf numFmtId="0" fontId="7" fillId="3" borderId="0" xfId="0" applyFont="1" applyFill="1" applyAlignment="1">
      <alignment horizontal="right"/>
    </xf>
    <xf numFmtId="165" fontId="7" fillId="3" borderId="0" xfId="0" applyNumberFormat="1" applyFont="1" applyFill="1" applyAlignment="1">
      <alignment wrapText="1"/>
    </xf>
    <xf numFmtId="0" fontId="1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4" fontId="4" fillId="5" borderId="0" xfId="0" applyNumberFormat="1" applyFont="1" applyFill="1"/>
    <xf numFmtId="164" fontId="15" fillId="0" borderId="0" xfId="0" applyNumberFormat="1" applyFont="1"/>
    <xf numFmtId="164" fontId="1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64" fontId="16" fillId="0" borderId="0" xfId="0" applyNumberFormat="1" applyFont="1"/>
    <xf numFmtId="0" fontId="16" fillId="0" borderId="0" xfId="0" applyFont="1"/>
    <xf numFmtId="164" fontId="14" fillId="0" borderId="0" xfId="0" applyNumberFormat="1" applyFont="1"/>
    <xf numFmtId="1" fontId="0" fillId="0" borderId="0" xfId="0" applyNumberFormat="1" applyAlignment="1">
      <alignment vertic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17" fillId="0" borderId="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Continuous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031353893263342"/>
                  <c:y val="0.344047827354913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Past!$N$10:$N$192</c:f>
              <c:numCache>
                <c:formatCode>0.0</c:formatCode>
                <c:ptCount val="183"/>
                <c:pt idx="0">
                  <c:v>-4.9000000000000004</c:v>
                </c:pt>
                <c:pt idx="1">
                  <c:v>-5.0999999999999996</c:v>
                </c:pt>
                <c:pt idx="2">
                  <c:v>-6</c:v>
                </c:pt>
                <c:pt idx="3">
                  <c:v>-4.7</c:v>
                </c:pt>
                <c:pt idx="4">
                  <c:v>-6.8</c:v>
                </c:pt>
                <c:pt idx="5">
                  <c:v>-5.0999999999999996</c:v>
                </c:pt>
                <c:pt idx="6">
                  <c:v>-4.5</c:v>
                </c:pt>
                <c:pt idx="7">
                  <c:v>-2.6</c:v>
                </c:pt>
                <c:pt idx="8">
                  <c:v>-4.3</c:v>
                </c:pt>
                <c:pt idx="9">
                  <c:v>-5.2</c:v>
                </c:pt>
                <c:pt idx="10">
                  <c:v>-4.7</c:v>
                </c:pt>
                <c:pt idx="11">
                  <c:v>-4.0999999999999996</c:v>
                </c:pt>
                <c:pt idx="12">
                  <c:v>-2.6</c:v>
                </c:pt>
                <c:pt idx="13">
                  <c:v>-4.5999999999999996</c:v>
                </c:pt>
                <c:pt idx="14">
                  <c:v>-6.7</c:v>
                </c:pt>
                <c:pt idx="15">
                  <c:v>-5.7</c:v>
                </c:pt>
                <c:pt idx="16">
                  <c:v>-2.7</c:v>
                </c:pt>
                <c:pt idx="17">
                  <c:v>-4.9000000000000004</c:v>
                </c:pt>
                <c:pt idx="18">
                  <c:v>-5.4</c:v>
                </c:pt>
                <c:pt idx="19">
                  <c:v>-6.1</c:v>
                </c:pt>
                <c:pt idx="20">
                  <c:v>-3.8</c:v>
                </c:pt>
                <c:pt idx="21">
                  <c:v>-6.6</c:v>
                </c:pt>
                <c:pt idx="22">
                  <c:v>-6.7</c:v>
                </c:pt>
                <c:pt idx="23">
                  <c:v>-8.9</c:v>
                </c:pt>
                <c:pt idx="24">
                  <c:v>-5.2</c:v>
                </c:pt>
                <c:pt idx="25">
                  <c:v>-6.1</c:v>
                </c:pt>
                <c:pt idx="26">
                  <c:v>-6.6</c:v>
                </c:pt>
                <c:pt idx="27">
                  <c:v>-4.2</c:v>
                </c:pt>
                <c:pt idx="28">
                  <c:v>-6.9</c:v>
                </c:pt>
                <c:pt idx="29">
                  <c:v>-5.5</c:v>
                </c:pt>
                <c:pt idx="30">
                  <c:v>-5</c:v>
                </c:pt>
                <c:pt idx="31">
                  <c:v>-4.2</c:v>
                </c:pt>
                <c:pt idx="32">
                  <c:v>-2.5</c:v>
                </c:pt>
                <c:pt idx="33">
                  <c:v>-4.5999999999999996</c:v>
                </c:pt>
                <c:pt idx="34">
                  <c:v>-4.0999999999999996</c:v>
                </c:pt>
                <c:pt idx="35">
                  <c:v>-3.6</c:v>
                </c:pt>
                <c:pt idx="36">
                  <c:v>-4</c:v>
                </c:pt>
                <c:pt idx="37">
                  <c:v>-3.6</c:v>
                </c:pt>
                <c:pt idx="38">
                  <c:v>-2.9</c:v>
                </c:pt>
                <c:pt idx="39">
                  <c:v>-4.0999999999999996</c:v>
                </c:pt>
                <c:pt idx="40">
                  <c:v>-5.7</c:v>
                </c:pt>
                <c:pt idx="41">
                  <c:v>-3.7</c:v>
                </c:pt>
                <c:pt idx="42">
                  <c:v>-6.4</c:v>
                </c:pt>
                <c:pt idx="43">
                  <c:v>-4.4000000000000004</c:v>
                </c:pt>
                <c:pt idx="44">
                  <c:v>-7.6</c:v>
                </c:pt>
                <c:pt idx="45">
                  <c:v>-4.2</c:v>
                </c:pt>
                <c:pt idx="46">
                  <c:v>-6.3</c:v>
                </c:pt>
                <c:pt idx="47">
                  <c:v>-6.9</c:v>
                </c:pt>
                <c:pt idx="48">
                  <c:v>-4.3</c:v>
                </c:pt>
                <c:pt idx="49">
                  <c:v>-4.9000000000000004</c:v>
                </c:pt>
                <c:pt idx="50">
                  <c:v>-5.8</c:v>
                </c:pt>
                <c:pt idx="51">
                  <c:v>-6.3</c:v>
                </c:pt>
                <c:pt idx="52">
                  <c:v>-3.8</c:v>
                </c:pt>
                <c:pt idx="53">
                  <c:v>-4.3</c:v>
                </c:pt>
                <c:pt idx="54">
                  <c:v>-7.6</c:v>
                </c:pt>
                <c:pt idx="55">
                  <c:v>-3.7</c:v>
                </c:pt>
                <c:pt idx="56">
                  <c:v>-6.9</c:v>
                </c:pt>
                <c:pt idx="57">
                  <c:v>-5.9</c:v>
                </c:pt>
                <c:pt idx="58">
                  <c:v>-7.3</c:v>
                </c:pt>
                <c:pt idx="59">
                  <c:v>-5.0999999999999996</c:v>
                </c:pt>
                <c:pt idx="60">
                  <c:v>-3.3</c:v>
                </c:pt>
                <c:pt idx="61">
                  <c:v>-3.9</c:v>
                </c:pt>
                <c:pt idx="62">
                  <c:v>-4.2</c:v>
                </c:pt>
                <c:pt idx="63">
                  <c:v>-4.3</c:v>
                </c:pt>
                <c:pt idx="64">
                  <c:v>-4.7</c:v>
                </c:pt>
                <c:pt idx="65">
                  <c:v>-3.6</c:v>
                </c:pt>
                <c:pt idx="66">
                  <c:v>-5.6</c:v>
                </c:pt>
                <c:pt idx="67">
                  <c:v>-5.6</c:v>
                </c:pt>
                <c:pt idx="68">
                  <c:v>-3.6</c:v>
                </c:pt>
                <c:pt idx="69">
                  <c:v>-4.3</c:v>
                </c:pt>
                <c:pt idx="70">
                  <c:v>-6.3</c:v>
                </c:pt>
                <c:pt idx="71">
                  <c:v>-4.8</c:v>
                </c:pt>
                <c:pt idx="72">
                  <c:v>-2.6</c:v>
                </c:pt>
                <c:pt idx="73">
                  <c:v>-4.4000000000000004</c:v>
                </c:pt>
                <c:pt idx="74">
                  <c:v>-6.6</c:v>
                </c:pt>
                <c:pt idx="75">
                  <c:v>-4.5</c:v>
                </c:pt>
                <c:pt idx="76">
                  <c:v>-2.5</c:v>
                </c:pt>
                <c:pt idx="77">
                  <c:v>-4.4000000000000004</c:v>
                </c:pt>
                <c:pt idx="78">
                  <c:v>-6.6</c:v>
                </c:pt>
                <c:pt idx="79">
                  <c:v>-5</c:v>
                </c:pt>
                <c:pt idx="80">
                  <c:v>-5.3</c:v>
                </c:pt>
                <c:pt idx="81">
                  <c:v>-4.9000000000000004</c:v>
                </c:pt>
                <c:pt idx="82">
                  <c:v>-5.0999999999999996</c:v>
                </c:pt>
                <c:pt idx="83">
                  <c:v>-3.4</c:v>
                </c:pt>
                <c:pt idx="84">
                  <c:v>-3.5</c:v>
                </c:pt>
                <c:pt idx="85">
                  <c:v>-4.2</c:v>
                </c:pt>
                <c:pt idx="86">
                  <c:v>-3.1</c:v>
                </c:pt>
                <c:pt idx="87">
                  <c:v>-3.4</c:v>
                </c:pt>
                <c:pt idx="88">
                  <c:v>-1.6</c:v>
                </c:pt>
                <c:pt idx="89">
                  <c:v>-1.4</c:v>
                </c:pt>
                <c:pt idx="90">
                  <c:v>-2.5</c:v>
                </c:pt>
                <c:pt idx="91">
                  <c:v>-3</c:v>
                </c:pt>
                <c:pt idx="92">
                  <c:v>-2.2000000000000002</c:v>
                </c:pt>
                <c:pt idx="93">
                  <c:v>-2.9</c:v>
                </c:pt>
                <c:pt idx="94">
                  <c:v>-3.2</c:v>
                </c:pt>
                <c:pt idx="95">
                  <c:v>-2.6</c:v>
                </c:pt>
                <c:pt idx="96">
                  <c:v>-2.1</c:v>
                </c:pt>
                <c:pt idx="97">
                  <c:v>-4</c:v>
                </c:pt>
                <c:pt idx="98">
                  <c:v>-5.4</c:v>
                </c:pt>
                <c:pt idx="99">
                  <c:v>-3.3</c:v>
                </c:pt>
                <c:pt idx="100">
                  <c:v>-3.1</c:v>
                </c:pt>
                <c:pt idx="101">
                  <c:v>-2</c:v>
                </c:pt>
                <c:pt idx="102">
                  <c:v>-3.3</c:v>
                </c:pt>
                <c:pt idx="103">
                  <c:v>-4.0999999999999996</c:v>
                </c:pt>
                <c:pt idx="104">
                  <c:v>-4.5</c:v>
                </c:pt>
                <c:pt idx="105">
                  <c:v>-3.9</c:v>
                </c:pt>
                <c:pt idx="106">
                  <c:v>-2.5</c:v>
                </c:pt>
                <c:pt idx="107">
                  <c:v>-1.1000000000000001</c:v>
                </c:pt>
                <c:pt idx="108">
                  <c:v>-3.5</c:v>
                </c:pt>
                <c:pt idx="109">
                  <c:v>-4.8</c:v>
                </c:pt>
                <c:pt idx="110">
                  <c:v>-4.0999999999999996</c:v>
                </c:pt>
                <c:pt idx="111">
                  <c:v>-3.9</c:v>
                </c:pt>
                <c:pt idx="112">
                  <c:v>-3.3</c:v>
                </c:pt>
                <c:pt idx="113">
                  <c:v>-4.2</c:v>
                </c:pt>
                <c:pt idx="114">
                  <c:v>-3.2</c:v>
                </c:pt>
                <c:pt idx="115">
                  <c:v>-4</c:v>
                </c:pt>
                <c:pt idx="116">
                  <c:v>-4.4000000000000004</c:v>
                </c:pt>
                <c:pt idx="117">
                  <c:v>-3.6</c:v>
                </c:pt>
                <c:pt idx="118">
                  <c:v>-3.3</c:v>
                </c:pt>
                <c:pt idx="119">
                  <c:v>-3.7</c:v>
                </c:pt>
                <c:pt idx="120">
                  <c:v>-2.2999999999999998</c:v>
                </c:pt>
                <c:pt idx="121">
                  <c:v>-4.4000000000000004</c:v>
                </c:pt>
                <c:pt idx="122">
                  <c:v>-2.1</c:v>
                </c:pt>
                <c:pt idx="123">
                  <c:v>-2.2999999999999998</c:v>
                </c:pt>
                <c:pt idx="124">
                  <c:v>-3.7</c:v>
                </c:pt>
                <c:pt idx="125">
                  <c:v>-2.4</c:v>
                </c:pt>
                <c:pt idx="126">
                  <c:v>-3.9</c:v>
                </c:pt>
                <c:pt idx="127">
                  <c:v>-3.9</c:v>
                </c:pt>
                <c:pt idx="128">
                  <c:v>-3.7</c:v>
                </c:pt>
                <c:pt idx="129">
                  <c:v>-3.1</c:v>
                </c:pt>
                <c:pt idx="130">
                  <c:v>-4.3</c:v>
                </c:pt>
                <c:pt idx="131">
                  <c:v>-5.8</c:v>
                </c:pt>
                <c:pt idx="132">
                  <c:v>-5.5</c:v>
                </c:pt>
                <c:pt idx="133">
                  <c:v>-3.9</c:v>
                </c:pt>
                <c:pt idx="134">
                  <c:v>-3.9</c:v>
                </c:pt>
                <c:pt idx="135">
                  <c:v>-4.5999999999999996</c:v>
                </c:pt>
                <c:pt idx="136">
                  <c:v>-3.8</c:v>
                </c:pt>
                <c:pt idx="137">
                  <c:v>-2.4</c:v>
                </c:pt>
                <c:pt idx="138">
                  <c:v>-3.4</c:v>
                </c:pt>
                <c:pt idx="139">
                  <c:v>-3.2</c:v>
                </c:pt>
                <c:pt idx="140">
                  <c:v>-2.1</c:v>
                </c:pt>
                <c:pt idx="141">
                  <c:v>-1.7</c:v>
                </c:pt>
                <c:pt idx="142">
                  <c:v>-4.2</c:v>
                </c:pt>
                <c:pt idx="143">
                  <c:v>-7.1</c:v>
                </c:pt>
                <c:pt idx="144">
                  <c:v>-7.2</c:v>
                </c:pt>
                <c:pt idx="145">
                  <c:v>-1.7</c:v>
                </c:pt>
                <c:pt idx="146">
                  <c:v>-2.7</c:v>
                </c:pt>
                <c:pt idx="147">
                  <c:v>-3.7</c:v>
                </c:pt>
                <c:pt idx="148">
                  <c:v>-2.8</c:v>
                </c:pt>
                <c:pt idx="149">
                  <c:v>-5.6</c:v>
                </c:pt>
                <c:pt idx="150">
                  <c:v>-4.8</c:v>
                </c:pt>
                <c:pt idx="151">
                  <c:v>-4.2</c:v>
                </c:pt>
                <c:pt idx="152">
                  <c:v>-6.6</c:v>
                </c:pt>
                <c:pt idx="153">
                  <c:v>-6.4</c:v>
                </c:pt>
                <c:pt idx="154">
                  <c:v>-5.2</c:v>
                </c:pt>
                <c:pt idx="155">
                  <c:v>-4.5</c:v>
                </c:pt>
                <c:pt idx="156">
                  <c:v>-3.7</c:v>
                </c:pt>
                <c:pt idx="157">
                  <c:v>-3.4</c:v>
                </c:pt>
                <c:pt idx="158">
                  <c:v>-2.5</c:v>
                </c:pt>
                <c:pt idx="159">
                  <c:v>-4.2</c:v>
                </c:pt>
                <c:pt idx="160">
                  <c:v>-2.6</c:v>
                </c:pt>
                <c:pt idx="161">
                  <c:v>-2.8</c:v>
                </c:pt>
                <c:pt idx="162">
                  <c:v>-3.6</c:v>
                </c:pt>
                <c:pt idx="163">
                  <c:v>-0.8</c:v>
                </c:pt>
                <c:pt idx="164">
                  <c:v>-2.9</c:v>
                </c:pt>
                <c:pt idx="165">
                  <c:v>-1.3</c:v>
                </c:pt>
                <c:pt idx="166">
                  <c:v>-2.1</c:v>
                </c:pt>
                <c:pt idx="167">
                  <c:v>-0.3</c:v>
                </c:pt>
                <c:pt idx="168">
                  <c:v>-3.4</c:v>
                </c:pt>
                <c:pt idx="169">
                  <c:v>-2.2999999999999998</c:v>
                </c:pt>
                <c:pt idx="170">
                  <c:v>0.9</c:v>
                </c:pt>
                <c:pt idx="171">
                  <c:v>-2.7</c:v>
                </c:pt>
                <c:pt idx="172">
                  <c:v>-1.8</c:v>
                </c:pt>
                <c:pt idx="173">
                  <c:v>-1.9</c:v>
                </c:pt>
                <c:pt idx="174">
                  <c:v>-1.9</c:v>
                </c:pt>
                <c:pt idx="175">
                  <c:v>-4.5999999999999996</c:v>
                </c:pt>
                <c:pt idx="176">
                  <c:v>-0.8</c:v>
                </c:pt>
                <c:pt idx="177">
                  <c:v>-2.9</c:v>
                </c:pt>
                <c:pt idx="178">
                  <c:v>-3.4</c:v>
                </c:pt>
                <c:pt idx="179">
                  <c:v>-0.5</c:v>
                </c:pt>
                <c:pt idx="180">
                  <c:v>-3</c:v>
                </c:pt>
                <c:pt idx="181">
                  <c:v>-1.3166666666666664</c:v>
                </c:pt>
                <c:pt idx="182">
                  <c:v>-1.8876408932969675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B0-4DEE-990F-15C19AE9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545672"/>
        <c:axId val="597552560"/>
      </c:scatterChart>
      <c:valAx>
        <c:axId val="597545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52560"/>
        <c:crosses val="autoZero"/>
        <c:crossBetween val="midCat"/>
      </c:valAx>
      <c:valAx>
        <c:axId val="59755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545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Arctic Station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SOS, DOY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Past!$X$10:$X$190</c:f>
              <c:numCache>
                <c:formatCode>0.0</c:formatCode>
                <c:ptCount val="181"/>
                <c:pt idx="0">
                  <c:v>135.2095238095238</c:v>
                </c:pt>
                <c:pt idx="1">
                  <c:v>153.37931034482759</c:v>
                </c:pt>
                <c:pt idx="2">
                  <c:v>139.01923076923077</c:v>
                </c:pt>
                <c:pt idx="3">
                  <c:v>138.88888888888889</c:v>
                </c:pt>
                <c:pt idx="4">
                  <c:v>151.97701149425288</c:v>
                </c:pt>
                <c:pt idx="5">
                  <c:v>145.36764705882354</c:v>
                </c:pt>
                <c:pt idx="6">
                  <c:v>143.97222222222223</c:v>
                </c:pt>
                <c:pt idx="7">
                  <c:v>130.22115384615384</c:v>
                </c:pt>
                <c:pt idx="8">
                  <c:v>131.53896103896105</c:v>
                </c:pt>
                <c:pt idx="9">
                  <c:v>133.5</c:v>
                </c:pt>
                <c:pt idx="10">
                  <c:v>132.44999999999999</c:v>
                </c:pt>
                <c:pt idx="11">
                  <c:v>143.125</c:v>
                </c:pt>
                <c:pt idx="12">
                  <c:v>132.72727272727272</c:v>
                </c:pt>
                <c:pt idx="13">
                  <c:v>139.04651162790697</c:v>
                </c:pt>
                <c:pt idx="14">
                  <c:v>146.05769230769232</c:v>
                </c:pt>
                <c:pt idx="15">
                  <c:v>161.64285714285714</c:v>
                </c:pt>
                <c:pt idx="16">
                  <c:v>146.68333333333334</c:v>
                </c:pt>
                <c:pt idx="17">
                  <c:v>142.32236842105263</c:v>
                </c:pt>
                <c:pt idx="18">
                  <c:v>146.69620253164558</c:v>
                </c:pt>
                <c:pt idx="19">
                  <c:v>130.50431034482759</c:v>
                </c:pt>
                <c:pt idx="20">
                  <c:v>133.15384615384616</c:v>
                </c:pt>
                <c:pt idx="21">
                  <c:v>148.46250000000001</c:v>
                </c:pt>
                <c:pt idx="22">
                  <c:v>150.75</c:v>
                </c:pt>
                <c:pt idx="23">
                  <c:v>150.75</c:v>
                </c:pt>
                <c:pt idx="24">
                  <c:v>139.73611111111111</c:v>
                </c:pt>
                <c:pt idx="25">
                  <c:v>164.82692307692307</c:v>
                </c:pt>
                <c:pt idx="26">
                  <c:v>146.9375</c:v>
                </c:pt>
                <c:pt idx="27">
                  <c:v>140.88235294117646</c:v>
                </c:pt>
                <c:pt idx="28">
                  <c:v>156.16129032258064</c:v>
                </c:pt>
                <c:pt idx="29">
                  <c:v>137.94</c:v>
                </c:pt>
                <c:pt idx="30">
                  <c:v>152.50961538461539</c:v>
                </c:pt>
                <c:pt idx="31">
                  <c:v>138.71052631578948</c:v>
                </c:pt>
                <c:pt idx="32">
                  <c:v>140.92222222222222</c:v>
                </c:pt>
                <c:pt idx="33">
                  <c:v>133.86021505376345</c:v>
                </c:pt>
                <c:pt idx="34">
                  <c:v>129.04117647058823</c:v>
                </c:pt>
                <c:pt idx="35">
                  <c:v>157.421875</c:v>
                </c:pt>
                <c:pt idx="36">
                  <c:v>145.26</c:v>
                </c:pt>
                <c:pt idx="37">
                  <c:v>132.44999999999999</c:v>
                </c:pt>
                <c:pt idx="38">
                  <c:v>144.21428571428572</c:v>
                </c:pt>
                <c:pt idx="39">
                  <c:v>139.41025641025641</c:v>
                </c:pt>
                <c:pt idx="40">
                  <c:v>138.4047619047619</c:v>
                </c:pt>
                <c:pt idx="41">
                  <c:v>130.80769230769232</c:v>
                </c:pt>
                <c:pt idx="42">
                  <c:v>139.01923076923077</c:v>
                </c:pt>
                <c:pt idx="43">
                  <c:v>135.5</c:v>
                </c:pt>
                <c:pt idx="44">
                  <c:v>148.5</c:v>
                </c:pt>
                <c:pt idx="45">
                  <c:v>135.10897435897436</c:v>
                </c:pt>
                <c:pt idx="46">
                  <c:v>141.30952380952382</c:v>
                </c:pt>
                <c:pt idx="47">
                  <c:v>152.99264705882354</c:v>
                </c:pt>
                <c:pt idx="48">
                  <c:v>142.90714285714284</c:v>
                </c:pt>
                <c:pt idx="49">
                  <c:v>141.75641025641025</c:v>
                </c:pt>
                <c:pt idx="50">
                  <c:v>138.33720930232559</c:v>
                </c:pt>
                <c:pt idx="51">
                  <c:v>137.37692307692308</c:v>
                </c:pt>
                <c:pt idx="52">
                  <c:v>138.79729729729729</c:v>
                </c:pt>
                <c:pt idx="53">
                  <c:v>146.9375</c:v>
                </c:pt>
                <c:pt idx="54">
                  <c:v>148.40384615384616</c:v>
                </c:pt>
                <c:pt idx="55">
                  <c:v>149.85294117647058</c:v>
                </c:pt>
                <c:pt idx="56">
                  <c:v>151.71518987341773</c:v>
                </c:pt>
                <c:pt idx="57">
                  <c:v>148.03424657534248</c:v>
                </c:pt>
                <c:pt idx="58">
                  <c:v>143.125</c:v>
                </c:pt>
                <c:pt idx="59">
                  <c:v>136.74489795918367</c:v>
                </c:pt>
                <c:pt idx="60">
                  <c:v>133.61340206185568</c:v>
                </c:pt>
                <c:pt idx="61">
                  <c:v>150.11458333333334</c:v>
                </c:pt>
                <c:pt idx="62">
                  <c:v>137.22641509433961</c:v>
                </c:pt>
                <c:pt idx="63">
                  <c:v>143.125</c:v>
                </c:pt>
                <c:pt idx="64">
                  <c:v>135.26171875</c:v>
                </c:pt>
                <c:pt idx="65">
                  <c:v>133.80555555555554</c:v>
                </c:pt>
                <c:pt idx="66">
                  <c:v>135.23931623931625</c:v>
                </c:pt>
                <c:pt idx="67">
                  <c:v>145.33870967741936</c:v>
                </c:pt>
                <c:pt idx="68">
                  <c:v>140.19230769230768</c:v>
                </c:pt>
                <c:pt idx="69">
                  <c:v>131.98076923076923</c:v>
                </c:pt>
                <c:pt idx="70">
                  <c:v>142.47142857142856</c:v>
                </c:pt>
                <c:pt idx="71">
                  <c:v>139.47826086956522</c:v>
                </c:pt>
                <c:pt idx="72">
                  <c:v>135.9765625</c:v>
                </c:pt>
                <c:pt idx="73">
                  <c:v>139.43548387096774</c:v>
                </c:pt>
                <c:pt idx="74">
                  <c:v>157.73958333333334</c:v>
                </c:pt>
                <c:pt idx="75">
                  <c:v>133.72083333333333</c:v>
                </c:pt>
                <c:pt idx="76">
                  <c:v>130.93700787401576</c:v>
                </c:pt>
                <c:pt idx="77">
                  <c:v>150.42553191489361</c:v>
                </c:pt>
                <c:pt idx="78">
                  <c:v>147.69999999999999</c:v>
                </c:pt>
                <c:pt idx="79">
                  <c:v>134.20606060606062</c:v>
                </c:pt>
                <c:pt idx="80">
                  <c:v>144.56756756756758</c:v>
                </c:pt>
                <c:pt idx="81">
                  <c:v>138.88888888888889</c:v>
                </c:pt>
                <c:pt idx="82">
                  <c:v>150.75</c:v>
                </c:pt>
                <c:pt idx="83">
                  <c:v>137.29411764705881</c:v>
                </c:pt>
                <c:pt idx="84">
                  <c:v>132.39830508474577</c:v>
                </c:pt>
                <c:pt idx="85">
                  <c:v>142.15454545454546</c:v>
                </c:pt>
                <c:pt idx="86">
                  <c:v>135.10897435897436</c:v>
                </c:pt>
                <c:pt idx="87">
                  <c:v>134.79885057471265</c:v>
                </c:pt>
                <c:pt idx="88">
                  <c:v>131.14285714285714</c:v>
                </c:pt>
                <c:pt idx="89">
                  <c:v>132.34482758620689</c:v>
                </c:pt>
                <c:pt idx="90">
                  <c:v>134.22916666666666</c:v>
                </c:pt>
                <c:pt idx="91">
                  <c:v>134.83695652173913</c:v>
                </c:pt>
                <c:pt idx="92">
                  <c:v>127.21604938271605</c:v>
                </c:pt>
                <c:pt idx="93">
                  <c:v>134.73750000000001</c:v>
                </c:pt>
                <c:pt idx="94">
                  <c:v>145.22463768115941</c:v>
                </c:pt>
                <c:pt idx="95">
                  <c:v>136.46825396825398</c:v>
                </c:pt>
                <c:pt idx="96">
                  <c:v>132.25531914893617</c:v>
                </c:pt>
                <c:pt idx="97">
                  <c:v>143.5566037735849</c:v>
                </c:pt>
                <c:pt idx="98">
                  <c:v>142.63829787234042</c:v>
                </c:pt>
                <c:pt idx="99">
                  <c:v>133.55319148936169</c:v>
                </c:pt>
                <c:pt idx="100">
                  <c:v>142.53846153846155</c:v>
                </c:pt>
                <c:pt idx="101">
                  <c:v>139.16</c:v>
                </c:pt>
                <c:pt idx="102">
                  <c:v>131.91176470588235</c:v>
                </c:pt>
                <c:pt idx="103">
                  <c:v>145.33870967741936</c:v>
                </c:pt>
                <c:pt idx="104">
                  <c:v>146.82857142857142</c:v>
                </c:pt>
                <c:pt idx="105">
                  <c:v>145.66666666666666</c:v>
                </c:pt>
                <c:pt idx="106">
                  <c:v>132.55701754385964</c:v>
                </c:pt>
                <c:pt idx="107">
                  <c:v>130.41666666666666</c:v>
                </c:pt>
                <c:pt idx="108">
                  <c:v>143.48809523809524</c:v>
                </c:pt>
                <c:pt idx="109">
                  <c:v>141.04545454545453</c:v>
                </c:pt>
                <c:pt idx="110">
                  <c:v>138.78461538461539</c:v>
                </c:pt>
                <c:pt idx="111">
                  <c:v>132.05217391304348</c:v>
                </c:pt>
                <c:pt idx="112">
                  <c:v>135.5</c:v>
                </c:pt>
                <c:pt idx="113">
                  <c:v>130.89622641509433</c:v>
                </c:pt>
                <c:pt idx="114">
                  <c:v>128.828125</c:v>
                </c:pt>
                <c:pt idx="115">
                  <c:v>139.3125</c:v>
                </c:pt>
                <c:pt idx="116">
                  <c:v>142.58035714285714</c:v>
                </c:pt>
                <c:pt idx="117">
                  <c:v>132.81868131868131</c:v>
                </c:pt>
                <c:pt idx="118">
                  <c:v>132.50980392156862</c:v>
                </c:pt>
                <c:pt idx="119">
                  <c:v>131.27227722772278</c:v>
                </c:pt>
                <c:pt idx="120">
                  <c:v>135.21759259259258</c:v>
                </c:pt>
                <c:pt idx="121">
                  <c:v>137.74264705882354</c:v>
                </c:pt>
                <c:pt idx="122">
                  <c:v>130.14912280701753</c:v>
                </c:pt>
                <c:pt idx="123">
                  <c:v>144.9655172413793</c:v>
                </c:pt>
                <c:pt idx="124">
                  <c:v>145.38028169014083</c:v>
                </c:pt>
                <c:pt idx="125">
                  <c:v>128.72222222222223</c:v>
                </c:pt>
                <c:pt idx="126">
                  <c:v>143.94615384615383</c:v>
                </c:pt>
                <c:pt idx="127">
                  <c:v>132.87068965517241</c:v>
                </c:pt>
                <c:pt idx="128">
                  <c:v>132.49295774647888</c:v>
                </c:pt>
                <c:pt idx="129">
                  <c:v>133.39655172413794</c:v>
                </c:pt>
                <c:pt idx="130">
                  <c:v>149.2876712328767</c:v>
                </c:pt>
                <c:pt idx="131">
                  <c:v>143.97222222222223</c:v>
                </c:pt>
                <c:pt idx="132">
                  <c:v>134.58270676691728</c:v>
                </c:pt>
                <c:pt idx="133">
                  <c:v>146.10869565217391</c:v>
                </c:pt>
                <c:pt idx="134">
                  <c:v>136.77083333333334</c:v>
                </c:pt>
                <c:pt idx="135">
                  <c:v>139.11864406779659</c:v>
                </c:pt>
                <c:pt idx="136">
                  <c:v>140.58333333333334</c:v>
                </c:pt>
                <c:pt idx="137">
                  <c:v>134.51612903225805</c:v>
                </c:pt>
                <c:pt idx="138">
                  <c:v>144.65</c:v>
                </c:pt>
                <c:pt idx="139">
                  <c:v>142.03571428571428</c:v>
                </c:pt>
                <c:pt idx="140">
                  <c:v>134.47191011235955</c:v>
                </c:pt>
                <c:pt idx="141">
                  <c:v>126.78571428571429</c:v>
                </c:pt>
                <c:pt idx="142">
                  <c:v>142.53846153846155</c:v>
                </c:pt>
                <c:pt idx="143">
                  <c:v>143.40740740740742</c:v>
                </c:pt>
                <c:pt idx="144">
                  <c:v>152.92857142857142</c:v>
                </c:pt>
                <c:pt idx="145">
                  <c:v>126.8974358974359</c:v>
                </c:pt>
                <c:pt idx="146">
                  <c:v>139.56666666666666</c:v>
                </c:pt>
                <c:pt idx="147">
                  <c:v>136.46825396825398</c:v>
                </c:pt>
                <c:pt idx="148">
                  <c:v>135.5</c:v>
                </c:pt>
                <c:pt idx="149">
                  <c:v>145.84821428571428</c:v>
                </c:pt>
                <c:pt idx="150">
                  <c:v>138.93125000000001</c:v>
                </c:pt>
                <c:pt idx="151">
                  <c:v>147.69999999999999</c:v>
                </c:pt>
                <c:pt idx="152">
                  <c:v>161</c:v>
                </c:pt>
                <c:pt idx="153">
                  <c:v>149.05555555555554</c:v>
                </c:pt>
                <c:pt idx="154">
                  <c:v>132.44999999999999</c:v>
                </c:pt>
                <c:pt idx="155">
                  <c:v>129.31159420289856</c:v>
                </c:pt>
                <c:pt idx="156">
                  <c:v>137.46774193548387</c:v>
                </c:pt>
                <c:pt idx="157">
                  <c:v>135.92361111111111</c:v>
                </c:pt>
                <c:pt idx="158">
                  <c:v>136.08653846153845</c:v>
                </c:pt>
                <c:pt idx="159">
                  <c:v>155.55479452054794</c:v>
                </c:pt>
                <c:pt idx="160">
                  <c:v>142.32236842105263</c:v>
                </c:pt>
                <c:pt idx="161">
                  <c:v>145.18253968253967</c:v>
                </c:pt>
                <c:pt idx="162">
                  <c:v>131.25652173913045</c:v>
                </c:pt>
                <c:pt idx="163">
                  <c:v>129.95454545454547</c:v>
                </c:pt>
                <c:pt idx="164">
                  <c:v>128.03061224489795</c:v>
                </c:pt>
                <c:pt idx="165">
                  <c:v>138.15217391304347</c:v>
                </c:pt>
                <c:pt idx="166">
                  <c:v>131.43333333333334</c:v>
                </c:pt>
                <c:pt idx="167">
                  <c:v>137.35975609756099</c:v>
                </c:pt>
                <c:pt idx="168">
                  <c:v>127.18181818181819</c:v>
                </c:pt>
                <c:pt idx="169">
                  <c:v>136.08653846153845</c:v>
                </c:pt>
                <c:pt idx="170">
                  <c:v>119.56716417910448</c:v>
                </c:pt>
                <c:pt idx="171">
                  <c:v>142.47142857142856</c:v>
                </c:pt>
                <c:pt idx="172">
                  <c:v>127.875</c:v>
                </c:pt>
                <c:pt idx="173">
                  <c:v>145.33870967741936</c:v>
                </c:pt>
                <c:pt idx="174">
                  <c:v>139.85714285714286</c:v>
                </c:pt>
                <c:pt idx="175">
                  <c:v>143.24603174603175</c:v>
                </c:pt>
                <c:pt idx="176">
                  <c:v>110.80952380952381</c:v>
                </c:pt>
                <c:pt idx="177">
                  <c:v>133.7865168539326</c:v>
                </c:pt>
                <c:pt idx="178">
                  <c:v>147.60317460317461</c:v>
                </c:pt>
                <c:pt idx="179">
                  <c:v>115.30985915492958</c:v>
                </c:pt>
                <c:pt idx="180">
                  <c:v>132.52439024390245</c:v>
                </c:pt>
              </c:numCache>
            </c:numRef>
          </c:xVal>
          <c:y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77-4C80-BB12-D09317CC4D79}"/>
            </c:ext>
          </c:extLst>
        </c:ser>
        <c:ser>
          <c:idx val="1"/>
          <c:order val="1"/>
          <c:tx>
            <c:v>EOS, DOY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Past!$Y$10:$Y$192</c:f>
              <c:numCache>
                <c:formatCode>0.0</c:formatCode>
                <c:ptCount val="183"/>
                <c:pt idx="0">
                  <c:v>268.41463414634148</c:v>
                </c:pt>
                <c:pt idx="1">
                  <c:v>270.2</c:v>
                </c:pt>
                <c:pt idx="2">
                  <c:v>279.60416666666669</c:v>
                </c:pt>
                <c:pt idx="3">
                  <c:v>278.69642857142856</c:v>
                </c:pt>
                <c:pt idx="4">
                  <c:v>273.81481481481484</c:v>
                </c:pt>
                <c:pt idx="5">
                  <c:v>268.51724137931035</c:v>
                </c:pt>
                <c:pt idx="6">
                  <c:v>269.4375</c:v>
                </c:pt>
                <c:pt idx="7">
                  <c:v>280.54347826086956</c:v>
                </c:pt>
                <c:pt idx="8">
                  <c:v>288.5</c:v>
                </c:pt>
                <c:pt idx="9">
                  <c:v>272.72413793103448</c:v>
                </c:pt>
                <c:pt idx="10">
                  <c:v>279.01111111111112</c:v>
                </c:pt>
                <c:pt idx="11">
                  <c:v>271.86363636363637</c:v>
                </c:pt>
                <c:pt idx="12">
                  <c:v>278.33333333333331</c:v>
                </c:pt>
                <c:pt idx="13">
                  <c:v>262.85227272727275</c:v>
                </c:pt>
                <c:pt idx="14">
                  <c:v>259.22000000000003</c:v>
                </c:pt>
                <c:pt idx="15">
                  <c:v>263.77027027027026</c:v>
                </c:pt>
                <c:pt idx="16">
                  <c:v>275.42857142857144</c:v>
                </c:pt>
                <c:pt idx="17">
                  <c:v>270.55882352941177</c:v>
                </c:pt>
                <c:pt idx="18">
                  <c:v>263.61842105263156</c:v>
                </c:pt>
                <c:pt idx="19">
                  <c:v>273.25</c:v>
                </c:pt>
                <c:pt idx="20">
                  <c:v>267.34677419354841</c:v>
                </c:pt>
                <c:pt idx="21">
                  <c:v>266.05660377358492</c:v>
                </c:pt>
                <c:pt idx="22">
                  <c:v>265.23728813559325</c:v>
                </c:pt>
                <c:pt idx="23">
                  <c:v>263.59166666666664</c:v>
                </c:pt>
                <c:pt idx="24">
                  <c:v>283.11764705882354</c:v>
                </c:pt>
                <c:pt idx="25">
                  <c:v>251.9</c:v>
                </c:pt>
                <c:pt idx="26">
                  <c:v>262.88</c:v>
                </c:pt>
                <c:pt idx="27">
                  <c:v>271.2358490566038</c:v>
                </c:pt>
                <c:pt idx="28">
                  <c:v>270.02816901408448</c:v>
                </c:pt>
                <c:pt idx="29">
                  <c:v>284.14285714285717</c:v>
                </c:pt>
                <c:pt idx="30">
                  <c:v>258</c:v>
                </c:pt>
                <c:pt idx="31">
                  <c:v>275.42857142857144</c:v>
                </c:pt>
                <c:pt idx="32">
                  <c:v>279.24107142857144</c:v>
                </c:pt>
                <c:pt idx="33">
                  <c:v>269.4375</c:v>
                </c:pt>
                <c:pt idx="34">
                  <c:v>265.7168674698795</c:v>
                </c:pt>
                <c:pt idx="35">
                  <c:v>284.6875</c:v>
                </c:pt>
                <c:pt idx="36">
                  <c:v>278.96875</c:v>
                </c:pt>
                <c:pt idx="37">
                  <c:v>283.05357142857144</c:v>
                </c:pt>
                <c:pt idx="38">
                  <c:v>270.0151515151515</c:v>
                </c:pt>
                <c:pt idx="39">
                  <c:v>263.71875</c:v>
                </c:pt>
                <c:pt idx="40">
                  <c:v>288.5</c:v>
                </c:pt>
                <c:pt idx="41">
                  <c:v>284.52173913043481</c:v>
                </c:pt>
                <c:pt idx="42">
                  <c:v>270.40677966101697</c:v>
                </c:pt>
                <c:pt idx="43">
                  <c:v>273.66216216216219</c:v>
                </c:pt>
                <c:pt idx="44">
                  <c:v>258</c:v>
                </c:pt>
                <c:pt idx="45">
                  <c:v>267.93023255813955</c:v>
                </c:pt>
                <c:pt idx="46">
                  <c:v>275.19090909090909</c:v>
                </c:pt>
                <c:pt idx="47">
                  <c:v>276.4848484848485</c:v>
                </c:pt>
                <c:pt idx="48">
                  <c:v>273.25</c:v>
                </c:pt>
                <c:pt idx="49">
                  <c:v>277.22826086956519</c:v>
                </c:pt>
                <c:pt idx="50">
                  <c:v>266.1829268292683</c:v>
                </c:pt>
                <c:pt idx="51">
                  <c:v>265.23728813559325</c:v>
                </c:pt>
                <c:pt idx="52">
                  <c:v>291.68656716417911</c:v>
                </c:pt>
                <c:pt idx="53">
                  <c:v>276.88095238095241</c:v>
                </c:pt>
                <c:pt idx="54">
                  <c:v>273.66216216216219</c:v>
                </c:pt>
                <c:pt idx="55">
                  <c:v>271.55555555555554</c:v>
                </c:pt>
                <c:pt idx="56">
                  <c:v>284.48684210526318</c:v>
                </c:pt>
                <c:pt idx="57">
                  <c:v>278.33333333333331</c:v>
                </c:pt>
                <c:pt idx="58">
                  <c:v>280.65714285714284</c:v>
                </c:pt>
                <c:pt idx="59">
                  <c:v>272.37857142857143</c:v>
                </c:pt>
                <c:pt idx="60">
                  <c:v>274.63636363636363</c:v>
                </c:pt>
                <c:pt idx="61">
                  <c:v>273.25</c:v>
                </c:pt>
                <c:pt idx="62">
                  <c:v>283.80769230769232</c:v>
                </c:pt>
                <c:pt idx="63">
                  <c:v>287.71794871794873</c:v>
                </c:pt>
                <c:pt idx="64">
                  <c:v>268.03289473684208</c:v>
                </c:pt>
                <c:pt idx="65">
                  <c:v>281.96428571428572</c:v>
                </c:pt>
                <c:pt idx="66">
                  <c:v>276.5</c:v>
                </c:pt>
                <c:pt idx="67">
                  <c:v>288.89102564102564</c:v>
                </c:pt>
                <c:pt idx="68">
                  <c:v>276.07407407407408</c:v>
                </c:pt>
                <c:pt idx="69">
                  <c:v>271.79761904761904</c:v>
                </c:pt>
                <c:pt idx="70">
                  <c:v>275.10975609756099</c:v>
                </c:pt>
                <c:pt idx="71">
                  <c:v>286.39655172413791</c:v>
                </c:pt>
                <c:pt idx="72">
                  <c:v>273.8943661971831</c:v>
                </c:pt>
                <c:pt idx="73">
                  <c:v>282.82558139534882</c:v>
                </c:pt>
                <c:pt idx="74">
                  <c:v>276.07407407407408</c:v>
                </c:pt>
                <c:pt idx="75">
                  <c:v>284.6875</c:v>
                </c:pt>
                <c:pt idx="76">
                  <c:v>278.33333333333331</c:v>
                </c:pt>
                <c:pt idx="77">
                  <c:v>269.81875000000002</c:v>
                </c:pt>
                <c:pt idx="78">
                  <c:v>272</c:v>
                </c:pt>
                <c:pt idx="79">
                  <c:v>290.29411764705884</c:v>
                </c:pt>
                <c:pt idx="80">
                  <c:v>270.42592592592592</c:v>
                </c:pt>
                <c:pt idx="81">
                  <c:v>271.81132075471697</c:v>
                </c:pt>
                <c:pt idx="82">
                  <c:v>285.45</c:v>
                </c:pt>
                <c:pt idx="83">
                  <c:v>271.62765957446811</c:v>
                </c:pt>
                <c:pt idx="84">
                  <c:v>267.9818181818182</c:v>
                </c:pt>
                <c:pt idx="85">
                  <c:v>277.5</c:v>
                </c:pt>
                <c:pt idx="86">
                  <c:v>278.79545454545456</c:v>
                </c:pt>
                <c:pt idx="87">
                  <c:v>279.02027027027026</c:v>
                </c:pt>
                <c:pt idx="88">
                  <c:v>286.89473684210526</c:v>
                </c:pt>
                <c:pt idx="89">
                  <c:v>269.23684210526318</c:v>
                </c:pt>
                <c:pt idx="90">
                  <c:v>278.46202531645571</c:v>
                </c:pt>
                <c:pt idx="91">
                  <c:v>280.18181818181819</c:v>
                </c:pt>
                <c:pt idx="92">
                  <c:v>277.35576923076923</c:v>
                </c:pt>
                <c:pt idx="93">
                  <c:v>274.77499999999998</c:v>
                </c:pt>
                <c:pt idx="94">
                  <c:v>275.65789473684208</c:v>
                </c:pt>
                <c:pt idx="95">
                  <c:v>279.90845070422534</c:v>
                </c:pt>
                <c:pt idx="96">
                  <c:v>277.40909090909093</c:v>
                </c:pt>
                <c:pt idx="97">
                  <c:v>272.35294117647061</c:v>
                </c:pt>
                <c:pt idx="98">
                  <c:v>271</c:v>
                </c:pt>
                <c:pt idx="99">
                  <c:v>284.14285714285717</c:v>
                </c:pt>
                <c:pt idx="100">
                  <c:v>270.87777777777779</c:v>
                </c:pt>
                <c:pt idx="101">
                  <c:v>293.12121212121212</c:v>
                </c:pt>
                <c:pt idx="102">
                  <c:v>271.37719298245617</c:v>
                </c:pt>
                <c:pt idx="103">
                  <c:v>268.76470588235293</c:v>
                </c:pt>
                <c:pt idx="104">
                  <c:v>270.99074074074076</c:v>
                </c:pt>
                <c:pt idx="105">
                  <c:v>277.31666666666666</c:v>
                </c:pt>
                <c:pt idx="106">
                  <c:v>284.58974358974359</c:v>
                </c:pt>
                <c:pt idx="107">
                  <c:v>277.40909090909093</c:v>
                </c:pt>
                <c:pt idx="108">
                  <c:v>278.11702127659572</c:v>
                </c:pt>
                <c:pt idx="109">
                  <c:v>272.83783783783781</c:v>
                </c:pt>
                <c:pt idx="110">
                  <c:v>275.35344827586209</c:v>
                </c:pt>
                <c:pt idx="111">
                  <c:v>276.22077922077921</c:v>
                </c:pt>
                <c:pt idx="112">
                  <c:v>280.36666666666667</c:v>
                </c:pt>
                <c:pt idx="113">
                  <c:v>270.40677966101697</c:v>
                </c:pt>
                <c:pt idx="114">
                  <c:v>275.59615384615387</c:v>
                </c:pt>
                <c:pt idx="115">
                  <c:v>283.24137931034483</c:v>
                </c:pt>
                <c:pt idx="116">
                  <c:v>268.16666666666669</c:v>
                </c:pt>
                <c:pt idx="117">
                  <c:v>276.86184210526318</c:v>
                </c:pt>
                <c:pt idx="118">
                  <c:v>273.25</c:v>
                </c:pt>
                <c:pt idx="119">
                  <c:v>280.02777777777777</c:v>
                </c:pt>
                <c:pt idx="120">
                  <c:v>300.92592592592592</c:v>
                </c:pt>
                <c:pt idx="121">
                  <c:v>277.13725490196077</c:v>
                </c:pt>
                <c:pt idx="122">
                  <c:v>273.25</c:v>
                </c:pt>
                <c:pt idx="123">
                  <c:v>269.4375</c:v>
                </c:pt>
                <c:pt idx="124">
                  <c:v>275.70967741935482</c:v>
                </c:pt>
                <c:pt idx="125">
                  <c:v>277.69791666666669</c:v>
                </c:pt>
                <c:pt idx="126">
                  <c:v>292.78070175438597</c:v>
                </c:pt>
                <c:pt idx="127">
                  <c:v>270.93939393939394</c:v>
                </c:pt>
                <c:pt idx="128">
                  <c:v>277.13725490196077</c:v>
                </c:pt>
                <c:pt idx="129">
                  <c:v>269.37288135593218</c:v>
                </c:pt>
                <c:pt idx="130">
                  <c:v>278.5</c:v>
                </c:pt>
                <c:pt idx="131">
                  <c:v>270.28472222222223</c:v>
                </c:pt>
                <c:pt idx="132">
                  <c:v>279.64516129032256</c:v>
                </c:pt>
                <c:pt idx="133">
                  <c:v>278.96875</c:v>
                </c:pt>
                <c:pt idx="134">
                  <c:v>279.78571428571428</c:v>
                </c:pt>
                <c:pt idx="135">
                  <c:v>274.94444444444446</c:v>
                </c:pt>
                <c:pt idx="136">
                  <c:v>279.3955223880597</c:v>
                </c:pt>
                <c:pt idx="137">
                  <c:v>269.68085106382978</c:v>
                </c:pt>
                <c:pt idx="138">
                  <c:v>277.73529411764707</c:v>
                </c:pt>
                <c:pt idx="139">
                  <c:v>275.31081081081084</c:v>
                </c:pt>
                <c:pt idx="140">
                  <c:v>278.13</c:v>
                </c:pt>
                <c:pt idx="141">
                  <c:v>279.8679245283019</c:v>
                </c:pt>
                <c:pt idx="142">
                  <c:v>271.72500000000002</c:v>
                </c:pt>
                <c:pt idx="143">
                  <c:v>272.32575757575756</c:v>
                </c:pt>
                <c:pt idx="144">
                  <c:v>272.9727272727273</c:v>
                </c:pt>
                <c:pt idx="145">
                  <c:v>276.38970588235293</c:v>
                </c:pt>
                <c:pt idx="146">
                  <c:v>273.25</c:v>
                </c:pt>
                <c:pt idx="147">
                  <c:v>277.64406779661016</c:v>
                </c:pt>
                <c:pt idx="148">
                  <c:v>284.03658536585368</c:v>
                </c:pt>
                <c:pt idx="149">
                  <c:v>265.95652173913044</c:v>
                </c:pt>
                <c:pt idx="150">
                  <c:v>271.15686274509807</c:v>
                </c:pt>
                <c:pt idx="151">
                  <c:v>281.20652173913044</c:v>
                </c:pt>
                <c:pt idx="152">
                  <c:v>290.81645569620252</c:v>
                </c:pt>
                <c:pt idx="153">
                  <c:v>289.52808988764048</c:v>
                </c:pt>
                <c:pt idx="154">
                  <c:v>268.58163265306121</c:v>
                </c:pt>
                <c:pt idx="155">
                  <c:v>274.42307692307691</c:v>
                </c:pt>
                <c:pt idx="156">
                  <c:v>270.42592592592592</c:v>
                </c:pt>
                <c:pt idx="157">
                  <c:v>276.83823529411762</c:v>
                </c:pt>
                <c:pt idx="158">
                  <c:v>280.59259259259261</c:v>
                </c:pt>
                <c:pt idx="159">
                  <c:v>270.47727272727275</c:v>
                </c:pt>
                <c:pt idx="160">
                  <c:v>278.33333333333331</c:v>
                </c:pt>
                <c:pt idx="161">
                  <c:v>286.42045454545456</c:v>
                </c:pt>
                <c:pt idx="162">
                  <c:v>276.72807017543857</c:v>
                </c:pt>
                <c:pt idx="163">
                  <c:v>293.5</c:v>
                </c:pt>
                <c:pt idx="164">
                  <c:v>287.37037037037038</c:v>
                </c:pt>
                <c:pt idx="165">
                  <c:v>272.81428571428569</c:v>
                </c:pt>
                <c:pt idx="166">
                  <c:v>289.42424242424244</c:v>
                </c:pt>
                <c:pt idx="167">
                  <c:v>285.18478260869563</c:v>
                </c:pt>
                <c:pt idx="168">
                  <c:v>261.73469387755102</c:v>
                </c:pt>
                <c:pt idx="169">
                  <c:v>276.3</c:v>
                </c:pt>
                <c:pt idx="170">
                  <c:v>308.83333333333331</c:v>
                </c:pt>
                <c:pt idx="171">
                  <c:v>274.08181818181816</c:v>
                </c:pt>
                <c:pt idx="172">
                  <c:v>292.60576923076923</c:v>
                </c:pt>
                <c:pt idx="173">
                  <c:v>283.41666666666669</c:v>
                </c:pt>
                <c:pt idx="174">
                  <c:v>280.06382978723406</c:v>
                </c:pt>
                <c:pt idx="175">
                  <c:v>274.11320754716979</c:v>
                </c:pt>
                <c:pt idx="176">
                  <c:v>279.78571428571428</c:v>
                </c:pt>
                <c:pt idx="177">
                  <c:v>287.51612903225805</c:v>
                </c:pt>
                <c:pt idx="178">
                  <c:v>273.01538461538462</c:v>
                </c:pt>
                <c:pt idx="179">
                  <c:v>305.65625</c:v>
                </c:pt>
                <c:pt idx="180">
                  <c:v>285.11111111111109</c:v>
                </c:pt>
                <c:pt idx="181">
                  <c:v>270.2</c:v>
                </c:pt>
                <c:pt idx="182">
                  <c:v>288.5</c:v>
                </c:pt>
              </c:numCache>
            </c:numRef>
          </c:xVal>
          <c:y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7-4C80-BB12-D09317CC4D79}"/>
            </c:ext>
          </c:extLst>
        </c:ser>
        <c:ser>
          <c:idx val="2"/>
          <c:order val="2"/>
          <c:tx>
            <c:v>RCP2.6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RCP2_6!$W$191:$W$270</c:f>
              <c:numCache>
                <c:formatCode>0.0</c:formatCode>
                <c:ptCount val="80"/>
                <c:pt idx="0">
                  <c:v>123.3</c:v>
                </c:pt>
                <c:pt idx="1">
                  <c:v>148.20833333333334</c:v>
                </c:pt>
                <c:pt idx="2">
                  <c:v>137.35422024895573</c:v>
                </c:pt>
                <c:pt idx="3">
                  <c:v>138.80418778208011</c:v>
                </c:pt>
                <c:pt idx="4">
                  <c:v>132.68957840875899</c:v>
                </c:pt>
                <c:pt idx="5">
                  <c:v>148.12472053659332</c:v>
                </c:pt>
                <c:pt idx="6">
                  <c:v>132.60374528278763</c:v>
                </c:pt>
                <c:pt idx="7">
                  <c:v>140.78284651957364</c:v>
                </c:pt>
                <c:pt idx="8">
                  <c:v>122.23490845407264</c:v>
                </c:pt>
                <c:pt idx="9">
                  <c:v>121.36699631657129</c:v>
                </c:pt>
                <c:pt idx="10">
                  <c:v>143.90800263289478</c:v>
                </c:pt>
                <c:pt idx="11">
                  <c:v>124.60081737513005</c:v>
                </c:pt>
                <c:pt idx="12">
                  <c:v>124.91347841843536</c:v>
                </c:pt>
                <c:pt idx="13">
                  <c:v>130.85220569834036</c:v>
                </c:pt>
                <c:pt idx="14">
                  <c:v>129.59140448909761</c:v>
                </c:pt>
                <c:pt idx="15">
                  <c:v>137.71279690604385</c:v>
                </c:pt>
                <c:pt idx="16">
                  <c:v>142.18415407744001</c:v>
                </c:pt>
                <c:pt idx="17">
                  <c:v>131.29854806066766</c:v>
                </c:pt>
                <c:pt idx="18">
                  <c:v>135.19315197238274</c:v>
                </c:pt>
                <c:pt idx="19">
                  <c:v>118.75853661305079</c:v>
                </c:pt>
                <c:pt idx="20">
                  <c:v>134.66181570441353</c:v>
                </c:pt>
                <c:pt idx="21">
                  <c:v>138.30244894998467</c:v>
                </c:pt>
                <c:pt idx="22">
                  <c:v>126.47704735530239</c:v>
                </c:pt>
                <c:pt idx="23">
                  <c:v>136.65392111995129</c:v>
                </c:pt>
                <c:pt idx="24">
                  <c:v>130.88249826290701</c:v>
                </c:pt>
                <c:pt idx="25">
                  <c:v>128.7400644704191</c:v>
                </c:pt>
                <c:pt idx="26">
                  <c:v>133.46956665722641</c:v>
                </c:pt>
                <c:pt idx="27">
                  <c:v>137.5250665296</c:v>
                </c:pt>
                <c:pt idx="28">
                  <c:v>127.41760538889089</c:v>
                </c:pt>
                <c:pt idx="29">
                  <c:v>123.59058002666002</c:v>
                </c:pt>
                <c:pt idx="30">
                  <c:v>138.40617688750211</c:v>
                </c:pt>
                <c:pt idx="31">
                  <c:v>129.53543607726701</c:v>
                </c:pt>
                <c:pt idx="32">
                  <c:v>128.95564322349435</c:v>
                </c:pt>
                <c:pt idx="33">
                  <c:v>128.43890806669523</c:v>
                </c:pt>
                <c:pt idx="34">
                  <c:v>126.10318472241974</c:v>
                </c:pt>
                <c:pt idx="35">
                  <c:v>118.59283857230834</c:v>
                </c:pt>
                <c:pt idx="36">
                  <c:v>125.05008393676204</c:v>
                </c:pt>
                <c:pt idx="37">
                  <c:v>126.48949635034045</c:v>
                </c:pt>
                <c:pt idx="38">
                  <c:v>131.11158652859845</c:v>
                </c:pt>
                <c:pt idx="39">
                  <c:v>139.74299323853634</c:v>
                </c:pt>
                <c:pt idx="40">
                  <c:v>136.35120613869907</c:v>
                </c:pt>
                <c:pt idx="41">
                  <c:v>143.88145931510189</c:v>
                </c:pt>
                <c:pt idx="42">
                  <c:v>137.5468538103562</c:v>
                </c:pt>
                <c:pt idx="43">
                  <c:v>115.43906330929789</c:v>
                </c:pt>
                <c:pt idx="44">
                  <c:v>139.76844706036101</c:v>
                </c:pt>
                <c:pt idx="45">
                  <c:v>138.0184411426722</c:v>
                </c:pt>
                <c:pt idx="46">
                  <c:v>140.09807977393095</c:v>
                </c:pt>
                <c:pt idx="47">
                  <c:v>133.96121961289467</c:v>
                </c:pt>
                <c:pt idx="48">
                  <c:v>136.77098946354849</c:v>
                </c:pt>
                <c:pt idx="49">
                  <c:v>133.35514523511065</c:v>
                </c:pt>
                <c:pt idx="50">
                  <c:v>129.05594649462407</c:v>
                </c:pt>
                <c:pt idx="51">
                  <c:v>131.59732235150113</c:v>
                </c:pt>
                <c:pt idx="52">
                  <c:v>147.67032029325136</c:v>
                </c:pt>
                <c:pt idx="53">
                  <c:v>127.72707769093262</c:v>
                </c:pt>
                <c:pt idx="54">
                  <c:v>127.57719117483495</c:v>
                </c:pt>
                <c:pt idx="55">
                  <c:v>145.22495117808776</c:v>
                </c:pt>
                <c:pt idx="56">
                  <c:v>135.99561814963758</c:v>
                </c:pt>
                <c:pt idx="57">
                  <c:v>134.24850907203279</c:v>
                </c:pt>
                <c:pt idx="58">
                  <c:v>131.72882005724074</c:v>
                </c:pt>
                <c:pt idx="59">
                  <c:v>138.05669454719381</c:v>
                </c:pt>
                <c:pt idx="60">
                  <c:v>124.45496276231077</c:v>
                </c:pt>
                <c:pt idx="61">
                  <c:v>134.90917366036859</c:v>
                </c:pt>
                <c:pt idx="62">
                  <c:v>131.3501334974284</c:v>
                </c:pt>
                <c:pt idx="63">
                  <c:v>121.05966795846312</c:v>
                </c:pt>
                <c:pt idx="64">
                  <c:v>122.00539299577783</c:v>
                </c:pt>
                <c:pt idx="65">
                  <c:v>125.48365538499422</c:v>
                </c:pt>
                <c:pt idx="66">
                  <c:v>135.27532780844476</c:v>
                </c:pt>
                <c:pt idx="67">
                  <c:v>127.84526079353915</c:v>
                </c:pt>
                <c:pt idx="68">
                  <c:v>120.58638319235077</c:v>
                </c:pt>
                <c:pt idx="69">
                  <c:v>103.8061123449008</c:v>
                </c:pt>
                <c:pt idx="70">
                  <c:v>139.71333083715092</c:v>
                </c:pt>
                <c:pt idx="71">
                  <c:v>125.32571806054787</c:v>
                </c:pt>
                <c:pt idx="72">
                  <c:v>116.39098886932442</c:v>
                </c:pt>
                <c:pt idx="73">
                  <c:v>134.25201350404325</c:v>
                </c:pt>
                <c:pt idx="74">
                  <c:v>139.82335242617188</c:v>
                </c:pt>
                <c:pt idx="75">
                  <c:v>139.03733506367442</c:v>
                </c:pt>
                <c:pt idx="76">
                  <c:v>133.01828865540634</c:v>
                </c:pt>
                <c:pt idx="77">
                  <c:v>131.73675961693709</c:v>
                </c:pt>
                <c:pt idx="78">
                  <c:v>130.77603960466161</c:v>
                </c:pt>
                <c:pt idx="79">
                  <c:v>130.0461703672224</c:v>
                </c:pt>
              </c:numCache>
            </c:numRef>
          </c:xVal>
          <c:yVal>
            <c:numRef>
              <c:f>RCP2_6!$A$191:$A$270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77-4C80-BB12-D09317CC4D79}"/>
            </c:ext>
          </c:extLst>
        </c:ser>
        <c:ser>
          <c:idx val="3"/>
          <c:order val="3"/>
          <c:tx>
            <c:v>RCP4.5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'RCP4.5'!$W$191:$W$270</c:f>
              <c:numCache>
                <c:formatCode>0.0</c:formatCode>
                <c:ptCount val="80"/>
                <c:pt idx="0">
                  <c:v>123.3</c:v>
                </c:pt>
                <c:pt idx="1">
                  <c:v>148.20833333333334</c:v>
                </c:pt>
                <c:pt idx="2">
                  <c:v>130.83468177520683</c:v>
                </c:pt>
                <c:pt idx="3">
                  <c:v>136.48032872299621</c:v>
                </c:pt>
                <c:pt idx="4">
                  <c:v>137.5037506004235</c:v>
                </c:pt>
                <c:pt idx="5">
                  <c:v>132.59885327704308</c:v>
                </c:pt>
                <c:pt idx="6">
                  <c:v>127.05689240547689</c:v>
                </c:pt>
                <c:pt idx="7">
                  <c:v>126.63109727208658</c:v>
                </c:pt>
                <c:pt idx="8">
                  <c:v>131.55528092549594</c:v>
                </c:pt>
                <c:pt idx="9">
                  <c:v>127.69803656918943</c:v>
                </c:pt>
                <c:pt idx="10">
                  <c:v>135.46547218509946</c:v>
                </c:pt>
                <c:pt idx="11">
                  <c:v>125.72282559845054</c:v>
                </c:pt>
                <c:pt idx="12">
                  <c:v>136.03297020440789</c:v>
                </c:pt>
                <c:pt idx="13">
                  <c:v>126.71026254003463</c:v>
                </c:pt>
                <c:pt idx="14">
                  <c:v>124.62376608142512</c:v>
                </c:pt>
                <c:pt idx="15">
                  <c:v>121.90856430625603</c:v>
                </c:pt>
                <c:pt idx="16">
                  <c:v>132.85707360672905</c:v>
                </c:pt>
                <c:pt idx="17">
                  <c:v>123.31804981745512</c:v>
                </c:pt>
                <c:pt idx="18">
                  <c:v>142.64943675063367</c:v>
                </c:pt>
                <c:pt idx="19">
                  <c:v>112.17783784591138</c:v>
                </c:pt>
                <c:pt idx="20">
                  <c:v>115.45752097411525</c:v>
                </c:pt>
                <c:pt idx="21">
                  <c:v>124.97526464493359</c:v>
                </c:pt>
                <c:pt idx="22">
                  <c:v>124.95988657430448</c:v>
                </c:pt>
                <c:pt idx="23">
                  <c:v>131.88396023469147</c:v>
                </c:pt>
                <c:pt idx="24">
                  <c:v>133.35932943053655</c:v>
                </c:pt>
                <c:pt idx="25">
                  <c:v>130.50268550244962</c:v>
                </c:pt>
                <c:pt idx="26">
                  <c:v>121.06328110783249</c:v>
                </c:pt>
                <c:pt idx="27">
                  <c:v>113.79309484904897</c:v>
                </c:pt>
                <c:pt idx="28">
                  <c:v>103.33824344623538</c:v>
                </c:pt>
                <c:pt idx="29">
                  <c:v>124.58191506413915</c:v>
                </c:pt>
                <c:pt idx="30">
                  <c:v>128.40195177673152</c:v>
                </c:pt>
                <c:pt idx="31">
                  <c:v>112.06358059852751</c:v>
                </c:pt>
                <c:pt idx="32">
                  <c:v>134.13348385924024</c:v>
                </c:pt>
                <c:pt idx="33">
                  <c:v>135.39926800773014</c:v>
                </c:pt>
                <c:pt idx="34">
                  <c:v>125.16082988475497</c:v>
                </c:pt>
                <c:pt idx="35">
                  <c:v>108.63201297400208</c:v>
                </c:pt>
                <c:pt idx="36">
                  <c:v>125.83560552048469</c:v>
                </c:pt>
                <c:pt idx="37">
                  <c:v>128.24791544010642</c:v>
                </c:pt>
                <c:pt idx="38">
                  <c:v>133.12345473551827</c:v>
                </c:pt>
                <c:pt idx="39">
                  <c:v>116.85077686820328</c:v>
                </c:pt>
                <c:pt idx="40">
                  <c:v>105.18232153889323</c:v>
                </c:pt>
                <c:pt idx="41">
                  <c:v>130.8373312808159</c:v>
                </c:pt>
                <c:pt idx="42">
                  <c:v>126.97459463768438</c:v>
                </c:pt>
                <c:pt idx="43">
                  <c:v>128.80380340881078</c:v>
                </c:pt>
                <c:pt idx="44">
                  <c:v>121.1833754641205</c:v>
                </c:pt>
                <c:pt idx="45">
                  <c:v>131.77410009233859</c:v>
                </c:pt>
                <c:pt idx="46">
                  <c:v>122.68396083972902</c:v>
                </c:pt>
                <c:pt idx="47">
                  <c:v>130.77712255480981</c:v>
                </c:pt>
                <c:pt idx="48">
                  <c:v>131.95048063718423</c:v>
                </c:pt>
                <c:pt idx="49">
                  <c:v>118.49308642057801</c:v>
                </c:pt>
                <c:pt idx="50">
                  <c:v>120.00578971117439</c:v>
                </c:pt>
                <c:pt idx="51">
                  <c:v>119.39503330812592</c:v>
                </c:pt>
                <c:pt idx="52">
                  <c:v>122.96778042855394</c:v>
                </c:pt>
                <c:pt idx="53">
                  <c:v>121.35587128296946</c:v>
                </c:pt>
                <c:pt idx="54">
                  <c:v>122.56705687737747</c:v>
                </c:pt>
                <c:pt idx="55">
                  <c:v>130.87862273941516</c:v>
                </c:pt>
                <c:pt idx="56">
                  <c:v>128.36142418701718</c:v>
                </c:pt>
                <c:pt idx="57">
                  <c:v>123.46568620911228</c:v>
                </c:pt>
                <c:pt idx="58">
                  <c:v>119.1941957003946</c:v>
                </c:pt>
                <c:pt idx="59">
                  <c:v>124.12157943398205</c:v>
                </c:pt>
                <c:pt idx="60">
                  <c:v>131.31824323083165</c:v>
                </c:pt>
                <c:pt idx="61">
                  <c:v>131.68121461032007</c:v>
                </c:pt>
                <c:pt idx="62">
                  <c:v>122.54370013663311</c:v>
                </c:pt>
                <c:pt idx="63">
                  <c:v>119.78661465932285</c:v>
                </c:pt>
                <c:pt idx="64">
                  <c:v>121.62561411901297</c:v>
                </c:pt>
                <c:pt idx="65">
                  <c:v>123.21879400206103</c:v>
                </c:pt>
                <c:pt idx="66">
                  <c:v>120.54357625081265</c:v>
                </c:pt>
                <c:pt idx="67">
                  <c:v>119.14105863966263</c:v>
                </c:pt>
                <c:pt idx="68">
                  <c:v>132.19650979895059</c:v>
                </c:pt>
                <c:pt idx="69">
                  <c:v>134.92302891650553</c:v>
                </c:pt>
                <c:pt idx="70">
                  <c:v>131.00732387461119</c:v>
                </c:pt>
                <c:pt idx="71">
                  <c:v>123.53504074065161</c:v>
                </c:pt>
                <c:pt idx="72">
                  <c:v>127.00522720587426</c:v>
                </c:pt>
                <c:pt idx="73">
                  <c:v>128.55272914325971</c:v>
                </c:pt>
                <c:pt idx="74">
                  <c:v>130.35625618354513</c:v>
                </c:pt>
                <c:pt idx="75">
                  <c:v>120.30191776222432</c:v>
                </c:pt>
                <c:pt idx="76">
                  <c:v>128.94048188030442</c:v>
                </c:pt>
                <c:pt idx="77">
                  <c:v>120.51314718851543</c:v>
                </c:pt>
                <c:pt idx="78">
                  <c:v>125.0000019589805</c:v>
                </c:pt>
                <c:pt idx="79">
                  <c:v>114.42454928440287</c:v>
                </c:pt>
              </c:numCache>
            </c:numRef>
          </c:xVal>
          <c:yVal>
            <c:numRef>
              <c:f>'RCP4.5'!$A$191:$A$270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7-4C80-BB12-D09317CC4D79}"/>
            </c:ext>
          </c:extLst>
        </c:ser>
        <c:ser>
          <c:idx val="4"/>
          <c:order val="4"/>
          <c:tx>
            <c:v>RCP6.0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'RCP6.0'!$W$191:$W$283</c:f>
              <c:numCache>
                <c:formatCode>0.0</c:formatCode>
                <c:ptCount val="93"/>
                <c:pt idx="0">
                  <c:v>123.3</c:v>
                </c:pt>
                <c:pt idx="1">
                  <c:v>148.20833333333334</c:v>
                </c:pt>
                <c:pt idx="2">
                  <c:v>127.28312948193674</c:v>
                </c:pt>
                <c:pt idx="3">
                  <c:v>139.60754534496721</c:v>
                </c:pt>
                <c:pt idx="4">
                  <c:v>139.83799064605657</c:v>
                </c:pt>
                <c:pt idx="5">
                  <c:v>138.96281025512587</c:v>
                </c:pt>
                <c:pt idx="6">
                  <c:v>133.91485819467042</c:v>
                </c:pt>
                <c:pt idx="7">
                  <c:v>124.19764832647789</c:v>
                </c:pt>
                <c:pt idx="8">
                  <c:v>140.89018327509797</c:v>
                </c:pt>
                <c:pt idx="9">
                  <c:v>128.1985437852112</c:v>
                </c:pt>
                <c:pt idx="10">
                  <c:v>131.98513936326154</c:v>
                </c:pt>
                <c:pt idx="11">
                  <c:v>121.72483872696453</c:v>
                </c:pt>
                <c:pt idx="12">
                  <c:v>120.1363081674566</c:v>
                </c:pt>
                <c:pt idx="13">
                  <c:v>123.68643133399817</c:v>
                </c:pt>
                <c:pt idx="14">
                  <c:v>129.50103625538753</c:v>
                </c:pt>
                <c:pt idx="15">
                  <c:v>128.83793080651978</c:v>
                </c:pt>
                <c:pt idx="16">
                  <c:v>125.98825638554534</c:v>
                </c:pt>
                <c:pt idx="17">
                  <c:v>125.80468427149216</c:v>
                </c:pt>
                <c:pt idx="18">
                  <c:v>144.98547310300458</c:v>
                </c:pt>
                <c:pt idx="19">
                  <c:v>133.40483265079078</c:v>
                </c:pt>
                <c:pt idx="20">
                  <c:v>131.09761459874474</c:v>
                </c:pt>
                <c:pt idx="21">
                  <c:v>132.01375713748314</c:v>
                </c:pt>
                <c:pt idx="22">
                  <c:v>138.27480258018318</c:v>
                </c:pt>
                <c:pt idx="23">
                  <c:v>126.63364654495507</c:v>
                </c:pt>
                <c:pt idx="24">
                  <c:v>121.69147487000656</c:v>
                </c:pt>
                <c:pt idx="25">
                  <c:v>132.78693884112153</c:v>
                </c:pt>
                <c:pt idx="26">
                  <c:v>128.15115104617621</c:v>
                </c:pt>
                <c:pt idx="27">
                  <c:v>114.10687012342333</c:v>
                </c:pt>
                <c:pt idx="28">
                  <c:v>128.81137005958971</c:v>
                </c:pt>
                <c:pt idx="29">
                  <c:v>135.01602825092337</c:v>
                </c:pt>
                <c:pt idx="30">
                  <c:v>127.52105197230063</c:v>
                </c:pt>
                <c:pt idx="31">
                  <c:v>131.64111341304616</c:v>
                </c:pt>
                <c:pt idx="32">
                  <c:v>131.45574295180734</c:v>
                </c:pt>
                <c:pt idx="33">
                  <c:v>131.12137059028495</c:v>
                </c:pt>
                <c:pt idx="34">
                  <c:v>121.60090203826907</c:v>
                </c:pt>
                <c:pt idx="35">
                  <c:v>120.84734254282972</c:v>
                </c:pt>
                <c:pt idx="36">
                  <c:v>125.00328988951314</c:v>
                </c:pt>
                <c:pt idx="37">
                  <c:v>131.96567330791805</c:v>
                </c:pt>
                <c:pt idx="38">
                  <c:v>127.86584594019072</c:v>
                </c:pt>
                <c:pt idx="39">
                  <c:v>124.84623363902703</c:v>
                </c:pt>
                <c:pt idx="40">
                  <c:v>140.79032161972543</c:v>
                </c:pt>
                <c:pt idx="41">
                  <c:v>109.68093623602728</c:v>
                </c:pt>
                <c:pt idx="42">
                  <c:v>122.80928780488655</c:v>
                </c:pt>
                <c:pt idx="43">
                  <c:v>131.59180988544617</c:v>
                </c:pt>
                <c:pt idx="44">
                  <c:v>109.72936311637822</c:v>
                </c:pt>
                <c:pt idx="45">
                  <c:v>136.798512222314</c:v>
                </c:pt>
                <c:pt idx="46">
                  <c:v>126.651175695703</c:v>
                </c:pt>
                <c:pt idx="47">
                  <c:v>137.87796296273635</c:v>
                </c:pt>
                <c:pt idx="48">
                  <c:v>119.68499156567854</c:v>
                </c:pt>
                <c:pt idx="49">
                  <c:v>127.99822462659411</c:v>
                </c:pt>
                <c:pt idx="50">
                  <c:v>114.60038430046609</c:v>
                </c:pt>
                <c:pt idx="51">
                  <c:v>121.64617874989038</c:v>
                </c:pt>
                <c:pt idx="52">
                  <c:v>136.83054893175554</c:v>
                </c:pt>
                <c:pt idx="53">
                  <c:v>124.63860919897928</c:v>
                </c:pt>
                <c:pt idx="54">
                  <c:v>120.59691253320287</c:v>
                </c:pt>
                <c:pt idx="55">
                  <c:v>114.16547404395322</c:v>
                </c:pt>
                <c:pt idx="56">
                  <c:v>121.5472192900436</c:v>
                </c:pt>
                <c:pt idx="57">
                  <c:v>120.96682929469407</c:v>
                </c:pt>
                <c:pt idx="58">
                  <c:v>119.4368047466178</c:v>
                </c:pt>
                <c:pt idx="59">
                  <c:v>129.47084204551564</c:v>
                </c:pt>
                <c:pt idx="60">
                  <c:v>126.80476922279486</c:v>
                </c:pt>
                <c:pt idx="61">
                  <c:v>111.11363134201483</c:v>
                </c:pt>
                <c:pt idx="62">
                  <c:v>127.61679470075698</c:v>
                </c:pt>
                <c:pt idx="63">
                  <c:v>120.93256087060318</c:v>
                </c:pt>
                <c:pt idx="64">
                  <c:v>127.05638339102136</c:v>
                </c:pt>
                <c:pt idx="65">
                  <c:v>120.08393934294214</c:v>
                </c:pt>
                <c:pt idx="66">
                  <c:v>113.21228963167751</c:v>
                </c:pt>
                <c:pt idx="67">
                  <c:v>127.81356199044978</c:v>
                </c:pt>
                <c:pt idx="68">
                  <c:v>109.67311658342342</c:v>
                </c:pt>
                <c:pt idx="69">
                  <c:v>123.39290640372842</c:v>
                </c:pt>
                <c:pt idx="70">
                  <c:v>130.40511630845037</c:v>
                </c:pt>
                <c:pt idx="71">
                  <c:v>118.98636989473177</c:v>
                </c:pt>
                <c:pt idx="72">
                  <c:v>115.90972762029938</c:v>
                </c:pt>
                <c:pt idx="73">
                  <c:v>117.3086453832735</c:v>
                </c:pt>
                <c:pt idx="74">
                  <c:v>120.25835439036221</c:v>
                </c:pt>
                <c:pt idx="75">
                  <c:v>117.82867169881135</c:v>
                </c:pt>
                <c:pt idx="76">
                  <c:v>127.01307028207341</c:v>
                </c:pt>
                <c:pt idx="77">
                  <c:v>125.40876401405038</c:v>
                </c:pt>
                <c:pt idx="78">
                  <c:v>123.88436740668897</c:v>
                </c:pt>
                <c:pt idx="79">
                  <c:v>123.6888739768562</c:v>
                </c:pt>
                <c:pt idx="85">
                  <c:v>164.82692307692307</c:v>
                </c:pt>
                <c:pt idx="86">
                  <c:v>143.70767043634004</c:v>
                </c:pt>
                <c:pt idx="87">
                  <c:v>130.22115384615384</c:v>
                </c:pt>
                <c:pt idx="90">
                  <c:v>157.421875</c:v>
                </c:pt>
                <c:pt idx="91">
                  <c:v>141.35117979953756</c:v>
                </c:pt>
                <c:pt idx="92">
                  <c:v>129.04117647058823</c:v>
                </c:pt>
              </c:numCache>
            </c:numRef>
          </c:xVal>
          <c:yVal>
            <c:numRef>
              <c:f>'RCP6.0'!$A$191:$A$270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77-4C80-BB12-D09317CC4D79}"/>
            </c:ext>
          </c:extLst>
        </c:ser>
        <c:ser>
          <c:idx val="5"/>
          <c:order val="5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'RCP8.5'!$W$191:$W$270</c:f>
              <c:numCache>
                <c:formatCode>0.0</c:formatCode>
                <c:ptCount val="80"/>
                <c:pt idx="0">
                  <c:v>123.3</c:v>
                </c:pt>
                <c:pt idx="1">
                  <c:v>148.20833333333334</c:v>
                </c:pt>
                <c:pt idx="2">
                  <c:v>134.17922490110428</c:v>
                </c:pt>
                <c:pt idx="3">
                  <c:v>139.99244580743141</c:v>
                </c:pt>
                <c:pt idx="4">
                  <c:v>132.27284886805333</c:v>
                </c:pt>
                <c:pt idx="5">
                  <c:v>129.46046900272478</c:v>
                </c:pt>
                <c:pt idx="6">
                  <c:v>113.30860199878649</c:v>
                </c:pt>
                <c:pt idx="7">
                  <c:v>126.36486411601685</c:v>
                </c:pt>
                <c:pt idx="8">
                  <c:v>127.59893594002759</c:v>
                </c:pt>
                <c:pt idx="9">
                  <c:v>122.96515535982927</c:v>
                </c:pt>
                <c:pt idx="10">
                  <c:v>128.60637030801647</c:v>
                </c:pt>
                <c:pt idx="11">
                  <c:v>128.1299701267564</c:v>
                </c:pt>
                <c:pt idx="12">
                  <c:v>131.2688987769815</c:v>
                </c:pt>
                <c:pt idx="13">
                  <c:v>127.35537706954533</c:v>
                </c:pt>
                <c:pt idx="14">
                  <c:v>128.63671647757155</c:v>
                </c:pt>
                <c:pt idx="15">
                  <c:v>126.17125260687118</c:v>
                </c:pt>
                <c:pt idx="16">
                  <c:v>133.64692838274425</c:v>
                </c:pt>
                <c:pt idx="17">
                  <c:v>120.77664954053455</c:v>
                </c:pt>
                <c:pt idx="18">
                  <c:v>135.20495295642323</c:v>
                </c:pt>
                <c:pt idx="19">
                  <c:v>111.04841203382379</c:v>
                </c:pt>
                <c:pt idx="20">
                  <c:v>122.85274011094791</c:v>
                </c:pt>
                <c:pt idx="21">
                  <c:v>127.90922325923735</c:v>
                </c:pt>
                <c:pt idx="22">
                  <c:v>122.89169966179104</c:v>
                </c:pt>
                <c:pt idx="23">
                  <c:v>113.51227186462485</c:v>
                </c:pt>
                <c:pt idx="24">
                  <c:v>112.40188011139138</c:v>
                </c:pt>
                <c:pt idx="25">
                  <c:v>118.39021994876349</c:v>
                </c:pt>
                <c:pt idx="26">
                  <c:v>115.0259050966377</c:v>
                </c:pt>
                <c:pt idx="27">
                  <c:v>129.95474152643959</c:v>
                </c:pt>
                <c:pt idx="28">
                  <c:v>122.0078704438786</c:v>
                </c:pt>
                <c:pt idx="29">
                  <c:v>108.90355987252366</c:v>
                </c:pt>
                <c:pt idx="30">
                  <c:v>120.22944717673253</c:v>
                </c:pt>
                <c:pt idx="31">
                  <c:v>128.31572543558275</c:v>
                </c:pt>
                <c:pt idx="32">
                  <c:v>120.0198071275554</c:v>
                </c:pt>
                <c:pt idx="33">
                  <c:v>126.6517206285618</c:v>
                </c:pt>
                <c:pt idx="34">
                  <c:v>118.25259848974758</c:v>
                </c:pt>
                <c:pt idx="35">
                  <c:v>107.23010379932614</c:v>
                </c:pt>
                <c:pt idx="36">
                  <c:v>119.67378886438438</c:v>
                </c:pt>
                <c:pt idx="37">
                  <c:v>108.44044323113712</c:v>
                </c:pt>
                <c:pt idx="38">
                  <c:v>120.03906383674433</c:v>
                </c:pt>
                <c:pt idx="39">
                  <c:v>110.86034461450922</c:v>
                </c:pt>
                <c:pt idx="40">
                  <c:v>122.06882748086203</c:v>
                </c:pt>
                <c:pt idx="41">
                  <c:v>119.84296215694661</c:v>
                </c:pt>
                <c:pt idx="42">
                  <c:v>104.61697360074545</c:v>
                </c:pt>
                <c:pt idx="43">
                  <c:v>106.43282283856438</c:v>
                </c:pt>
                <c:pt idx="44">
                  <c:v>128.31359833993005</c:v>
                </c:pt>
                <c:pt idx="45">
                  <c:v>117.11534948121417</c:v>
                </c:pt>
                <c:pt idx="46">
                  <c:v>127.48022643883648</c:v>
                </c:pt>
                <c:pt idx="47">
                  <c:v>113.5123017315877</c:v>
                </c:pt>
                <c:pt idx="48">
                  <c:v>128.33625410374964</c:v>
                </c:pt>
                <c:pt idx="49">
                  <c:v>119.20923198345484</c:v>
                </c:pt>
                <c:pt idx="50">
                  <c:v>106.47098774878502</c:v>
                </c:pt>
                <c:pt idx="51">
                  <c:v>107.10850334910714</c:v>
                </c:pt>
                <c:pt idx="52">
                  <c:v>114.82334428890162</c:v>
                </c:pt>
                <c:pt idx="53">
                  <c:v>106.68750046516075</c:v>
                </c:pt>
                <c:pt idx="54">
                  <c:v>126.23145997496272</c:v>
                </c:pt>
                <c:pt idx="55">
                  <c:v>114.19829507053964</c:v>
                </c:pt>
                <c:pt idx="56">
                  <c:v>108.91286596994507</c:v>
                </c:pt>
                <c:pt idx="57">
                  <c:v>111.14357762809075</c:v>
                </c:pt>
                <c:pt idx="58">
                  <c:v>109.89968312498003</c:v>
                </c:pt>
                <c:pt idx="59">
                  <c:v>113.55484648731635</c:v>
                </c:pt>
                <c:pt idx="60">
                  <c:v>102.88286951271863</c:v>
                </c:pt>
                <c:pt idx="61">
                  <c:v>104.87890749190471</c:v>
                </c:pt>
                <c:pt idx="62">
                  <c:v>99.410605757645612</c:v>
                </c:pt>
                <c:pt idx="63">
                  <c:v>115.2148083127323</c:v>
                </c:pt>
                <c:pt idx="64">
                  <c:v>118.44745784865491</c:v>
                </c:pt>
                <c:pt idx="65">
                  <c:v>96.798027647341399</c:v>
                </c:pt>
                <c:pt idx="66">
                  <c:v>108.53590537951868</c:v>
                </c:pt>
                <c:pt idx="67">
                  <c:v>110.9799102385513</c:v>
                </c:pt>
                <c:pt idx="68">
                  <c:v>111.76152662327685</c:v>
                </c:pt>
                <c:pt idx="69">
                  <c:v>112.03363540066957</c:v>
                </c:pt>
                <c:pt idx="70">
                  <c:v>107.47788106770126</c:v>
                </c:pt>
                <c:pt idx="71">
                  <c:v>106.52946748000626</c:v>
                </c:pt>
                <c:pt idx="72">
                  <c:v>86.529772607652944</c:v>
                </c:pt>
                <c:pt idx="73">
                  <c:v>94.909260328422803</c:v>
                </c:pt>
                <c:pt idx="74">
                  <c:v>94.105562123571687</c:v>
                </c:pt>
                <c:pt idx="75">
                  <c:v>97.138177400161084</c:v>
                </c:pt>
                <c:pt idx="76">
                  <c:v>106.33052729431695</c:v>
                </c:pt>
                <c:pt idx="77">
                  <c:v>99.522853866371719</c:v>
                </c:pt>
                <c:pt idx="78">
                  <c:v>102.03022764323616</c:v>
                </c:pt>
                <c:pt idx="79">
                  <c:v>92.926028084056739</c:v>
                </c:pt>
              </c:numCache>
            </c:numRef>
          </c:xVal>
          <c:yVal>
            <c:numRef>
              <c:f>'RCP8.5'!$A$191:$A$270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7-4C80-BB12-D09317CC4D79}"/>
            </c:ext>
          </c:extLst>
        </c:ser>
        <c:ser>
          <c:idx val="9"/>
          <c:order val="6"/>
          <c:tx>
            <c:v>No Sun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GSS_RCP!$N$10:$N$11</c:f>
              <c:numCache>
                <c:formatCode>General</c:formatCode>
                <c:ptCount val="2"/>
                <c:pt idx="0">
                  <c:v>18</c:v>
                </c:pt>
                <c:pt idx="1">
                  <c:v>18</c:v>
                </c:pt>
              </c:numCache>
            </c:numRef>
          </c:xVal>
          <c:yVal>
            <c:numRef>
              <c:f>GSS_RCP!$O$10:$O$11</c:f>
              <c:numCache>
                <c:formatCode>General</c:formatCode>
                <c:ptCount val="2"/>
                <c:pt idx="0">
                  <c:v>2110</c:v>
                </c:pt>
                <c:pt idx="1">
                  <c:v>1840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D3-483F-AC6A-2DDB9BB628F8}"/>
            </c:ext>
          </c:extLst>
        </c:ser>
        <c:ser>
          <c:idx val="6"/>
          <c:order val="7"/>
          <c:tx>
            <c:v>RCP2.6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RCP2_6!$X$191:$X$270</c:f>
              <c:numCache>
                <c:formatCode>0.0</c:formatCode>
                <c:ptCount val="80"/>
                <c:pt idx="0">
                  <c:v>270.2</c:v>
                </c:pt>
                <c:pt idx="1">
                  <c:v>288.5</c:v>
                </c:pt>
                <c:pt idx="2">
                  <c:v>289.17270607603325</c:v>
                </c:pt>
                <c:pt idx="3">
                  <c:v>311.84741018211571</c:v>
                </c:pt>
                <c:pt idx="4">
                  <c:v>286.8306675976051</c:v>
                </c:pt>
                <c:pt idx="5">
                  <c:v>312.18756870996515</c:v>
                </c:pt>
                <c:pt idx="6">
                  <c:v>288.58458051945723</c:v>
                </c:pt>
                <c:pt idx="7">
                  <c:v>294.86102514470423</c:v>
                </c:pt>
                <c:pt idx="8">
                  <c:v>300.05389375950932</c:v>
                </c:pt>
                <c:pt idx="9">
                  <c:v>296.41955394630997</c:v>
                </c:pt>
                <c:pt idx="10">
                  <c:v>287.85865120326577</c:v>
                </c:pt>
                <c:pt idx="11">
                  <c:v>287.5993460697814</c:v>
                </c:pt>
                <c:pt idx="12">
                  <c:v>287.12168571886798</c:v>
                </c:pt>
                <c:pt idx="13">
                  <c:v>286.31227599522407</c:v>
                </c:pt>
                <c:pt idx="14">
                  <c:v>303.94381336131329</c:v>
                </c:pt>
                <c:pt idx="15">
                  <c:v>287.21297705396034</c:v>
                </c:pt>
                <c:pt idx="16">
                  <c:v>292.14216666373761</c:v>
                </c:pt>
                <c:pt idx="17">
                  <c:v>290.38231619783249</c:v>
                </c:pt>
                <c:pt idx="18">
                  <c:v>290.23528637943531</c:v>
                </c:pt>
                <c:pt idx="19">
                  <c:v>289.57538661719383</c:v>
                </c:pt>
                <c:pt idx="20">
                  <c:v>293.89387279730056</c:v>
                </c:pt>
                <c:pt idx="21">
                  <c:v>309.21319841851425</c:v>
                </c:pt>
                <c:pt idx="22">
                  <c:v>310.69949532430354</c:v>
                </c:pt>
                <c:pt idx="23">
                  <c:v>287.39754146025859</c:v>
                </c:pt>
                <c:pt idx="24">
                  <c:v>297.06922984707677</c:v>
                </c:pt>
                <c:pt idx="25">
                  <c:v>287.16302393328374</c:v>
                </c:pt>
                <c:pt idx="26">
                  <c:v>301.06932525976845</c:v>
                </c:pt>
                <c:pt idx="27">
                  <c:v>304.50427765884359</c:v>
                </c:pt>
                <c:pt idx="28">
                  <c:v>299.31957393668989</c:v>
                </c:pt>
                <c:pt idx="29">
                  <c:v>297.72555711329983</c:v>
                </c:pt>
                <c:pt idx="30">
                  <c:v>294.49738348150402</c:v>
                </c:pt>
                <c:pt idx="31">
                  <c:v>293.88068156820958</c:v>
                </c:pt>
                <c:pt idx="32">
                  <c:v>293.20249069669148</c:v>
                </c:pt>
                <c:pt idx="33">
                  <c:v>289.41430124705744</c:v>
                </c:pt>
                <c:pt idx="34">
                  <c:v>294.17806691245767</c:v>
                </c:pt>
                <c:pt idx="35">
                  <c:v>292.21613415499479</c:v>
                </c:pt>
                <c:pt idx="36">
                  <c:v>299.63815053220048</c:v>
                </c:pt>
                <c:pt idx="37">
                  <c:v>287.75509202733224</c:v>
                </c:pt>
                <c:pt idx="38">
                  <c:v>297.72346875326707</c:v>
                </c:pt>
                <c:pt idx="39">
                  <c:v>287.0973455707217</c:v>
                </c:pt>
                <c:pt idx="40">
                  <c:v>297.27091849079528</c:v>
                </c:pt>
                <c:pt idx="41">
                  <c:v>290.72304877531241</c:v>
                </c:pt>
                <c:pt idx="42">
                  <c:v>293.36717424078802</c:v>
                </c:pt>
                <c:pt idx="43">
                  <c:v>312.91417295493886</c:v>
                </c:pt>
                <c:pt idx="44">
                  <c:v>304.56785210133285</c:v>
                </c:pt>
                <c:pt idx="45">
                  <c:v>289.27538184715888</c:v>
                </c:pt>
                <c:pt idx="46">
                  <c:v>286.65361021433273</c:v>
                </c:pt>
                <c:pt idx="47">
                  <c:v>310.32719403967036</c:v>
                </c:pt>
                <c:pt idx="48">
                  <c:v>299.50297694797388</c:v>
                </c:pt>
                <c:pt idx="49">
                  <c:v>302.15312553300078</c:v>
                </c:pt>
                <c:pt idx="50">
                  <c:v>306.61629426565293</c:v>
                </c:pt>
                <c:pt idx="51">
                  <c:v>299.94305547124293</c:v>
                </c:pt>
                <c:pt idx="52">
                  <c:v>298.88418364774242</c:v>
                </c:pt>
                <c:pt idx="53">
                  <c:v>286.30797301015866</c:v>
                </c:pt>
                <c:pt idx="54">
                  <c:v>286.62598812773433</c:v>
                </c:pt>
                <c:pt idx="55">
                  <c:v>285.98164909730076</c:v>
                </c:pt>
                <c:pt idx="56">
                  <c:v>285.49082692592259</c:v>
                </c:pt>
                <c:pt idx="57">
                  <c:v>288.06246985423184</c:v>
                </c:pt>
                <c:pt idx="58">
                  <c:v>300.81654752506756</c:v>
                </c:pt>
                <c:pt idx="59">
                  <c:v>299.37979625885322</c:v>
                </c:pt>
                <c:pt idx="60">
                  <c:v>303.97290750926652</c:v>
                </c:pt>
                <c:pt idx="61">
                  <c:v>297.06392723847665</c:v>
                </c:pt>
                <c:pt idx="62">
                  <c:v>296.85052819046064</c:v>
                </c:pt>
                <c:pt idx="63">
                  <c:v>297.09539397518904</c:v>
                </c:pt>
                <c:pt idx="64">
                  <c:v>286.89629342896887</c:v>
                </c:pt>
                <c:pt idx="65">
                  <c:v>298.68086465252907</c:v>
                </c:pt>
                <c:pt idx="66">
                  <c:v>299.15105583669873</c:v>
                </c:pt>
                <c:pt idx="67">
                  <c:v>296.64129854021689</c:v>
                </c:pt>
                <c:pt idx="68">
                  <c:v>310.1435142386714</c:v>
                </c:pt>
                <c:pt idx="69">
                  <c:v>299.52179050670287</c:v>
                </c:pt>
                <c:pt idx="70">
                  <c:v>276.40451169059787</c:v>
                </c:pt>
                <c:pt idx="71">
                  <c:v>285.50340927402465</c:v>
                </c:pt>
                <c:pt idx="72">
                  <c:v>296.13473797299406</c:v>
                </c:pt>
                <c:pt idx="73">
                  <c:v>295.94500124431545</c:v>
                </c:pt>
                <c:pt idx="74">
                  <c:v>300.27867805712685</c:v>
                </c:pt>
                <c:pt idx="75">
                  <c:v>306.22587760335909</c:v>
                </c:pt>
                <c:pt idx="76">
                  <c:v>295.43928873906856</c:v>
                </c:pt>
                <c:pt idx="77">
                  <c:v>287.30342363051312</c:v>
                </c:pt>
                <c:pt idx="78">
                  <c:v>286.69013948860754</c:v>
                </c:pt>
                <c:pt idx="79">
                  <c:v>288.03024881191135</c:v>
                </c:pt>
              </c:numCache>
            </c:numRef>
          </c:xVal>
          <c:yVal>
            <c:numRef>
              <c:f>RCP2_6!$A$191:$A$270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77-4C80-BB12-D09317CC4D79}"/>
            </c:ext>
          </c:extLst>
        </c:ser>
        <c:ser>
          <c:idx val="7"/>
          <c:order val="8"/>
          <c:tx>
            <c:v>RCP4.5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'RCP4.5'!$X$191:$X$270</c:f>
              <c:numCache>
                <c:formatCode>0.0</c:formatCode>
                <c:ptCount val="80"/>
                <c:pt idx="0">
                  <c:v>270.2</c:v>
                </c:pt>
                <c:pt idx="1">
                  <c:v>288.5</c:v>
                </c:pt>
                <c:pt idx="2">
                  <c:v>295.67547212348467</c:v>
                </c:pt>
                <c:pt idx="3">
                  <c:v>300.36537340071436</c:v>
                </c:pt>
                <c:pt idx="4">
                  <c:v>284.96762028198424</c:v>
                </c:pt>
                <c:pt idx="5">
                  <c:v>288.71001172068134</c:v>
                </c:pt>
                <c:pt idx="6">
                  <c:v>288.19401399013793</c:v>
                </c:pt>
                <c:pt idx="7">
                  <c:v>292.26391775155975</c:v>
                </c:pt>
                <c:pt idx="8">
                  <c:v>294.09884488499472</c:v>
                </c:pt>
                <c:pt idx="9">
                  <c:v>293.15324725458197</c:v>
                </c:pt>
                <c:pt idx="10">
                  <c:v>293.19792397605846</c:v>
                </c:pt>
                <c:pt idx="11">
                  <c:v>292.79143667397716</c:v>
                </c:pt>
                <c:pt idx="12">
                  <c:v>286.94509800891433</c:v>
                </c:pt>
                <c:pt idx="13">
                  <c:v>293.11617829297529</c:v>
                </c:pt>
                <c:pt idx="14">
                  <c:v>299.55953255756395</c:v>
                </c:pt>
                <c:pt idx="15">
                  <c:v>298.11090548742328</c:v>
                </c:pt>
                <c:pt idx="16">
                  <c:v>291.23771825793665</c:v>
                </c:pt>
                <c:pt idx="17">
                  <c:v>297.27885501322828</c:v>
                </c:pt>
                <c:pt idx="18">
                  <c:v>289.8738364440411</c:v>
                </c:pt>
                <c:pt idx="19">
                  <c:v>290.06155584540079</c:v>
                </c:pt>
                <c:pt idx="20">
                  <c:v>288.76381940876126</c:v>
                </c:pt>
                <c:pt idx="21">
                  <c:v>317.78929315375109</c:v>
                </c:pt>
                <c:pt idx="22">
                  <c:v>287.86251090172226</c:v>
                </c:pt>
                <c:pt idx="23">
                  <c:v>304.86960579722802</c:v>
                </c:pt>
                <c:pt idx="24">
                  <c:v>290.69886513226595</c:v>
                </c:pt>
                <c:pt idx="25">
                  <c:v>294.99304074363192</c:v>
                </c:pt>
                <c:pt idx="26">
                  <c:v>292.77184382142332</c:v>
                </c:pt>
                <c:pt idx="27">
                  <c:v>290.02930374790242</c:v>
                </c:pt>
                <c:pt idx="28">
                  <c:v>301.52603744263547</c:v>
                </c:pt>
                <c:pt idx="29">
                  <c:v>292.12478827448058</c:v>
                </c:pt>
                <c:pt idx="30">
                  <c:v>297.66452820539746</c:v>
                </c:pt>
                <c:pt idx="31">
                  <c:v>299.57562840834436</c:v>
                </c:pt>
                <c:pt idx="32">
                  <c:v>292.7095752551582</c:v>
                </c:pt>
                <c:pt idx="33">
                  <c:v>296.20231838932654</c:v>
                </c:pt>
                <c:pt idx="34">
                  <c:v>291.47712192498699</c:v>
                </c:pt>
                <c:pt idx="35">
                  <c:v>294.02639220675081</c:v>
                </c:pt>
                <c:pt idx="36">
                  <c:v>301.94937707830439</c:v>
                </c:pt>
                <c:pt idx="37">
                  <c:v>292.03990052324144</c:v>
                </c:pt>
                <c:pt idx="38">
                  <c:v>295.7762900092963</c:v>
                </c:pt>
                <c:pt idx="39">
                  <c:v>300.77471404860012</c:v>
                </c:pt>
                <c:pt idx="40">
                  <c:v>291.74591223255669</c:v>
                </c:pt>
                <c:pt idx="41">
                  <c:v>296.51874550868695</c:v>
                </c:pt>
                <c:pt idx="42">
                  <c:v>292.6196734274327</c:v>
                </c:pt>
                <c:pt idx="43">
                  <c:v>291.28868289550473</c:v>
                </c:pt>
                <c:pt idx="44">
                  <c:v>299.66055827515754</c:v>
                </c:pt>
                <c:pt idx="45">
                  <c:v>298.57368767955955</c:v>
                </c:pt>
                <c:pt idx="46">
                  <c:v>292.35818001538473</c:v>
                </c:pt>
                <c:pt idx="47">
                  <c:v>297.20625404786216</c:v>
                </c:pt>
                <c:pt idx="48">
                  <c:v>303.26891279286764</c:v>
                </c:pt>
                <c:pt idx="49">
                  <c:v>294.91470060559976</c:v>
                </c:pt>
                <c:pt idx="50">
                  <c:v>303.86864603798909</c:v>
                </c:pt>
                <c:pt idx="51">
                  <c:v>297.54780463851364</c:v>
                </c:pt>
                <c:pt idx="52">
                  <c:v>292.0191833429538</c:v>
                </c:pt>
                <c:pt idx="53">
                  <c:v>299.21924364590302</c:v>
                </c:pt>
                <c:pt idx="54">
                  <c:v>293.98573907590395</c:v>
                </c:pt>
                <c:pt idx="55">
                  <c:v>296.97892750369562</c:v>
                </c:pt>
                <c:pt idx="56">
                  <c:v>296.24269428351937</c:v>
                </c:pt>
                <c:pt idx="57">
                  <c:v>297.39397329180883</c:v>
                </c:pt>
                <c:pt idx="58">
                  <c:v>297.53460624737738</c:v>
                </c:pt>
                <c:pt idx="59">
                  <c:v>293.84837762512683</c:v>
                </c:pt>
                <c:pt idx="60">
                  <c:v>291.74001803877462</c:v>
                </c:pt>
                <c:pt idx="61">
                  <c:v>299.11091914173863</c:v>
                </c:pt>
                <c:pt idx="62">
                  <c:v>298.35076933593757</c:v>
                </c:pt>
                <c:pt idx="63">
                  <c:v>294.91208607499811</c:v>
                </c:pt>
                <c:pt idx="64">
                  <c:v>303.59301353680036</c:v>
                </c:pt>
                <c:pt idx="65">
                  <c:v>293.07396788271825</c:v>
                </c:pt>
                <c:pt idx="66">
                  <c:v>302.20957749790006</c:v>
                </c:pt>
                <c:pt idx="67">
                  <c:v>306.1812290113611</c:v>
                </c:pt>
                <c:pt idx="68">
                  <c:v>296.56849909894606</c:v>
                </c:pt>
                <c:pt idx="69">
                  <c:v>293.6408887309172</c:v>
                </c:pt>
                <c:pt idx="70">
                  <c:v>305.22024427142554</c:v>
                </c:pt>
                <c:pt idx="71">
                  <c:v>299.12332791296444</c:v>
                </c:pt>
                <c:pt idx="72">
                  <c:v>292.89263453248918</c:v>
                </c:pt>
                <c:pt idx="73">
                  <c:v>295.56850734101255</c:v>
                </c:pt>
                <c:pt idx="74">
                  <c:v>293.72335487568392</c:v>
                </c:pt>
                <c:pt idx="75">
                  <c:v>297.9671489651306</c:v>
                </c:pt>
                <c:pt idx="76">
                  <c:v>295.13879929359433</c:v>
                </c:pt>
                <c:pt idx="77">
                  <c:v>296.89442202911141</c:v>
                </c:pt>
                <c:pt idx="78">
                  <c:v>301.06412249530337</c:v>
                </c:pt>
                <c:pt idx="79">
                  <c:v>296.98697605964838</c:v>
                </c:pt>
              </c:numCache>
            </c:numRef>
          </c:xVal>
          <c:yVal>
            <c:numRef>
              <c:f>'RCP4.5'!$A$191:$A$270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7-4C80-BB12-D09317CC4D79}"/>
            </c:ext>
          </c:extLst>
        </c:ser>
        <c:ser>
          <c:idx val="8"/>
          <c:order val="9"/>
          <c:tx>
            <c:v>RCP6.0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'RCP6.0'!$X$192:$X$270</c:f>
              <c:numCache>
                <c:formatCode>0.0</c:formatCode>
                <c:ptCount val="79"/>
                <c:pt idx="0">
                  <c:v>288.5</c:v>
                </c:pt>
                <c:pt idx="1">
                  <c:v>289.25111736732163</c:v>
                </c:pt>
                <c:pt idx="2">
                  <c:v>287.1099311397283</c:v>
                </c:pt>
                <c:pt idx="3">
                  <c:v>293.02119168803574</c:v>
                </c:pt>
                <c:pt idx="4">
                  <c:v>285.52071678868987</c:v>
                </c:pt>
                <c:pt idx="5">
                  <c:v>284.55211723342592</c:v>
                </c:pt>
                <c:pt idx="6">
                  <c:v>289.57599782840759</c:v>
                </c:pt>
                <c:pt idx="7">
                  <c:v>296.04201635657915</c:v>
                </c:pt>
                <c:pt idx="8">
                  <c:v>286.95756930706466</c:v>
                </c:pt>
                <c:pt idx="9">
                  <c:v>287.88575252290082</c:v>
                </c:pt>
                <c:pt idx="10">
                  <c:v>290.93672672343473</c:v>
                </c:pt>
                <c:pt idx="11">
                  <c:v>288.64501000993675</c:v>
                </c:pt>
                <c:pt idx="12">
                  <c:v>298.92655320840475</c:v>
                </c:pt>
                <c:pt idx="13">
                  <c:v>295.68181945436294</c:v>
                </c:pt>
                <c:pt idx="14">
                  <c:v>287.73310469739232</c:v>
                </c:pt>
                <c:pt idx="15">
                  <c:v>296.18859250812244</c:v>
                </c:pt>
                <c:pt idx="16">
                  <c:v>298.55648325254572</c:v>
                </c:pt>
                <c:pt idx="17">
                  <c:v>292.27920663524156</c:v>
                </c:pt>
                <c:pt idx="18">
                  <c:v>299.97015814456574</c:v>
                </c:pt>
                <c:pt idx="19">
                  <c:v>289.96786472087365</c:v>
                </c:pt>
                <c:pt idx="20">
                  <c:v>287.91224923306999</c:v>
                </c:pt>
                <c:pt idx="21">
                  <c:v>295.07287953694868</c:v>
                </c:pt>
                <c:pt idx="22">
                  <c:v>288.87858651064653</c:v>
                </c:pt>
                <c:pt idx="23">
                  <c:v>289.26234122814947</c:v>
                </c:pt>
                <c:pt idx="24">
                  <c:v>285.62139269571912</c:v>
                </c:pt>
                <c:pt idx="25">
                  <c:v>307.38744798689885</c:v>
                </c:pt>
                <c:pt idx="26">
                  <c:v>301.52256763951351</c:v>
                </c:pt>
                <c:pt idx="27">
                  <c:v>303.10024723276632</c:v>
                </c:pt>
                <c:pt idx="28">
                  <c:v>321.18928515629153</c:v>
                </c:pt>
                <c:pt idx="29">
                  <c:v>289.98865271257654</c:v>
                </c:pt>
                <c:pt idx="30">
                  <c:v>309.51798982929176</c:v>
                </c:pt>
                <c:pt idx="31">
                  <c:v>289.7751026242845</c:v>
                </c:pt>
                <c:pt idx="32">
                  <c:v>297.65137414525009</c:v>
                </c:pt>
                <c:pt idx="33">
                  <c:v>292.48411357795214</c:v>
                </c:pt>
                <c:pt idx="34">
                  <c:v>293.57408217049107</c:v>
                </c:pt>
                <c:pt idx="35">
                  <c:v>315.75111314797994</c:v>
                </c:pt>
                <c:pt idx="36">
                  <c:v>291.4102016240609</c:v>
                </c:pt>
                <c:pt idx="37">
                  <c:v>290.73610654536549</c:v>
                </c:pt>
                <c:pt idx="38">
                  <c:v>309.66881316539047</c:v>
                </c:pt>
                <c:pt idx="39">
                  <c:v>307.51653954707496</c:v>
                </c:pt>
                <c:pt idx="40">
                  <c:v>299.58142949839151</c:v>
                </c:pt>
                <c:pt idx="41">
                  <c:v>302.96632240656305</c:v>
                </c:pt>
                <c:pt idx="42">
                  <c:v>295.83393825581976</c:v>
                </c:pt>
                <c:pt idx="43">
                  <c:v>306.4424741681355</c:v>
                </c:pt>
                <c:pt idx="44">
                  <c:v>295.15665442711918</c:v>
                </c:pt>
                <c:pt idx="45">
                  <c:v>297.25163025408847</c:v>
                </c:pt>
                <c:pt idx="46">
                  <c:v>309.15175960322523</c:v>
                </c:pt>
                <c:pt idx="47">
                  <c:v>297.26259092519587</c:v>
                </c:pt>
                <c:pt idx="48">
                  <c:v>294.2441854060956</c:v>
                </c:pt>
                <c:pt idx="49">
                  <c:v>292.95422880733128</c:v>
                </c:pt>
                <c:pt idx="50">
                  <c:v>308.76077718697729</c:v>
                </c:pt>
                <c:pt idx="51">
                  <c:v>291.21139222583014</c:v>
                </c:pt>
                <c:pt idx="52">
                  <c:v>295.59903247638408</c:v>
                </c:pt>
                <c:pt idx="53">
                  <c:v>293.95785772786223</c:v>
                </c:pt>
                <c:pt idx="54">
                  <c:v>313.44678570092566</c:v>
                </c:pt>
                <c:pt idx="55">
                  <c:v>312.54366858022092</c:v>
                </c:pt>
                <c:pt idx="56">
                  <c:v>294.8320373235797</c:v>
                </c:pt>
                <c:pt idx="57">
                  <c:v>300.04812704371761</c:v>
                </c:pt>
                <c:pt idx="58">
                  <c:v>302.58534122715923</c:v>
                </c:pt>
                <c:pt idx="59">
                  <c:v>310.22635719347153</c:v>
                </c:pt>
                <c:pt idx="60">
                  <c:v>293.29164326365327</c:v>
                </c:pt>
                <c:pt idx="61">
                  <c:v>295.96212841481145</c:v>
                </c:pt>
                <c:pt idx="62">
                  <c:v>321.97626295030034</c:v>
                </c:pt>
                <c:pt idx="63">
                  <c:v>306.23711550588104</c:v>
                </c:pt>
                <c:pt idx="64">
                  <c:v>308.13969153923051</c:v>
                </c:pt>
                <c:pt idx="65">
                  <c:v>297.75000779529137</c:v>
                </c:pt>
                <c:pt idx="66">
                  <c:v>294.74142156048345</c:v>
                </c:pt>
                <c:pt idx="67">
                  <c:v>310.98189891462783</c:v>
                </c:pt>
                <c:pt idx="68">
                  <c:v>298.85543140903485</c:v>
                </c:pt>
                <c:pt idx="69">
                  <c:v>301.31369725230968</c:v>
                </c:pt>
                <c:pt idx="70">
                  <c:v>306.58667245890427</c:v>
                </c:pt>
                <c:pt idx="71">
                  <c:v>301.86317350947473</c:v>
                </c:pt>
                <c:pt idx="72">
                  <c:v>301.18940713582128</c:v>
                </c:pt>
                <c:pt idx="73">
                  <c:v>307.26266590164954</c:v>
                </c:pt>
                <c:pt idx="74">
                  <c:v>298.17766229886126</c:v>
                </c:pt>
                <c:pt idx="75">
                  <c:v>300.65126566289854</c:v>
                </c:pt>
                <c:pt idx="76">
                  <c:v>307.80114130774189</c:v>
                </c:pt>
                <c:pt idx="77">
                  <c:v>312.2158978030086</c:v>
                </c:pt>
                <c:pt idx="78">
                  <c:v>321.9622609954186</c:v>
                </c:pt>
              </c:numCache>
            </c:numRef>
          </c:xVal>
          <c:y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D3-483F-AC6A-2DDB9BB628F8}"/>
            </c:ext>
          </c:extLst>
        </c:ser>
        <c:ser>
          <c:idx val="10"/>
          <c:order val="10"/>
          <c:tx>
            <c:v>No Sun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GSS_RCP!$N$13:$N$14</c:f>
              <c:numCache>
                <c:formatCode>General</c:formatCode>
                <c:ptCount val="2"/>
                <c:pt idx="0">
                  <c:v>327</c:v>
                </c:pt>
                <c:pt idx="1">
                  <c:v>327</c:v>
                </c:pt>
              </c:numCache>
            </c:numRef>
          </c:xVal>
          <c:yVal>
            <c:numRef>
              <c:f>GSS_RCP!$O$13:$O$14</c:f>
              <c:numCache>
                <c:formatCode>General</c:formatCode>
                <c:ptCount val="2"/>
                <c:pt idx="0">
                  <c:v>2110</c:v>
                </c:pt>
                <c:pt idx="1">
                  <c:v>1840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D3-483F-AC6A-2DDB9BB628F8}"/>
            </c:ext>
          </c:extLst>
        </c:ser>
        <c:ser>
          <c:idx val="11"/>
          <c:order val="11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'RCP8.5'!$X$192:$X$270</c:f>
              <c:numCache>
                <c:formatCode>0.0</c:formatCode>
                <c:ptCount val="79"/>
                <c:pt idx="0">
                  <c:v>288.5</c:v>
                </c:pt>
                <c:pt idx="1">
                  <c:v>284.93170473505734</c:v>
                </c:pt>
                <c:pt idx="2">
                  <c:v>275.59970268225624</c:v>
                </c:pt>
                <c:pt idx="3">
                  <c:v>291.79407702349033</c:v>
                </c:pt>
                <c:pt idx="4">
                  <c:v>285.60109629635366</c:v>
                </c:pt>
                <c:pt idx="5">
                  <c:v>288.33029175900231</c:v>
                </c:pt>
                <c:pt idx="6">
                  <c:v>291.63662544815548</c:v>
                </c:pt>
                <c:pt idx="7">
                  <c:v>294.04438368164705</c:v>
                </c:pt>
                <c:pt idx="8">
                  <c:v>289.44784560928423</c:v>
                </c:pt>
                <c:pt idx="9">
                  <c:v>294.99835486292721</c:v>
                </c:pt>
                <c:pt idx="10">
                  <c:v>291.71230168715272</c:v>
                </c:pt>
                <c:pt idx="11">
                  <c:v>294.48221147116232</c:v>
                </c:pt>
                <c:pt idx="12">
                  <c:v>290.52202316709486</c:v>
                </c:pt>
                <c:pt idx="13">
                  <c:v>291.72880090679871</c:v>
                </c:pt>
                <c:pt idx="14">
                  <c:v>293.48174946044918</c:v>
                </c:pt>
                <c:pt idx="15">
                  <c:v>303.54317032632343</c:v>
                </c:pt>
                <c:pt idx="16">
                  <c:v>296.81345233034187</c:v>
                </c:pt>
                <c:pt idx="17">
                  <c:v>297.20490096101986</c:v>
                </c:pt>
                <c:pt idx="18">
                  <c:v>298.26185845944798</c:v>
                </c:pt>
                <c:pt idx="19">
                  <c:v>304.15622177097129</c:v>
                </c:pt>
                <c:pt idx="20">
                  <c:v>299.65984869370254</c:v>
                </c:pt>
                <c:pt idx="21">
                  <c:v>299.00962809311847</c:v>
                </c:pt>
                <c:pt idx="22">
                  <c:v>303.17888631278362</c:v>
                </c:pt>
                <c:pt idx="23">
                  <c:v>318.7266355820459</c:v>
                </c:pt>
                <c:pt idx="24">
                  <c:v>294.34547679353466</c:v>
                </c:pt>
                <c:pt idx="25">
                  <c:v>298.61236297714981</c:v>
                </c:pt>
                <c:pt idx="26">
                  <c:v>309.80593316210638</c:v>
                </c:pt>
                <c:pt idx="27">
                  <c:v>311.45933093344189</c:v>
                </c:pt>
                <c:pt idx="28">
                  <c:v>303.42361029493748</c:v>
                </c:pt>
                <c:pt idx="29">
                  <c:v>308.36351903825255</c:v>
                </c:pt>
                <c:pt idx="30">
                  <c:v>314.41829060821709</c:v>
                </c:pt>
                <c:pt idx="31">
                  <c:v>304.12603121412849</c:v>
                </c:pt>
                <c:pt idx="32">
                  <c:v>309.39001603372418</c:v>
                </c:pt>
                <c:pt idx="33">
                  <c:v>304.93486945529889</c:v>
                </c:pt>
                <c:pt idx="34">
                  <c:v>313.23108386537751</c:v>
                </c:pt>
                <c:pt idx="35">
                  <c:v>313.41564344724901</c:v>
                </c:pt>
                <c:pt idx="36">
                  <c:v>308.9609933071423</c:v>
                </c:pt>
                <c:pt idx="37">
                  <c:v>316.28443303859081</c:v>
                </c:pt>
                <c:pt idx="38">
                  <c:v>308.19756281294184</c:v>
                </c:pt>
                <c:pt idx="39">
                  <c:v>312.12804283782941</c:v>
                </c:pt>
                <c:pt idx="40">
                  <c:v>307.88133985540168</c:v>
                </c:pt>
                <c:pt idx="41">
                  <c:v>314.78267109369625</c:v>
                </c:pt>
                <c:pt idx="42">
                  <c:v>310.40038531566387</c:v>
                </c:pt>
                <c:pt idx="43">
                  <c:v>317.25457728747239</c:v>
                </c:pt>
                <c:pt idx="44">
                  <c:v>318.76000177686649</c:v>
                </c:pt>
                <c:pt idx="45">
                  <c:v>317.94591572449383</c:v>
                </c:pt>
                <c:pt idx="46">
                  <c:v>317.27827305180546</c:v>
                </c:pt>
                <c:pt idx="47">
                  <c:v>319.66023863139867</c:v>
                </c:pt>
                <c:pt idx="48">
                  <c:v>314.98483454223816</c:v>
                </c:pt>
                <c:pt idx="49">
                  <c:v>312.56879199106447</c:v>
                </c:pt>
                <c:pt idx="50">
                  <c:v>325.58091402948622</c:v>
                </c:pt>
                <c:pt idx="51">
                  <c:v>333.74055545021406</c:v>
                </c:pt>
                <c:pt idx="52">
                  <c:v>326.06417101257045</c:v>
                </c:pt>
                <c:pt idx="53">
                  <c:v>333.83615716543358</c:v>
                </c:pt>
                <c:pt idx="54">
                  <c:v>332.58379976773466</c:v>
                </c:pt>
                <c:pt idx="55">
                  <c:v>335.56718092171582</c:v>
                </c:pt>
                <c:pt idx="56">
                  <c:v>339.69635001040626</c:v>
                </c:pt>
                <c:pt idx="57">
                  <c:v>339.70338141362851</c:v>
                </c:pt>
                <c:pt idx="58">
                  <c:v>329.61044164870304</c:v>
                </c:pt>
                <c:pt idx="59">
                  <c:v>337.69372569403276</c:v>
                </c:pt>
                <c:pt idx="60">
                  <c:v>331.43568452567825</c:v>
                </c:pt>
                <c:pt idx="61">
                  <c:v>346.78826101211871</c:v>
                </c:pt>
                <c:pt idx="62">
                  <c:v>346.09319189797486</c:v>
                </c:pt>
                <c:pt idx="63">
                  <c:v>341.11766222041024</c:v>
                </c:pt>
                <c:pt idx="64">
                  <c:v>347.67303161684981</c:v>
                </c:pt>
                <c:pt idx="65">
                  <c:v>333.59086895906046</c:v>
                </c:pt>
                <c:pt idx="66">
                  <c:v>336.2996193477739</c:v>
                </c:pt>
                <c:pt idx="67">
                  <c:v>345.27740056670245</c:v>
                </c:pt>
                <c:pt idx="68">
                  <c:v>341.48777060688042</c:v>
                </c:pt>
                <c:pt idx="69">
                  <c:v>336.07978837822566</c:v>
                </c:pt>
                <c:pt idx="70">
                  <c:v>340.81550269915715</c:v>
                </c:pt>
                <c:pt idx="71">
                  <c:v>340.60198716962753</c:v>
                </c:pt>
                <c:pt idx="72">
                  <c:v>342.44577923904012</c:v>
                </c:pt>
                <c:pt idx="73">
                  <c:v>343.5570895134432</c:v>
                </c:pt>
                <c:pt idx="74">
                  <c:v>338.14225725291737</c:v>
                </c:pt>
                <c:pt idx="75">
                  <c:v>343.47666281485886</c:v>
                </c:pt>
                <c:pt idx="76">
                  <c:v>342.54674215596179</c:v>
                </c:pt>
                <c:pt idx="77">
                  <c:v>340.34855260663397</c:v>
                </c:pt>
                <c:pt idx="78">
                  <c:v>342.72199945590046</c:v>
                </c:pt>
              </c:numCache>
            </c:numRef>
          </c:xVal>
          <c:y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D3-483F-AC6A-2DDB9BB6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401744"/>
        <c:axId val="1012388848"/>
      </c:scatterChart>
      <c:valAx>
        <c:axId val="1012401744"/>
        <c:scaling>
          <c:orientation val="minMax"/>
          <c:max val="3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DOY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388848"/>
        <c:crosses val="autoZero"/>
        <c:crossBetween val="midCat"/>
        <c:majorUnit val="30"/>
        <c:minorUnit val="5"/>
      </c:valAx>
      <c:valAx>
        <c:axId val="1012388848"/>
        <c:scaling>
          <c:orientation val="minMax"/>
          <c:max val="2110"/>
          <c:min val="18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401744"/>
        <c:crosses val="autoZero"/>
        <c:crossBetween val="midCat"/>
        <c:majorUnit val="30"/>
        <c:min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Arctic</a:t>
            </a:r>
            <a:r>
              <a:rPr lang="en-US" sz="1600" b="1" baseline="0"/>
              <a:t> Station</a:t>
            </a:r>
            <a:endParaRPr lang="en-U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Past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Past!$O$10:$O$192</c:f>
              <c:numCache>
                <c:formatCode>General</c:formatCode>
                <c:ptCount val="183"/>
                <c:pt idx="0">
                  <c:v>13.6</c:v>
                </c:pt>
                <c:pt idx="1">
                  <c:v>12.1</c:v>
                </c:pt>
                <c:pt idx="2">
                  <c:v>13.799999999999999</c:v>
                </c:pt>
                <c:pt idx="3">
                  <c:v>15.5</c:v>
                </c:pt>
                <c:pt idx="4">
                  <c:v>16.5</c:v>
                </c:pt>
                <c:pt idx="5">
                  <c:v>18.700000000000003</c:v>
                </c:pt>
                <c:pt idx="6">
                  <c:v>13.9</c:v>
                </c:pt>
                <c:pt idx="7">
                  <c:v>15</c:v>
                </c:pt>
                <c:pt idx="8">
                  <c:v>22.400000000000002</c:v>
                </c:pt>
                <c:pt idx="9">
                  <c:v>17.8</c:v>
                </c:pt>
                <c:pt idx="10">
                  <c:v>20.7</c:v>
                </c:pt>
                <c:pt idx="11">
                  <c:v>15.7</c:v>
                </c:pt>
                <c:pt idx="12">
                  <c:v>20</c:v>
                </c:pt>
                <c:pt idx="13">
                  <c:v>15.699999999999998</c:v>
                </c:pt>
                <c:pt idx="14">
                  <c:v>15.1</c:v>
                </c:pt>
                <c:pt idx="15">
                  <c:v>12.7</c:v>
                </c:pt>
                <c:pt idx="16">
                  <c:v>16.099999999999998</c:v>
                </c:pt>
                <c:pt idx="17">
                  <c:v>21.000000000000004</c:v>
                </c:pt>
                <c:pt idx="18">
                  <c:v>18.2</c:v>
                </c:pt>
                <c:pt idx="19">
                  <c:v>17.3</c:v>
                </c:pt>
                <c:pt idx="20">
                  <c:v>19.2</c:v>
                </c:pt>
                <c:pt idx="21">
                  <c:v>14</c:v>
                </c:pt>
                <c:pt idx="22">
                  <c:v>15</c:v>
                </c:pt>
                <c:pt idx="23">
                  <c:v>10.199999999999999</c:v>
                </c:pt>
                <c:pt idx="24">
                  <c:v>14.8</c:v>
                </c:pt>
                <c:pt idx="25">
                  <c:v>10.1</c:v>
                </c:pt>
                <c:pt idx="26">
                  <c:v>12.700000000000001</c:v>
                </c:pt>
                <c:pt idx="27">
                  <c:v>18.899999999999999</c:v>
                </c:pt>
                <c:pt idx="28">
                  <c:v>12.8</c:v>
                </c:pt>
                <c:pt idx="29">
                  <c:v>13.8</c:v>
                </c:pt>
                <c:pt idx="30">
                  <c:v>14</c:v>
                </c:pt>
                <c:pt idx="31">
                  <c:v>18.399999999999999</c:v>
                </c:pt>
                <c:pt idx="32">
                  <c:v>21.299999999999997</c:v>
                </c:pt>
                <c:pt idx="33">
                  <c:v>18.3</c:v>
                </c:pt>
                <c:pt idx="34">
                  <c:v>23.3</c:v>
                </c:pt>
                <c:pt idx="35">
                  <c:v>17.400000000000002</c:v>
                </c:pt>
                <c:pt idx="36">
                  <c:v>20</c:v>
                </c:pt>
                <c:pt idx="37">
                  <c:v>24.9</c:v>
                </c:pt>
                <c:pt idx="38">
                  <c:v>19.600000000000001</c:v>
                </c:pt>
                <c:pt idx="39">
                  <c:v>17.8</c:v>
                </c:pt>
                <c:pt idx="40">
                  <c:v>18.299999999999997</c:v>
                </c:pt>
                <c:pt idx="41">
                  <c:v>19.600000000000001</c:v>
                </c:pt>
                <c:pt idx="42">
                  <c:v>18.600000000000001</c:v>
                </c:pt>
                <c:pt idx="43">
                  <c:v>20.399999999999999</c:v>
                </c:pt>
                <c:pt idx="44">
                  <c:v>15.3</c:v>
                </c:pt>
                <c:pt idx="45">
                  <c:v>17.5</c:v>
                </c:pt>
                <c:pt idx="46">
                  <c:v>19</c:v>
                </c:pt>
                <c:pt idx="47">
                  <c:v>17.399999999999999</c:v>
                </c:pt>
                <c:pt idx="48">
                  <c:v>22.5</c:v>
                </c:pt>
                <c:pt idx="49">
                  <c:v>19.099999999999998</c:v>
                </c:pt>
                <c:pt idx="50">
                  <c:v>17.900000000000002</c:v>
                </c:pt>
                <c:pt idx="51">
                  <c:v>20.099999999999998</c:v>
                </c:pt>
                <c:pt idx="52">
                  <c:v>22.7</c:v>
                </c:pt>
                <c:pt idx="53">
                  <c:v>23.7</c:v>
                </c:pt>
                <c:pt idx="54">
                  <c:v>17.599999999999998</c:v>
                </c:pt>
                <c:pt idx="55">
                  <c:v>16.7</c:v>
                </c:pt>
                <c:pt idx="56">
                  <c:v>22.2</c:v>
                </c:pt>
                <c:pt idx="57">
                  <c:v>20.099999999999998</c:v>
                </c:pt>
                <c:pt idx="58">
                  <c:v>18.3</c:v>
                </c:pt>
                <c:pt idx="59">
                  <c:v>21.400000000000002</c:v>
                </c:pt>
                <c:pt idx="60">
                  <c:v>24.6</c:v>
                </c:pt>
                <c:pt idx="61">
                  <c:v>18.600000000000001</c:v>
                </c:pt>
                <c:pt idx="62">
                  <c:v>24.400000000000002</c:v>
                </c:pt>
                <c:pt idx="63">
                  <c:v>21.3</c:v>
                </c:pt>
                <c:pt idx="64">
                  <c:v>23.7</c:v>
                </c:pt>
                <c:pt idx="65">
                  <c:v>20</c:v>
                </c:pt>
                <c:pt idx="66">
                  <c:v>24.999999999999996</c:v>
                </c:pt>
                <c:pt idx="67">
                  <c:v>22.1</c:v>
                </c:pt>
                <c:pt idx="68">
                  <c:v>25.8</c:v>
                </c:pt>
                <c:pt idx="69">
                  <c:v>24.500000000000004</c:v>
                </c:pt>
                <c:pt idx="70">
                  <c:v>20.7</c:v>
                </c:pt>
                <c:pt idx="71">
                  <c:v>21.8</c:v>
                </c:pt>
                <c:pt idx="72">
                  <c:v>24.5</c:v>
                </c:pt>
                <c:pt idx="73">
                  <c:v>21.2</c:v>
                </c:pt>
                <c:pt idx="74">
                  <c:v>15.9</c:v>
                </c:pt>
                <c:pt idx="75">
                  <c:v>24.5</c:v>
                </c:pt>
                <c:pt idx="76">
                  <c:v>24.6</c:v>
                </c:pt>
                <c:pt idx="77">
                  <c:v>20.8</c:v>
                </c:pt>
                <c:pt idx="78">
                  <c:v>17</c:v>
                </c:pt>
                <c:pt idx="79">
                  <c:v>16.599999999999998</c:v>
                </c:pt>
                <c:pt idx="80">
                  <c:v>20.3</c:v>
                </c:pt>
                <c:pt idx="81">
                  <c:v>20.9</c:v>
                </c:pt>
                <c:pt idx="82">
                  <c:v>16.899999999999999</c:v>
                </c:pt>
                <c:pt idx="83">
                  <c:v>21.6</c:v>
                </c:pt>
                <c:pt idx="84">
                  <c:v>21.8</c:v>
                </c:pt>
                <c:pt idx="85">
                  <c:v>20.299999999999997</c:v>
                </c:pt>
                <c:pt idx="86">
                  <c:v>25.200000000000003</c:v>
                </c:pt>
                <c:pt idx="87">
                  <c:v>24.6</c:v>
                </c:pt>
                <c:pt idx="88">
                  <c:v>28.5</c:v>
                </c:pt>
                <c:pt idx="89">
                  <c:v>22.5</c:v>
                </c:pt>
                <c:pt idx="90">
                  <c:v>25.1</c:v>
                </c:pt>
                <c:pt idx="91">
                  <c:v>30.5</c:v>
                </c:pt>
                <c:pt idx="92">
                  <c:v>25.2</c:v>
                </c:pt>
                <c:pt idx="93">
                  <c:v>23</c:v>
                </c:pt>
                <c:pt idx="94">
                  <c:v>23.5</c:v>
                </c:pt>
                <c:pt idx="95">
                  <c:v>26.700000000000003</c:v>
                </c:pt>
                <c:pt idx="96">
                  <c:v>25.7</c:v>
                </c:pt>
                <c:pt idx="97">
                  <c:v>20.7</c:v>
                </c:pt>
                <c:pt idx="98">
                  <c:v>20.3</c:v>
                </c:pt>
                <c:pt idx="99">
                  <c:v>23.2</c:v>
                </c:pt>
                <c:pt idx="100">
                  <c:v>20.399999999999999</c:v>
                </c:pt>
                <c:pt idx="101">
                  <c:v>23.3</c:v>
                </c:pt>
                <c:pt idx="102">
                  <c:v>21.5</c:v>
                </c:pt>
                <c:pt idx="103">
                  <c:v>19.899999999999999</c:v>
                </c:pt>
                <c:pt idx="104">
                  <c:v>19.400000000000002</c:v>
                </c:pt>
                <c:pt idx="105">
                  <c:v>20.2</c:v>
                </c:pt>
                <c:pt idx="106">
                  <c:v>22.5</c:v>
                </c:pt>
                <c:pt idx="107">
                  <c:v>22.7</c:v>
                </c:pt>
                <c:pt idx="108">
                  <c:v>23.400000000000002</c:v>
                </c:pt>
                <c:pt idx="109">
                  <c:v>23.400000000000002</c:v>
                </c:pt>
                <c:pt idx="110">
                  <c:v>25.3</c:v>
                </c:pt>
                <c:pt idx="111">
                  <c:v>27.4</c:v>
                </c:pt>
                <c:pt idx="112">
                  <c:v>25.799999999999997</c:v>
                </c:pt>
                <c:pt idx="113">
                  <c:v>23</c:v>
                </c:pt>
                <c:pt idx="114">
                  <c:v>22.9</c:v>
                </c:pt>
                <c:pt idx="115">
                  <c:v>20.7</c:v>
                </c:pt>
                <c:pt idx="116">
                  <c:v>20.799999999999997</c:v>
                </c:pt>
                <c:pt idx="117">
                  <c:v>29.8</c:v>
                </c:pt>
                <c:pt idx="118">
                  <c:v>24.7</c:v>
                </c:pt>
                <c:pt idx="119">
                  <c:v>24.700000000000003</c:v>
                </c:pt>
                <c:pt idx="120">
                  <c:v>29.899999999999995</c:v>
                </c:pt>
                <c:pt idx="121">
                  <c:v>24.8</c:v>
                </c:pt>
                <c:pt idx="122">
                  <c:v>24.799999999999997</c:v>
                </c:pt>
                <c:pt idx="123">
                  <c:v>21</c:v>
                </c:pt>
                <c:pt idx="124">
                  <c:v>20.9</c:v>
                </c:pt>
                <c:pt idx="125">
                  <c:v>26.6</c:v>
                </c:pt>
                <c:pt idx="126">
                  <c:v>24.700000000000003</c:v>
                </c:pt>
                <c:pt idx="127">
                  <c:v>22.9</c:v>
                </c:pt>
                <c:pt idx="128">
                  <c:v>24.5</c:v>
                </c:pt>
                <c:pt idx="129">
                  <c:v>22.2</c:v>
                </c:pt>
                <c:pt idx="130">
                  <c:v>20.800000000000004</c:v>
                </c:pt>
                <c:pt idx="131">
                  <c:v>23.2</c:v>
                </c:pt>
                <c:pt idx="132">
                  <c:v>19.399999999999999</c:v>
                </c:pt>
                <c:pt idx="133">
                  <c:v>22.2</c:v>
                </c:pt>
                <c:pt idx="134">
                  <c:v>22.2</c:v>
                </c:pt>
                <c:pt idx="135">
                  <c:v>22.5</c:v>
                </c:pt>
                <c:pt idx="136">
                  <c:v>24.099999999999998</c:v>
                </c:pt>
                <c:pt idx="137">
                  <c:v>23.000000000000004</c:v>
                </c:pt>
                <c:pt idx="138">
                  <c:v>23.599999999999998</c:v>
                </c:pt>
                <c:pt idx="139">
                  <c:v>21.9</c:v>
                </c:pt>
                <c:pt idx="140">
                  <c:v>24.099999999999998</c:v>
                </c:pt>
                <c:pt idx="141">
                  <c:v>25.400000000000002</c:v>
                </c:pt>
                <c:pt idx="142">
                  <c:v>22.6</c:v>
                </c:pt>
                <c:pt idx="143">
                  <c:v>18.899999999999999</c:v>
                </c:pt>
                <c:pt idx="144">
                  <c:v>20.599999999999998</c:v>
                </c:pt>
                <c:pt idx="145">
                  <c:v>28.700000000000003</c:v>
                </c:pt>
                <c:pt idx="146">
                  <c:v>22.6</c:v>
                </c:pt>
                <c:pt idx="147">
                  <c:v>26.400000000000002</c:v>
                </c:pt>
                <c:pt idx="148">
                  <c:v>21.5</c:v>
                </c:pt>
                <c:pt idx="149">
                  <c:v>17.7</c:v>
                </c:pt>
                <c:pt idx="150">
                  <c:v>24.099999999999998</c:v>
                </c:pt>
                <c:pt idx="151">
                  <c:v>22.200000000000003</c:v>
                </c:pt>
                <c:pt idx="152">
                  <c:v>13.5</c:v>
                </c:pt>
                <c:pt idx="153">
                  <c:v>21.900000000000002</c:v>
                </c:pt>
                <c:pt idx="154">
                  <c:v>17.899999999999999</c:v>
                </c:pt>
                <c:pt idx="155">
                  <c:v>25</c:v>
                </c:pt>
                <c:pt idx="156">
                  <c:v>16.399999999999999</c:v>
                </c:pt>
                <c:pt idx="157">
                  <c:v>19.200000000000003</c:v>
                </c:pt>
                <c:pt idx="158">
                  <c:v>23.9</c:v>
                </c:pt>
                <c:pt idx="159">
                  <c:v>19.7</c:v>
                </c:pt>
                <c:pt idx="160">
                  <c:v>25.1</c:v>
                </c:pt>
                <c:pt idx="161">
                  <c:v>26.1</c:v>
                </c:pt>
                <c:pt idx="162">
                  <c:v>19.899999999999999</c:v>
                </c:pt>
                <c:pt idx="163">
                  <c:v>32.5</c:v>
                </c:pt>
                <c:pt idx="164">
                  <c:v>22.500000000000004</c:v>
                </c:pt>
                <c:pt idx="165">
                  <c:v>23.599999999999998</c:v>
                </c:pt>
                <c:pt idx="166">
                  <c:v>26.499999999999996</c:v>
                </c:pt>
                <c:pt idx="167">
                  <c:v>36.299999999999997</c:v>
                </c:pt>
                <c:pt idx="168">
                  <c:v>25.200000000000003</c:v>
                </c:pt>
                <c:pt idx="169">
                  <c:v>26</c:v>
                </c:pt>
                <c:pt idx="170">
                  <c:v>35.799999999999997</c:v>
                </c:pt>
                <c:pt idx="171">
                  <c:v>26.2</c:v>
                </c:pt>
                <c:pt idx="172">
                  <c:v>33.6</c:v>
                </c:pt>
                <c:pt idx="173">
                  <c:v>24.8</c:v>
                </c:pt>
                <c:pt idx="174">
                  <c:v>26.099999999999998</c:v>
                </c:pt>
                <c:pt idx="175">
                  <c:v>23.5</c:v>
                </c:pt>
                <c:pt idx="176">
                  <c:v>28.099999999999998</c:v>
                </c:pt>
                <c:pt idx="177">
                  <c:v>22.2</c:v>
                </c:pt>
                <c:pt idx="178">
                  <c:v>20.099999999999998</c:v>
                </c:pt>
                <c:pt idx="179">
                  <c:v>37.1</c:v>
                </c:pt>
                <c:pt idx="180">
                  <c:v>19.2</c:v>
                </c:pt>
                <c:pt idx="181" formatCode="0.0">
                  <c:v>24.5</c:v>
                </c:pt>
                <c:pt idx="182" formatCode="0.0">
                  <c:v>25.048309280436385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37-41CD-AB34-ABF56B0AF753}"/>
            </c:ext>
          </c:extLst>
        </c:ser>
        <c:ser>
          <c:idx val="2"/>
          <c:order val="1"/>
          <c:tx>
            <c:v>RCP2.6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RCP2_6!$A$192:$A$270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RCP2_6!$O$192:$O$270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27.855030249973407</c:v>
                </c:pt>
                <c:pt idx="2">
                  <c:v>32.292614189223798</c:v>
                </c:pt>
                <c:pt idx="3">
                  <c:v>27.539671746857863</c:v>
                </c:pt>
                <c:pt idx="4">
                  <c:v>23.795359510924403</c:v>
                </c:pt>
                <c:pt idx="5">
                  <c:v>33.428844631682537</c:v>
                </c:pt>
                <c:pt idx="6">
                  <c:v>28.581342467904662</c:v>
                </c:pt>
                <c:pt idx="7">
                  <c:v>38.808042722211084</c:v>
                </c:pt>
                <c:pt idx="8">
                  <c:v>34.412089840307004</c:v>
                </c:pt>
                <c:pt idx="9">
                  <c:v>25.142931480736586</c:v>
                </c:pt>
                <c:pt idx="10">
                  <c:v>33.318105166567612</c:v>
                </c:pt>
                <c:pt idx="11">
                  <c:v>32.717149305603002</c:v>
                </c:pt>
                <c:pt idx="12">
                  <c:v>29.506336523877273</c:v>
                </c:pt>
                <c:pt idx="13">
                  <c:v>30.558525528258379</c:v>
                </c:pt>
                <c:pt idx="14">
                  <c:v>23.017021961922072</c:v>
                </c:pt>
                <c:pt idx="15">
                  <c:v>27.255672734224643</c:v>
                </c:pt>
                <c:pt idx="16">
                  <c:v>29.427914009890955</c:v>
                </c:pt>
                <c:pt idx="17">
                  <c:v>32.239266378165567</c:v>
                </c:pt>
                <c:pt idx="18">
                  <c:v>30.361650441643778</c:v>
                </c:pt>
                <c:pt idx="19">
                  <c:v>27.449517576201441</c:v>
                </c:pt>
                <c:pt idx="20">
                  <c:v>27.065089134966495</c:v>
                </c:pt>
                <c:pt idx="21">
                  <c:v>33.334135336736267</c:v>
                </c:pt>
                <c:pt idx="22">
                  <c:v>31.993064778946398</c:v>
                </c:pt>
                <c:pt idx="23">
                  <c:v>32.532908448767216</c:v>
                </c:pt>
                <c:pt idx="24">
                  <c:v>32.721304106868175</c:v>
                </c:pt>
                <c:pt idx="25">
                  <c:v>29.350728343950415</c:v>
                </c:pt>
                <c:pt idx="26">
                  <c:v>28.988937278250948</c:v>
                </c:pt>
                <c:pt idx="27">
                  <c:v>31.208350963168588</c:v>
                </c:pt>
                <c:pt idx="28">
                  <c:v>29.55877606708853</c:v>
                </c:pt>
                <c:pt idx="29">
                  <c:v>30.325042030975148</c:v>
                </c:pt>
                <c:pt idx="30">
                  <c:v>30.252663901093477</c:v>
                </c:pt>
                <c:pt idx="31">
                  <c:v>30.022088927257204</c:v>
                </c:pt>
                <c:pt idx="32">
                  <c:v>26.508378107452355</c:v>
                </c:pt>
                <c:pt idx="33">
                  <c:v>26.153057698549315</c:v>
                </c:pt>
                <c:pt idx="34">
                  <c:v>32.933659757341559</c:v>
                </c:pt>
                <c:pt idx="35">
                  <c:v>29.405399624716981</c:v>
                </c:pt>
                <c:pt idx="36">
                  <c:v>34.271492716199504</c:v>
                </c:pt>
                <c:pt idx="37">
                  <c:v>30.453893296714185</c:v>
                </c:pt>
                <c:pt idx="38">
                  <c:v>26.254830625875798</c:v>
                </c:pt>
                <c:pt idx="39">
                  <c:v>32.984215523715825</c:v>
                </c:pt>
                <c:pt idx="40">
                  <c:v>26.860364104600947</c:v>
                </c:pt>
                <c:pt idx="41">
                  <c:v>22.954257358589189</c:v>
                </c:pt>
                <c:pt idx="42">
                  <c:v>27.535097694748156</c:v>
                </c:pt>
                <c:pt idx="43">
                  <c:v>26.775625977337473</c:v>
                </c:pt>
                <c:pt idx="44">
                  <c:v>24.112002297853188</c:v>
                </c:pt>
                <c:pt idx="45">
                  <c:v>28.381716614518592</c:v>
                </c:pt>
                <c:pt idx="46">
                  <c:v>27.069082134564891</c:v>
                </c:pt>
                <c:pt idx="47">
                  <c:v>27.143299117038751</c:v>
                </c:pt>
                <c:pt idx="48">
                  <c:v>35.03069199062557</c:v>
                </c:pt>
                <c:pt idx="49">
                  <c:v>31.688097705088609</c:v>
                </c:pt>
                <c:pt idx="50">
                  <c:v>27.567379214637491</c:v>
                </c:pt>
                <c:pt idx="51">
                  <c:v>21.684127471352376</c:v>
                </c:pt>
                <c:pt idx="52">
                  <c:v>29.25014508991374</c:v>
                </c:pt>
                <c:pt idx="53">
                  <c:v>26.15880964555226</c:v>
                </c:pt>
                <c:pt idx="54">
                  <c:v>23.410675986880808</c:v>
                </c:pt>
                <c:pt idx="55">
                  <c:v>26.462104219688964</c:v>
                </c:pt>
                <c:pt idx="56">
                  <c:v>26.546067585781287</c:v>
                </c:pt>
                <c:pt idx="57">
                  <c:v>26.344611535967687</c:v>
                </c:pt>
                <c:pt idx="58">
                  <c:v>31.080861201529274</c:v>
                </c:pt>
                <c:pt idx="59">
                  <c:v>30.188434692648226</c:v>
                </c:pt>
                <c:pt idx="60">
                  <c:v>27.639390036777176</c:v>
                </c:pt>
                <c:pt idx="61">
                  <c:v>24.49552343120326</c:v>
                </c:pt>
                <c:pt idx="62">
                  <c:v>31.348950943855019</c:v>
                </c:pt>
                <c:pt idx="63">
                  <c:v>35.594480223167466</c:v>
                </c:pt>
                <c:pt idx="64">
                  <c:v>29.666502064533745</c:v>
                </c:pt>
                <c:pt idx="65">
                  <c:v>27.779718426402741</c:v>
                </c:pt>
                <c:pt idx="66">
                  <c:v>32.857981486611024</c:v>
                </c:pt>
                <c:pt idx="67">
                  <c:v>32.365621088416248</c:v>
                </c:pt>
                <c:pt idx="68">
                  <c:v>30.967429035245104</c:v>
                </c:pt>
                <c:pt idx="69">
                  <c:v>24.968511061479937</c:v>
                </c:pt>
                <c:pt idx="70">
                  <c:v>32.746316100048737</c:v>
                </c:pt>
                <c:pt idx="71">
                  <c:v>30.479172062300773</c:v>
                </c:pt>
                <c:pt idx="72">
                  <c:v>27.462235241974295</c:v>
                </c:pt>
                <c:pt idx="73">
                  <c:v>27.364298716449557</c:v>
                </c:pt>
                <c:pt idx="74">
                  <c:v>25.109935050495636</c:v>
                </c:pt>
                <c:pt idx="75">
                  <c:v>30.632654427551333</c:v>
                </c:pt>
                <c:pt idx="76">
                  <c:v>30.221602870852561</c:v>
                </c:pt>
                <c:pt idx="77">
                  <c:v>24.942932599530629</c:v>
                </c:pt>
                <c:pt idx="78">
                  <c:v>34.580158930268091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37-41CD-AB34-ABF56B0AF753}"/>
            </c:ext>
          </c:extLst>
        </c:ser>
        <c:ser>
          <c:idx val="3"/>
          <c:order val="2"/>
          <c:tx>
            <c:v>RCP4.5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32.190926838763104</c:v>
                </c:pt>
                <c:pt idx="2">
                  <c:v>30.898861509605304</c:v>
                </c:pt>
                <c:pt idx="3">
                  <c:v>26.384764250416101</c:v>
                </c:pt>
                <c:pt idx="4">
                  <c:v>33.603510450963583</c:v>
                </c:pt>
                <c:pt idx="5">
                  <c:v>33.394162169538319</c:v>
                </c:pt>
                <c:pt idx="6">
                  <c:v>32.583044279120074</c:v>
                </c:pt>
                <c:pt idx="7">
                  <c:v>30.644868428081367</c:v>
                </c:pt>
                <c:pt idx="8">
                  <c:v>31.319532932308213</c:v>
                </c:pt>
                <c:pt idx="9">
                  <c:v>29.650984210970989</c:v>
                </c:pt>
                <c:pt idx="10">
                  <c:v>27.627771815628506</c:v>
                </c:pt>
                <c:pt idx="11">
                  <c:v>29.413017936223213</c:v>
                </c:pt>
                <c:pt idx="12">
                  <c:v>33.094542469731799</c:v>
                </c:pt>
                <c:pt idx="13">
                  <c:v>26.687485500639408</c:v>
                </c:pt>
                <c:pt idx="14">
                  <c:v>35.472302481474621</c:v>
                </c:pt>
                <c:pt idx="15">
                  <c:v>29.860997061672755</c:v>
                </c:pt>
                <c:pt idx="16">
                  <c:v>31.390663933886188</c:v>
                </c:pt>
                <c:pt idx="17">
                  <c:v>32.9832137252316</c:v>
                </c:pt>
                <c:pt idx="18">
                  <c:v>36.60046595507449</c:v>
                </c:pt>
                <c:pt idx="19">
                  <c:v>33.104550093163887</c:v>
                </c:pt>
                <c:pt idx="20">
                  <c:v>30.979932811400747</c:v>
                </c:pt>
                <c:pt idx="21">
                  <c:v>33.438493183819972</c:v>
                </c:pt>
                <c:pt idx="22">
                  <c:v>28.836144095211271</c:v>
                </c:pt>
                <c:pt idx="23">
                  <c:v>31.628527731057471</c:v>
                </c:pt>
                <c:pt idx="24">
                  <c:v>35.055039881288955</c:v>
                </c:pt>
                <c:pt idx="25">
                  <c:v>34.004605630883546</c:v>
                </c:pt>
                <c:pt idx="26">
                  <c:v>36.781874019665587</c:v>
                </c:pt>
                <c:pt idx="27">
                  <c:v>39.552215463525521</c:v>
                </c:pt>
                <c:pt idx="28">
                  <c:v>38.968641739511995</c:v>
                </c:pt>
                <c:pt idx="29">
                  <c:v>36.306411971773095</c:v>
                </c:pt>
                <c:pt idx="30">
                  <c:v>30.820465754548408</c:v>
                </c:pt>
                <c:pt idx="31">
                  <c:v>28.03232220935514</c:v>
                </c:pt>
                <c:pt idx="32">
                  <c:v>27.655934908746971</c:v>
                </c:pt>
                <c:pt idx="33">
                  <c:v>33.638462682708784</c:v>
                </c:pt>
                <c:pt idx="34">
                  <c:v>30.740244470731852</c:v>
                </c:pt>
                <c:pt idx="35">
                  <c:v>34.914266512236637</c:v>
                </c:pt>
                <c:pt idx="36">
                  <c:v>31.222651086259628</c:v>
                </c:pt>
                <c:pt idx="37">
                  <c:v>32.860952498131347</c:v>
                </c:pt>
                <c:pt idx="38">
                  <c:v>36.810118074961437</c:v>
                </c:pt>
                <c:pt idx="39">
                  <c:v>30.490873339838274</c:v>
                </c:pt>
                <c:pt idx="40">
                  <c:v>27.370217450845949</c:v>
                </c:pt>
                <c:pt idx="41">
                  <c:v>33.983496040162976</c:v>
                </c:pt>
                <c:pt idx="42">
                  <c:v>32.093496085009235</c:v>
                </c:pt>
                <c:pt idx="43">
                  <c:v>39.478482339929471</c:v>
                </c:pt>
                <c:pt idx="44">
                  <c:v>33.856155069994884</c:v>
                </c:pt>
                <c:pt idx="45">
                  <c:v>35.640715210469622</c:v>
                </c:pt>
                <c:pt idx="46">
                  <c:v>29.970192164139835</c:v>
                </c:pt>
                <c:pt idx="47">
                  <c:v>31.448051350177099</c:v>
                </c:pt>
                <c:pt idx="48">
                  <c:v>34.678895627755814</c:v>
                </c:pt>
                <c:pt idx="49">
                  <c:v>34.234220543933127</c:v>
                </c:pt>
                <c:pt idx="50">
                  <c:v>37.934649536664651</c:v>
                </c:pt>
                <c:pt idx="51">
                  <c:v>38.010168084902894</c:v>
                </c:pt>
                <c:pt idx="52">
                  <c:v>37.884151223419799</c:v>
                </c:pt>
                <c:pt idx="53">
                  <c:v>33.728497017657695</c:v>
                </c:pt>
                <c:pt idx="54">
                  <c:v>31.832926769122992</c:v>
                </c:pt>
                <c:pt idx="55">
                  <c:v>31.027279139151997</c:v>
                </c:pt>
                <c:pt idx="56">
                  <c:v>37.162423406027493</c:v>
                </c:pt>
                <c:pt idx="57">
                  <c:v>30.749970333895138</c:v>
                </c:pt>
                <c:pt idx="58">
                  <c:v>31.777445631083168</c:v>
                </c:pt>
                <c:pt idx="59">
                  <c:v>32.983014074998245</c:v>
                </c:pt>
                <c:pt idx="60">
                  <c:v>27.814170296175373</c:v>
                </c:pt>
                <c:pt idx="61">
                  <c:v>35.154501679845303</c:v>
                </c:pt>
                <c:pt idx="62">
                  <c:v>33.551396313814607</c:v>
                </c:pt>
                <c:pt idx="63">
                  <c:v>35.209764625949916</c:v>
                </c:pt>
                <c:pt idx="64">
                  <c:v>34.957938125501457</c:v>
                </c:pt>
                <c:pt idx="65">
                  <c:v>37.196110179341737</c:v>
                </c:pt>
                <c:pt idx="66">
                  <c:v>39.079668832990052</c:v>
                </c:pt>
                <c:pt idx="67">
                  <c:v>31.76856241917698</c:v>
                </c:pt>
                <c:pt idx="68">
                  <c:v>30.361845726168461</c:v>
                </c:pt>
                <c:pt idx="69">
                  <c:v>33.85636790498701</c:v>
                </c:pt>
                <c:pt idx="70">
                  <c:v>31.817533386268916</c:v>
                </c:pt>
                <c:pt idx="71">
                  <c:v>34.271224454953966</c:v>
                </c:pt>
                <c:pt idx="72">
                  <c:v>30.70327778168636</c:v>
                </c:pt>
                <c:pt idx="73">
                  <c:v>35.641024478789831</c:v>
                </c:pt>
                <c:pt idx="74">
                  <c:v>32.495522580042184</c:v>
                </c:pt>
                <c:pt idx="75">
                  <c:v>31.236115983850283</c:v>
                </c:pt>
                <c:pt idx="76">
                  <c:v>36.2323229471152</c:v>
                </c:pt>
                <c:pt idx="77">
                  <c:v>31.867466565358363</c:v>
                </c:pt>
                <c:pt idx="78">
                  <c:v>35.814908062932425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37-41CD-AB34-ABF56B0AF753}"/>
            </c:ext>
          </c:extLst>
        </c:ser>
        <c:ser>
          <c:idx val="4"/>
          <c:order val="3"/>
          <c:tx>
            <c:v>RCP6.0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30.290556386091321</c:v>
                </c:pt>
                <c:pt idx="2">
                  <c:v>29.312255527804467</c:v>
                </c:pt>
                <c:pt idx="3">
                  <c:v>29.121365528961867</c:v>
                </c:pt>
                <c:pt idx="4">
                  <c:v>29.903132835942202</c:v>
                </c:pt>
                <c:pt idx="5">
                  <c:v>28.780665185592479</c:v>
                </c:pt>
                <c:pt idx="6">
                  <c:v>30.830235882644395</c:v>
                </c:pt>
                <c:pt idx="7">
                  <c:v>28.837576699016026</c:v>
                </c:pt>
                <c:pt idx="8">
                  <c:v>33.274878169341022</c:v>
                </c:pt>
                <c:pt idx="9">
                  <c:v>30.08829463023126</c:v>
                </c:pt>
                <c:pt idx="10">
                  <c:v>33.887739386521012</c:v>
                </c:pt>
                <c:pt idx="11">
                  <c:v>32.202894429758871</c:v>
                </c:pt>
                <c:pt idx="12">
                  <c:v>34.487098718831824</c:v>
                </c:pt>
                <c:pt idx="13">
                  <c:v>31.040220695684518</c:v>
                </c:pt>
                <c:pt idx="14">
                  <c:v>29.408086898743573</c:v>
                </c:pt>
                <c:pt idx="15">
                  <c:v>34.349194293575842</c:v>
                </c:pt>
                <c:pt idx="16">
                  <c:v>29.452387201018034</c:v>
                </c:pt>
                <c:pt idx="17">
                  <c:v>25.94006646561223</c:v>
                </c:pt>
                <c:pt idx="18">
                  <c:v>27.562945056417025</c:v>
                </c:pt>
                <c:pt idx="19">
                  <c:v>27.889409961800215</c:v>
                </c:pt>
                <c:pt idx="20">
                  <c:v>30.640843160235612</c:v>
                </c:pt>
                <c:pt idx="21">
                  <c:v>26.504677245215092</c:v>
                </c:pt>
                <c:pt idx="22">
                  <c:v>31.099486916586756</c:v>
                </c:pt>
                <c:pt idx="23">
                  <c:v>33.687628380398273</c:v>
                </c:pt>
                <c:pt idx="24">
                  <c:v>30.080413744622696</c:v>
                </c:pt>
                <c:pt idx="25">
                  <c:v>35.756788153811399</c:v>
                </c:pt>
                <c:pt idx="26">
                  <c:v>38.279535513251318</c:v>
                </c:pt>
                <c:pt idx="27">
                  <c:v>32.310011213923559</c:v>
                </c:pt>
                <c:pt idx="28">
                  <c:v>31.922984973889356</c:v>
                </c:pt>
                <c:pt idx="29">
                  <c:v>31.669106544368788</c:v>
                </c:pt>
                <c:pt idx="30">
                  <c:v>30.279561520415392</c:v>
                </c:pt>
                <c:pt idx="31">
                  <c:v>30.792828391987676</c:v>
                </c:pt>
                <c:pt idx="32">
                  <c:v>33.013090264887722</c:v>
                </c:pt>
                <c:pt idx="33">
                  <c:v>32.205563300671706</c:v>
                </c:pt>
                <c:pt idx="34">
                  <c:v>33.950774198274814</c:v>
                </c:pt>
                <c:pt idx="35">
                  <c:v>36.443645270647146</c:v>
                </c:pt>
                <c:pt idx="36">
                  <c:v>31.233689833609077</c:v>
                </c:pt>
                <c:pt idx="37">
                  <c:v>32.037349199533949</c:v>
                </c:pt>
                <c:pt idx="38">
                  <c:v>34.601697249843241</c:v>
                </c:pt>
                <c:pt idx="39">
                  <c:v>36.627698976360534</c:v>
                </c:pt>
                <c:pt idx="40">
                  <c:v>36.956227190987086</c:v>
                </c:pt>
                <c:pt idx="41">
                  <c:v>34.231725172477404</c:v>
                </c:pt>
                <c:pt idx="42">
                  <c:v>31.804214585228777</c:v>
                </c:pt>
                <c:pt idx="43">
                  <c:v>31.499428093517146</c:v>
                </c:pt>
                <c:pt idx="44">
                  <c:v>25.513139954036323</c:v>
                </c:pt>
                <c:pt idx="45">
                  <c:v>36.750537662242202</c:v>
                </c:pt>
                <c:pt idx="46">
                  <c:v>26.525461593382239</c:v>
                </c:pt>
                <c:pt idx="47">
                  <c:v>32.501072053090667</c:v>
                </c:pt>
                <c:pt idx="48">
                  <c:v>36.058531323696251</c:v>
                </c:pt>
                <c:pt idx="49">
                  <c:v>38.674498175691205</c:v>
                </c:pt>
                <c:pt idx="50">
                  <c:v>36.258383818581741</c:v>
                </c:pt>
                <c:pt idx="51">
                  <c:v>30.247873088613286</c:v>
                </c:pt>
                <c:pt idx="52">
                  <c:v>36.68317051398477</c:v>
                </c:pt>
                <c:pt idx="53">
                  <c:v>37.969388980728361</c:v>
                </c:pt>
                <c:pt idx="54">
                  <c:v>39.678840653507706</c:v>
                </c:pt>
                <c:pt idx="55">
                  <c:v>41.133498343599939</c:v>
                </c:pt>
                <c:pt idx="56">
                  <c:v>36.426494633358082</c:v>
                </c:pt>
                <c:pt idx="57">
                  <c:v>30.404512747174106</c:v>
                </c:pt>
                <c:pt idx="58">
                  <c:v>29.211481726401189</c:v>
                </c:pt>
                <c:pt idx="59">
                  <c:v>34.090209147555704</c:v>
                </c:pt>
                <c:pt idx="60">
                  <c:v>40.082199747310788</c:v>
                </c:pt>
                <c:pt idx="61">
                  <c:v>37.524578387487232</c:v>
                </c:pt>
                <c:pt idx="62">
                  <c:v>36.836100559675344</c:v>
                </c:pt>
                <c:pt idx="63">
                  <c:v>37.30506813591952</c:v>
                </c:pt>
                <c:pt idx="64">
                  <c:v>40.75634271724882</c:v>
                </c:pt>
                <c:pt idx="65">
                  <c:v>38.071114275764543</c:v>
                </c:pt>
                <c:pt idx="66">
                  <c:v>34.523913292569482</c:v>
                </c:pt>
                <c:pt idx="67">
                  <c:v>35.504456740202073</c:v>
                </c:pt>
                <c:pt idx="68">
                  <c:v>38.20878848803806</c:v>
                </c:pt>
                <c:pt idx="69">
                  <c:v>33.146466730989097</c:v>
                </c:pt>
                <c:pt idx="70">
                  <c:v>36.520007634290202</c:v>
                </c:pt>
                <c:pt idx="71">
                  <c:v>37.020675472093728</c:v>
                </c:pt>
                <c:pt idx="72">
                  <c:v>35.766458155798624</c:v>
                </c:pt>
                <c:pt idx="73">
                  <c:v>34.540291602776577</c:v>
                </c:pt>
                <c:pt idx="74">
                  <c:v>41.712269559379514</c:v>
                </c:pt>
                <c:pt idx="75">
                  <c:v>37.30941979113814</c:v>
                </c:pt>
                <c:pt idx="76">
                  <c:v>35.964494614840753</c:v>
                </c:pt>
                <c:pt idx="77">
                  <c:v>35.873218807557109</c:v>
                </c:pt>
                <c:pt idx="78">
                  <c:v>42.510727014474483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37-41CD-AB34-ABF56B0AF753}"/>
            </c:ext>
          </c:extLst>
        </c:ser>
        <c:ser>
          <c:idx val="5"/>
          <c:order val="4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26.80096621842042</c:v>
                </c:pt>
                <c:pt idx="2">
                  <c:v>29.728470673787712</c:v>
                </c:pt>
                <c:pt idx="3">
                  <c:v>28.502175998478982</c:v>
                </c:pt>
                <c:pt idx="4">
                  <c:v>30.708746298328677</c:v>
                </c:pt>
                <c:pt idx="5">
                  <c:v>31.152656087363038</c:v>
                </c:pt>
                <c:pt idx="6">
                  <c:v>32.236586733306723</c:v>
                </c:pt>
                <c:pt idx="7">
                  <c:v>33.932087025949592</c:v>
                </c:pt>
                <c:pt idx="8">
                  <c:v>29.987161330127215</c:v>
                </c:pt>
                <c:pt idx="9">
                  <c:v>30.363476853131054</c:v>
                </c:pt>
                <c:pt idx="10">
                  <c:v>31.435027034272213</c:v>
                </c:pt>
                <c:pt idx="11">
                  <c:v>31.945183236206436</c:v>
                </c:pt>
                <c:pt idx="12">
                  <c:v>32.91332203296718</c:v>
                </c:pt>
                <c:pt idx="13">
                  <c:v>33.529052563284232</c:v>
                </c:pt>
                <c:pt idx="14">
                  <c:v>32.746204327828607</c:v>
                </c:pt>
                <c:pt idx="15">
                  <c:v>28.040379695285626</c:v>
                </c:pt>
                <c:pt idx="16">
                  <c:v>33.710065301869662</c:v>
                </c:pt>
                <c:pt idx="17">
                  <c:v>33.525722797367813</c:v>
                </c:pt>
                <c:pt idx="18">
                  <c:v>36.878006897823624</c:v>
                </c:pt>
                <c:pt idx="19">
                  <c:v>35.90953026664026</c:v>
                </c:pt>
                <c:pt idx="20">
                  <c:v>34.884660184283945</c:v>
                </c:pt>
                <c:pt idx="21">
                  <c:v>32.677384977767744</c:v>
                </c:pt>
                <c:pt idx="22">
                  <c:v>35.612582220183242</c:v>
                </c:pt>
                <c:pt idx="23">
                  <c:v>38.221856492027442</c:v>
                </c:pt>
                <c:pt idx="24">
                  <c:v>36.593469371595241</c:v>
                </c:pt>
                <c:pt idx="25">
                  <c:v>37.741089489667509</c:v>
                </c:pt>
                <c:pt idx="26">
                  <c:v>31.924361741734753</c:v>
                </c:pt>
                <c:pt idx="27">
                  <c:v>33.274837855261552</c:v>
                </c:pt>
                <c:pt idx="28">
                  <c:v>35.570824204970314</c:v>
                </c:pt>
                <c:pt idx="29">
                  <c:v>36.143988343471193</c:v>
                </c:pt>
                <c:pt idx="30">
                  <c:v>34.610058759141062</c:v>
                </c:pt>
                <c:pt idx="31">
                  <c:v>37.222880315947108</c:v>
                </c:pt>
                <c:pt idx="32">
                  <c:v>36.924333645019495</c:v>
                </c:pt>
                <c:pt idx="33">
                  <c:v>40.253848363020751</c:v>
                </c:pt>
                <c:pt idx="34">
                  <c:v>39.415454902504209</c:v>
                </c:pt>
                <c:pt idx="35">
                  <c:v>40.984020481810838</c:v>
                </c:pt>
                <c:pt idx="36">
                  <c:v>40.260515922072877</c:v>
                </c:pt>
                <c:pt idx="37">
                  <c:v>37.259904556718816</c:v>
                </c:pt>
                <c:pt idx="38">
                  <c:v>40.362355217654105</c:v>
                </c:pt>
                <c:pt idx="39">
                  <c:v>37.228121137646589</c:v>
                </c:pt>
                <c:pt idx="40">
                  <c:v>39.477647976857483</c:v>
                </c:pt>
                <c:pt idx="41">
                  <c:v>39.571895646657914</c:v>
                </c:pt>
                <c:pt idx="42">
                  <c:v>41.051528559301566</c:v>
                </c:pt>
                <c:pt idx="43">
                  <c:v>38.029217982488802</c:v>
                </c:pt>
                <c:pt idx="44">
                  <c:v>38.093347772105389</c:v>
                </c:pt>
                <c:pt idx="45">
                  <c:v>35.387051343389956</c:v>
                </c:pt>
                <c:pt idx="46">
                  <c:v>38.282579942197586</c:v>
                </c:pt>
                <c:pt idx="47">
                  <c:v>37.850589199021691</c:v>
                </c:pt>
                <c:pt idx="48">
                  <c:v>41.335656073946275</c:v>
                </c:pt>
                <c:pt idx="49">
                  <c:v>42.628526806512482</c:v>
                </c:pt>
                <c:pt idx="50">
                  <c:v>42.897409746121824</c:v>
                </c:pt>
                <c:pt idx="51">
                  <c:v>42.147242460004527</c:v>
                </c:pt>
                <c:pt idx="52">
                  <c:v>42.754124077439357</c:v>
                </c:pt>
                <c:pt idx="53">
                  <c:v>39.555009578654058</c:v>
                </c:pt>
                <c:pt idx="54">
                  <c:v>47.392158117758306</c:v>
                </c:pt>
                <c:pt idx="55">
                  <c:v>45.007337209532672</c:v>
                </c:pt>
                <c:pt idx="56">
                  <c:v>46.659016852583022</c:v>
                </c:pt>
                <c:pt idx="57">
                  <c:v>43.217669376225267</c:v>
                </c:pt>
                <c:pt idx="58">
                  <c:v>42.840991736860254</c:v>
                </c:pt>
                <c:pt idx="59">
                  <c:v>42.220640807891598</c:v>
                </c:pt>
                <c:pt idx="60">
                  <c:v>41.495407227861904</c:v>
                </c:pt>
                <c:pt idx="61">
                  <c:v>43.126401736386413</c:v>
                </c:pt>
                <c:pt idx="62">
                  <c:v>41.800611766622858</c:v>
                </c:pt>
                <c:pt idx="63">
                  <c:v>41.049394612109964</c:v>
                </c:pt>
                <c:pt idx="64">
                  <c:v>43.002518317905448</c:v>
                </c:pt>
                <c:pt idx="65">
                  <c:v>44.506198134179229</c:v>
                </c:pt>
                <c:pt idx="66">
                  <c:v>43.04911824336908</c:v>
                </c:pt>
                <c:pt idx="67">
                  <c:v>40.481681322412285</c:v>
                </c:pt>
                <c:pt idx="68">
                  <c:v>45.603454425024871</c:v>
                </c:pt>
                <c:pt idx="69">
                  <c:v>45.718381904264035</c:v>
                </c:pt>
                <c:pt idx="70">
                  <c:v>45.891589545191124</c:v>
                </c:pt>
                <c:pt idx="71">
                  <c:v>47.239257559721132</c:v>
                </c:pt>
                <c:pt idx="72">
                  <c:v>45.2971178688435</c:v>
                </c:pt>
                <c:pt idx="73">
                  <c:v>48.124632439253404</c:v>
                </c:pt>
                <c:pt idx="74">
                  <c:v>49.810589280687211</c:v>
                </c:pt>
                <c:pt idx="75">
                  <c:v>49.336524282817322</c:v>
                </c:pt>
                <c:pt idx="76">
                  <c:v>45.79571134589245</c:v>
                </c:pt>
                <c:pt idx="77">
                  <c:v>48.748581268277228</c:v>
                </c:pt>
                <c:pt idx="78">
                  <c:v>49.926629170035504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37-41CD-AB34-ABF56B0AF753}"/>
            </c:ext>
          </c:extLst>
        </c:ser>
        <c:ser>
          <c:idx val="1"/>
          <c:order val="5"/>
          <c:tx>
            <c:v>               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SWI!$R$7:$R$20</c:f>
              <c:numCache>
                <c:formatCode>General</c:formatCode>
                <c:ptCount val="14"/>
                <c:pt idx="0">
                  <c:v>1840</c:v>
                </c:pt>
                <c:pt idx="1">
                  <c:v>2110</c:v>
                </c:pt>
                <c:pt idx="3">
                  <c:v>1840</c:v>
                </c:pt>
                <c:pt idx="4">
                  <c:v>2110</c:v>
                </c:pt>
                <c:pt idx="6">
                  <c:v>1840</c:v>
                </c:pt>
                <c:pt idx="7">
                  <c:v>2110</c:v>
                </c:pt>
                <c:pt idx="9">
                  <c:v>1840</c:v>
                </c:pt>
                <c:pt idx="10">
                  <c:v>2110</c:v>
                </c:pt>
                <c:pt idx="12">
                  <c:v>1840</c:v>
                </c:pt>
                <c:pt idx="13">
                  <c:v>2110</c:v>
                </c:pt>
              </c:numCache>
            </c:numRef>
          </c:xVal>
          <c:yVal>
            <c:numRef>
              <c:f>SWI!$S$7:$S$20</c:f>
              <c:numCache>
                <c:formatCode>General</c:formatCode>
                <c:ptCount val="14"/>
                <c:pt idx="0">
                  <c:v>6</c:v>
                </c:pt>
                <c:pt idx="1">
                  <c:v>6</c:v>
                </c:pt>
                <c:pt idx="3">
                  <c:v>9</c:v>
                </c:pt>
                <c:pt idx="4">
                  <c:v>9</c:v>
                </c:pt>
                <c:pt idx="6">
                  <c:v>12</c:v>
                </c:pt>
                <c:pt idx="7">
                  <c:v>12</c:v>
                </c:pt>
                <c:pt idx="9">
                  <c:v>20</c:v>
                </c:pt>
                <c:pt idx="10">
                  <c:v>20</c:v>
                </c:pt>
                <c:pt idx="12">
                  <c:v>35</c:v>
                </c:pt>
                <c:pt idx="13">
                  <c:v>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37-41CD-AB34-ABF56B0AF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984080"/>
        <c:axId val="1759984912"/>
      </c:scatterChart>
      <c:valAx>
        <c:axId val="1759984080"/>
        <c:scaling>
          <c:orientation val="minMax"/>
          <c:max val="211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984912"/>
        <c:crosses val="autoZero"/>
        <c:crossBetween val="midCat"/>
        <c:majorUnit val="30"/>
      </c:valAx>
      <c:valAx>
        <c:axId val="175998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SWI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984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394490894823709"/>
          <c:y val="0.42541457702402585"/>
          <c:w val="8.7807668371350484E-2"/>
          <c:h val="0.24461683827983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68263686194826E-2"/>
          <c:y val="0.11767810320255276"/>
          <c:w val="0.77000241762171939"/>
          <c:h val="0.82996803020642795"/>
        </c:manualLayout>
      </c:layout>
      <c:scatterChart>
        <c:scatterStyle val="lineMarker"/>
        <c:varyColors val="0"/>
        <c:ser>
          <c:idx val="0"/>
          <c:order val="0"/>
          <c:tx>
            <c:v>Sand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441441353323824E-3"/>
                  <c:y val="0.1691363032943100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FF0000"/>
                        </a:solidFill>
                      </a:rPr>
                      <a:t>Fell Field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rgbClr val="FF0000"/>
                        </a:solidFill>
                      </a:rPr>
                      <a:t>Sand (pF4.2)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rgbClr val="FF0000"/>
                        </a:solidFill>
                      </a:rPr>
                      <a:t>y = 0,0013x - 0,5007</a:t>
                    </a:r>
                    <a:br>
                      <a:rPr lang="en-US" baseline="0">
                        <a:solidFill>
                          <a:srgbClr val="FF0000"/>
                        </a:solidFill>
                      </a:rPr>
                    </a:br>
                    <a:r>
                      <a:rPr lang="en-US" baseline="0">
                        <a:solidFill>
                          <a:srgbClr val="FF0000"/>
                        </a:solidFill>
                      </a:rPr>
                      <a:t>R² = 0,3462</a:t>
                    </a:r>
                    <a:endParaRPr lang="en-US">
                      <a:solidFill>
                        <a:srgbClr val="FF0000"/>
                      </a:solidFill>
                    </a:endParaRPr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Past!$AT$10:$AT$190</c:f>
              <c:numCache>
                <c:formatCode>0.00</c:formatCode>
                <c:ptCount val="181"/>
                <c:pt idx="0">
                  <c:v>2.0067147555070295</c:v>
                </c:pt>
                <c:pt idx="1">
                  <c:v>1.8229554174595524</c:v>
                </c:pt>
                <c:pt idx="2">
                  <c:v>2.0786181038178659</c:v>
                </c:pt>
                <c:pt idx="3">
                  <c:v>1.971539296038417</c:v>
                </c:pt>
                <c:pt idx="4">
                  <c:v>2.0236319962860438</c:v>
                </c:pt>
                <c:pt idx="5">
                  <c:v>2.3594988875920477</c:v>
                </c:pt>
                <c:pt idx="6">
                  <c:v>2.0171820994782936</c:v>
                </c:pt>
                <c:pt idx="7">
                  <c:v>1.9653931635823183</c:v>
                </c:pt>
                <c:pt idx="8">
                  <c:v>2.5060434971705519</c:v>
                </c:pt>
                <c:pt idx="9">
                  <c:v>2.0725711702298186</c:v>
                </c:pt>
                <c:pt idx="10">
                  <c:v>2.2141805905814347</c:v>
                </c:pt>
                <c:pt idx="11">
                  <c:v>2.0018073905625586</c:v>
                </c:pt>
                <c:pt idx="12">
                  <c:v>2.2860954128487911</c:v>
                </c:pt>
                <c:pt idx="13">
                  <c:v>2.0673872611895945</c:v>
                </c:pt>
                <c:pt idx="14">
                  <c:v>2.1254625541198302</c:v>
                </c:pt>
                <c:pt idx="15">
                  <c:v>1.8664302445092273</c:v>
                </c:pt>
                <c:pt idx="16">
                  <c:v>2.2526313267602953</c:v>
                </c:pt>
                <c:pt idx="17">
                  <c:v>2.1318099043990415</c:v>
                </c:pt>
                <c:pt idx="18">
                  <c:v>2.0410545893919392</c:v>
                </c:pt>
                <c:pt idx="19">
                  <c:v>2.0481617260378715</c:v>
                </c:pt>
                <c:pt idx="20">
                  <c:v>2.1727084968002575</c:v>
                </c:pt>
                <c:pt idx="21">
                  <c:v>1.9516325455647012</c:v>
                </c:pt>
                <c:pt idx="22">
                  <c:v>1.9805495046896968</c:v>
                </c:pt>
                <c:pt idx="23">
                  <c:v>1.6347357311598567</c:v>
                </c:pt>
                <c:pt idx="24">
                  <c:v>2.1630738023577321</c:v>
                </c:pt>
                <c:pt idx="25">
                  <c:v>1.8262946282068444</c:v>
                </c:pt>
                <c:pt idx="26">
                  <c:v>1.9188667215546351</c:v>
                </c:pt>
                <c:pt idx="27">
                  <c:v>2.3199496262481309</c:v>
                </c:pt>
                <c:pt idx="28">
                  <c:v>1.9003957246871126</c:v>
                </c:pt>
                <c:pt idx="29">
                  <c:v>2.0381838075714853</c:v>
                </c:pt>
                <c:pt idx="30">
                  <c:v>2.0067333611229028</c:v>
                </c:pt>
                <c:pt idx="31">
                  <c:v>2.1000719162936998</c:v>
                </c:pt>
                <c:pt idx="32">
                  <c:v>2.2425541497288717</c:v>
                </c:pt>
                <c:pt idx="33">
                  <c:v>2.4214712931862428</c:v>
                </c:pt>
                <c:pt idx="34">
                  <c:v>2.3100728064852314</c:v>
                </c:pt>
                <c:pt idx="35">
                  <c:v>2.1567258711253658</c:v>
                </c:pt>
                <c:pt idx="36">
                  <c:v>2.1243076540571808</c:v>
                </c:pt>
                <c:pt idx="37">
                  <c:v>2.368764431245717</c:v>
                </c:pt>
                <c:pt idx="38">
                  <c:v>2.2237015937358477</c:v>
                </c:pt>
                <c:pt idx="39">
                  <c:v>2.2051480199532523</c:v>
                </c:pt>
                <c:pt idx="40">
                  <c:v>2.4323273216864494</c:v>
                </c:pt>
                <c:pt idx="41">
                  <c:v>2.474833010905459</c:v>
                </c:pt>
                <c:pt idx="42">
                  <c:v>2.0561003859985738</c:v>
                </c:pt>
                <c:pt idx="43">
                  <c:v>2.2865759521698723</c:v>
                </c:pt>
                <c:pt idx="44">
                  <c:v>1.9966173108430039</c:v>
                </c:pt>
                <c:pt idx="45">
                  <c:v>2.2837735259911214</c:v>
                </c:pt>
                <c:pt idx="46">
                  <c:v>2.1896042600589678</c:v>
                </c:pt>
                <c:pt idx="47">
                  <c:v>2.0756659636150321</c:v>
                </c:pt>
                <c:pt idx="48">
                  <c:v>2.2970110471369121</c:v>
                </c:pt>
                <c:pt idx="49">
                  <c:v>2.346453274406155</c:v>
                </c:pt>
                <c:pt idx="50">
                  <c:v>2.1710080210780616</c:v>
                </c:pt>
                <c:pt idx="51">
                  <c:v>2.2193461441739757</c:v>
                </c:pt>
                <c:pt idx="52">
                  <c:v>2.3871340450562029</c:v>
                </c:pt>
                <c:pt idx="53">
                  <c:v>2.2906886928265529</c:v>
                </c:pt>
                <c:pt idx="54">
                  <c:v>2.2319387331086809</c:v>
                </c:pt>
                <c:pt idx="55">
                  <c:v>2.1503745890472907</c:v>
                </c:pt>
                <c:pt idx="56">
                  <c:v>2.3077875279367643</c:v>
                </c:pt>
                <c:pt idx="57">
                  <c:v>2.271315007848473</c:v>
                </c:pt>
                <c:pt idx="58">
                  <c:v>2.0716283495882295</c:v>
                </c:pt>
                <c:pt idx="59">
                  <c:v>2.2192705523082243</c:v>
                </c:pt>
                <c:pt idx="60">
                  <c:v>2.4467730014493578</c:v>
                </c:pt>
                <c:pt idx="61">
                  <c:v>2.0892450116674897</c:v>
                </c:pt>
                <c:pt idx="62">
                  <c:v>2.4526660523643189</c:v>
                </c:pt>
                <c:pt idx="63">
                  <c:v>2.4378027814567163</c:v>
                </c:pt>
                <c:pt idx="64">
                  <c:v>2.4438163324850866</c:v>
                </c:pt>
                <c:pt idx="65">
                  <c:v>2.5040580579063874</c:v>
                </c:pt>
                <c:pt idx="66">
                  <c:v>2.5839822676208537</c:v>
                </c:pt>
                <c:pt idx="67">
                  <c:v>2.416715377141188</c:v>
                </c:pt>
                <c:pt idx="68">
                  <c:v>2.6008241388480897</c:v>
                </c:pt>
                <c:pt idx="69">
                  <c:v>2.2881182743281361</c:v>
                </c:pt>
                <c:pt idx="70">
                  <c:v>2.4610312845601832</c:v>
                </c:pt>
                <c:pt idx="71">
                  <c:v>2.4337878079687099</c:v>
                </c:pt>
                <c:pt idx="72">
                  <c:v>2.3331374296286382</c:v>
                </c:pt>
                <c:pt idx="73">
                  <c:v>2.1831490314772246</c:v>
                </c:pt>
                <c:pt idx="74">
                  <c:v>2.0997065400612716</c:v>
                </c:pt>
                <c:pt idx="75">
                  <c:v>2.3614829613541035</c:v>
                </c:pt>
                <c:pt idx="76">
                  <c:v>2.5603172703244441</c:v>
                </c:pt>
                <c:pt idx="77">
                  <c:v>2.2222578473846628</c:v>
                </c:pt>
                <c:pt idx="78">
                  <c:v>2.2007044590938842</c:v>
                </c:pt>
                <c:pt idx="79">
                  <c:v>2.3080065565865024</c:v>
                </c:pt>
                <c:pt idx="80">
                  <c:v>2.1371433213403082</c:v>
                </c:pt>
                <c:pt idx="81">
                  <c:v>2.3282295490779341</c:v>
                </c:pt>
                <c:pt idx="82">
                  <c:v>2.2427240261355954</c:v>
                </c:pt>
                <c:pt idx="83">
                  <c:v>2.2843290499119719</c:v>
                </c:pt>
                <c:pt idx="84">
                  <c:v>2.1809226233740828</c:v>
                </c:pt>
                <c:pt idx="85">
                  <c:v>2.1998719337946699</c:v>
                </c:pt>
                <c:pt idx="86">
                  <c:v>2.5183588739027227</c:v>
                </c:pt>
                <c:pt idx="87">
                  <c:v>2.3535899479584304</c:v>
                </c:pt>
                <c:pt idx="88">
                  <c:v>2.4943368732828506</c:v>
                </c:pt>
                <c:pt idx="89">
                  <c:v>2.3540111897017337</c:v>
                </c:pt>
                <c:pt idx="90">
                  <c:v>2.392143627093716</c:v>
                </c:pt>
                <c:pt idx="91">
                  <c:v>2.5727832128698909</c:v>
                </c:pt>
                <c:pt idx="92">
                  <c:v>2.4236138810878152</c:v>
                </c:pt>
                <c:pt idx="93">
                  <c:v>2.4921188877397613</c:v>
                </c:pt>
                <c:pt idx="94">
                  <c:v>2.3553603530821636</c:v>
                </c:pt>
                <c:pt idx="95">
                  <c:v>2.3914271137796188</c:v>
                </c:pt>
                <c:pt idx="96">
                  <c:v>2.6491296224582523</c:v>
                </c:pt>
                <c:pt idx="97">
                  <c:v>2.4391851827673734</c:v>
                </c:pt>
                <c:pt idx="98">
                  <c:v>2.2362343997436658</c:v>
                </c:pt>
                <c:pt idx="99">
                  <c:v>2.4737682188631438</c:v>
                </c:pt>
                <c:pt idx="100">
                  <c:v>2.3970737742083563</c:v>
                </c:pt>
                <c:pt idx="101">
                  <c:v>2.5311705142099905</c:v>
                </c:pt>
                <c:pt idx="102">
                  <c:v>2.1995380524309209</c:v>
                </c:pt>
                <c:pt idx="103">
                  <c:v>2.1217853484697247</c:v>
                </c:pt>
                <c:pt idx="104">
                  <c:v>2.1032609004071241</c:v>
                </c:pt>
                <c:pt idx="105">
                  <c:v>2.26613788557929</c:v>
                </c:pt>
                <c:pt idx="106">
                  <c:v>2.3332713637707547</c:v>
                </c:pt>
                <c:pt idx="107">
                  <c:v>2.3568446729571968</c:v>
                </c:pt>
                <c:pt idx="108">
                  <c:v>2.3212138184916036</c:v>
                </c:pt>
                <c:pt idx="109">
                  <c:v>2.3547821623164618</c:v>
                </c:pt>
                <c:pt idx="110">
                  <c:v>2.4256054635185293</c:v>
                </c:pt>
                <c:pt idx="111">
                  <c:v>2.3273327398552932</c:v>
                </c:pt>
                <c:pt idx="112">
                  <c:v>2.3868667502828025</c:v>
                </c:pt>
                <c:pt idx="113">
                  <c:v>2.4288898122384159</c:v>
                </c:pt>
                <c:pt idx="114">
                  <c:v>2.3681204262057229</c:v>
                </c:pt>
                <c:pt idx="115">
                  <c:v>2.228763775813472</c:v>
                </c:pt>
                <c:pt idx="116">
                  <c:v>2.2497551954167063</c:v>
                </c:pt>
                <c:pt idx="117">
                  <c:v>2.5590449560973325</c:v>
                </c:pt>
                <c:pt idx="118">
                  <c:v>2.500264047822792</c:v>
                </c:pt>
                <c:pt idx="119">
                  <c:v>2.466121618792493</c:v>
                </c:pt>
                <c:pt idx="120">
                  <c:v>2.670669452198084</c:v>
                </c:pt>
                <c:pt idx="121">
                  <c:v>2.3261099153930891</c:v>
                </c:pt>
                <c:pt idx="122">
                  <c:v>2.5480285241545095</c:v>
                </c:pt>
                <c:pt idx="123">
                  <c:v>2.2661488220317558</c:v>
                </c:pt>
                <c:pt idx="124">
                  <c:v>2.1823632078534305</c:v>
                </c:pt>
                <c:pt idx="125">
                  <c:v>2.5418519473591776</c:v>
                </c:pt>
                <c:pt idx="126">
                  <c:v>2.4361323900448584</c:v>
                </c:pt>
                <c:pt idx="127">
                  <c:v>2.358126610460733</c:v>
                </c:pt>
                <c:pt idx="128">
                  <c:v>2.4795516209042461</c:v>
                </c:pt>
                <c:pt idx="129">
                  <c:v>2.2895245065358512</c:v>
                </c:pt>
                <c:pt idx="130">
                  <c:v>2.0941089933378878</c:v>
                </c:pt>
                <c:pt idx="131">
                  <c:v>2.3362035741278335</c:v>
                </c:pt>
                <c:pt idx="132">
                  <c:v>2.2386903773564013</c:v>
                </c:pt>
                <c:pt idx="133">
                  <c:v>2.2631370379751714</c:v>
                </c:pt>
                <c:pt idx="134">
                  <c:v>2.4106585212864662</c:v>
                </c:pt>
                <c:pt idx="135">
                  <c:v>2.3598089629188927</c:v>
                </c:pt>
                <c:pt idx="136">
                  <c:v>2.3163229787248074</c:v>
                </c:pt>
                <c:pt idx="137">
                  <c:v>2.5597229437430773</c:v>
                </c:pt>
                <c:pt idx="138">
                  <c:v>2.5032755027664764</c:v>
                </c:pt>
                <c:pt idx="139">
                  <c:v>2.3315553234806097</c:v>
                </c:pt>
                <c:pt idx="140">
                  <c:v>2.4476566031646678</c:v>
                </c:pt>
                <c:pt idx="141">
                  <c:v>2.490731409127517</c:v>
                </c:pt>
                <c:pt idx="142">
                  <c:v>2.3996888606214415</c:v>
                </c:pt>
                <c:pt idx="143">
                  <c:v>2.0838364548734827</c:v>
                </c:pt>
                <c:pt idx="144">
                  <c:v>2.3015428684275387</c:v>
                </c:pt>
                <c:pt idx="145">
                  <c:v>2.498781137942264</c:v>
                </c:pt>
                <c:pt idx="146">
                  <c:v>2.339641185303841</c:v>
                </c:pt>
                <c:pt idx="147">
                  <c:v>2.5469305540259226</c:v>
                </c:pt>
                <c:pt idx="148">
                  <c:v>2.4035812495244597</c:v>
                </c:pt>
                <c:pt idx="149">
                  <c:v>2.0911920992312889</c:v>
                </c:pt>
                <c:pt idx="150">
                  <c:v>2.3194301889669542</c:v>
                </c:pt>
                <c:pt idx="151">
                  <c:v>2.3735125347120833</c:v>
                </c:pt>
                <c:pt idx="152">
                  <c:v>2.0386742486550258</c:v>
                </c:pt>
                <c:pt idx="153">
                  <c:v>2.3315003740720504</c:v>
                </c:pt>
                <c:pt idx="154">
                  <c:v>2.1550448129396758</c:v>
                </c:pt>
                <c:pt idx="155">
                  <c:v>2.3703430411775912</c:v>
                </c:pt>
                <c:pt idx="156">
                  <c:v>2.1153180126437539</c:v>
                </c:pt>
                <c:pt idx="157">
                  <c:v>2.3269506753246429</c:v>
                </c:pt>
                <c:pt idx="158">
                  <c:v>2.4278105621180024</c:v>
                </c:pt>
                <c:pt idx="159">
                  <c:v>2.3054112359022771</c:v>
                </c:pt>
                <c:pt idx="160">
                  <c:v>2.2784282532779301</c:v>
                </c:pt>
                <c:pt idx="161">
                  <c:v>2.5246948537258356</c:v>
                </c:pt>
                <c:pt idx="162">
                  <c:v>2.1637561994144501</c:v>
                </c:pt>
                <c:pt idx="163">
                  <c:v>2.5677028284155878</c:v>
                </c:pt>
                <c:pt idx="164">
                  <c:v>2.3538112941952813</c:v>
                </c:pt>
                <c:pt idx="165">
                  <c:v>2.3627344913221111</c:v>
                </c:pt>
                <c:pt idx="166">
                  <c:v>2.5284028611334977</c:v>
                </c:pt>
                <c:pt idx="167">
                  <c:v>2.6060281014596334</c:v>
                </c:pt>
                <c:pt idx="168">
                  <c:v>2.584832577600245</c:v>
                </c:pt>
                <c:pt idx="169">
                  <c:v>2.5582551814755754</c:v>
                </c:pt>
                <c:pt idx="170">
                  <c:v>2.8280142676948565</c:v>
                </c:pt>
                <c:pt idx="171">
                  <c:v>2.5275411283630151</c:v>
                </c:pt>
                <c:pt idx="172">
                  <c:v>2.7287358704613345</c:v>
                </c:pt>
                <c:pt idx="173">
                  <c:v>2.38908160950368</c:v>
                </c:pt>
                <c:pt idx="174">
                  <c:v>2.4595550069637566</c:v>
                </c:pt>
                <c:pt idx="175">
                  <c:v>2.4838960876099878</c:v>
                </c:pt>
                <c:pt idx="176">
                  <c:v>2.742127918937721</c:v>
                </c:pt>
                <c:pt idx="177">
                  <c:v>2.4178979962215119</c:v>
                </c:pt>
                <c:pt idx="178">
                  <c:v>2.1826791990766243</c:v>
                </c:pt>
                <c:pt idx="179">
                  <c:v>2.9007720721116517</c:v>
                </c:pt>
                <c:pt idx="180">
                  <c:v>2.5052157650760467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BC-45BF-AC01-4F8C72A61775}"/>
            </c:ext>
          </c:extLst>
        </c:ser>
        <c:ser>
          <c:idx val="1"/>
          <c:order val="1"/>
          <c:tx>
            <c:v>Silt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3181417951085792"/>
                  <c:y val="0.4804452414069624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accent2"/>
                        </a:solidFill>
                      </a:rPr>
                      <a:t>Cassiope Heath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chemeClr val="accent2"/>
                        </a:solidFill>
                      </a:rPr>
                      <a:t>Silt (pF2.0)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chemeClr val="accent2"/>
                        </a:solidFill>
                      </a:rPr>
                      <a:t>y = 0,0008x - 0,5684</a:t>
                    </a:r>
                    <a:br>
                      <a:rPr lang="en-US" baseline="0">
                        <a:solidFill>
                          <a:schemeClr val="accent2"/>
                        </a:solidFill>
                      </a:rPr>
                    </a:br>
                    <a:r>
                      <a:rPr lang="en-US" baseline="0">
                        <a:solidFill>
                          <a:schemeClr val="accent2"/>
                        </a:solidFill>
                      </a:rPr>
                      <a:t>R² = 0,3381</a:t>
                    </a:r>
                    <a:endParaRPr lang="en-US">
                      <a:solidFill>
                        <a:schemeClr val="accent2"/>
                      </a:solidFill>
                    </a:endParaRPr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Past!$AU$10:$AU$190</c:f>
              <c:numCache>
                <c:formatCode>0.00</c:formatCode>
                <c:ptCount val="181"/>
                <c:pt idx="0">
                  <c:v>1.004238929427796</c:v>
                </c:pt>
                <c:pt idx="1">
                  <c:v>0.9173325518015325</c:v>
                </c:pt>
                <c:pt idx="2">
                  <c:v>1.0394627921991411</c:v>
                </c:pt>
                <c:pt idx="3">
                  <c:v>0.97988303189877957</c:v>
                </c:pt>
                <c:pt idx="4">
                  <c:v>1.0022156924640002</c:v>
                </c:pt>
                <c:pt idx="5">
                  <c:v>1.1597219074565948</c:v>
                </c:pt>
                <c:pt idx="6">
                  <c:v>1.0083725826195673</c:v>
                </c:pt>
                <c:pt idx="7">
                  <c:v>0.97857966699448085</c:v>
                </c:pt>
                <c:pt idx="8">
                  <c:v>1.2171269373015852</c:v>
                </c:pt>
                <c:pt idx="9">
                  <c:v>1.021822383419968</c:v>
                </c:pt>
                <c:pt idx="10">
                  <c:v>1.0811364254398304</c:v>
                </c:pt>
                <c:pt idx="11">
                  <c:v>0.99421754681578545</c:v>
                </c:pt>
                <c:pt idx="12">
                  <c:v>1.1187923301987044</c:v>
                </c:pt>
                <c:pt idx="13">
                  <c:v>1.0267884416994262</c:v>
                </c:pt>
                <c:pt idx="14">
                  <c:v>1.0578989666913672</c:v>
                </c:pt>
                <c:pt idx="15">
                  <c:v>0.93712742035150143</c:v>
                </c:pt>
                <c:pt idx="16">
                  <c:v>1.1172044022221712</c:v>
                </c:pt>
                <c:pt idx="17">
                  <c:v>1.0399158112188298</c:v>
                </c:pt>
                <c:pt idx="18">
                  <c:v>1.0049065578942189</c:v>
                </c:pt>
                <c:pt idx="19">
                  <c:v>1.011533260123868</c:v>
                </c:pt>
                <c:pt idx="20">
                  <c:v>1.0661205381503747</c:v>
                </c:pt>
                <c:pt idx="21">
                  <c:v>0.97524972007835597</c:v>
                </c:pt>
                <c:pt idx="22">
                  <c:v>0.9861260895162115</c:v>
                </c:pt>
                <c:pt idx="23">
                  <c:v>0.82847818595691691</c:v>
                </c:pt>
                <c:pt idx="24">
                  <c:v>1.0777814965594654</c:v>
                </c:pt>
                <c:pt idx="25">
                  <c:v>0.92590774896459627</c:v>
                </c:pt>
                <c:pt idx="26">
                  <c:v>0.96345557304322182</c:v>
                </c:pt>
                <c:pt idx="27">
                  <c:v>1.1395148636206129</c:v>
                </c:pt>
                <c:pt idx="28">
                  <c:v>0.95382960069211964</c:v>
                </c:pt>
                <c:pt idx="29">
                  <c:v>1.0192426534446137</c:v>
                </c:pt>
                <c:pt idx="30">
                  <c:v>1.002784132266423</c:v>
                </c:pt>
                <c:pt idx="31">
                  <c:v>1.0332597989832173</c:v>
                </c:pt>
                <c:pt idx="32">
                  <c:v>1.0928947468668959</c:v>
                </c:pt>
                <c:pt idx="33">
                  <c:v>1.1917972768712806</c:v>
                </c:pt>
                <c:pt idx="34">
                  <c:v>1.1189070435377988</c:v>
                </c:pt>
                <c:pt idx="35">
                  <c:v>1.0647810878056354</c:v>
                </c:pt>
                <c:pt idx="36">
                  <c:v>1.0396150121223202</c:v>
                </c:pt>
                <c:pt idx="37">
                  <c:v>1.1420598561598254</c:v>
                </c:pt>
                <c:pt idx="38">
                  <c:v>1.0896920813672708</c:v>
                </c:pt>
                <c:pt idx="39">
                  <c:v>1.0871856358460299</c:v>
                </c:pt>
                <c:pt idx="40">
                  <c:v>1.19714038593088</c:v>
                </c:pt>
                <c:pt idx="41">
                  <c:v>1.2127553185584268</c:v>
                </c:pt>
                <c:pt idx="42">
                  <c:v>1.0109395494106033</c:v>
                </c:pt>
                <c:pt idx="43">
                  <c:v>1.1175686362638286</c:v>
                </c:pt>
                <c:pt idx="44">
                  <c:v>0.99305698806916565</c:v>
                </c:pt>
                <c:pt idx="45">
                  <c:v>1.1271147826217371</c:v>
                </c:pt>
                <c:pt idx="46">
                  <c:v>1.0751305887375451</c:v>
                </c:pt>
                <c:pt idx="47">
                  <c:v>1.0247616038036</c:v>
                </c:pt>
                <c:pt idx="48">
                  <c:v>1.1152637533969358</c:v>
                </c:pt>
                <c:pt idx="49">
                  <c:v>1.1517599359070585</c:v>
                </c:pt>
                <c:pt idx="50">
                  <c:v>1.0699863343819653</c:v>
                </c:pt>
                <c:pt idx="51">
                  <c:v>1.0857704029140482</c:v>
                </c:pt>
                <c:pt idx="52">
                  <c:v>1.1583160860080612</c:v>
                </c:pt>
                <c:pt idx="53">
                  <c:v>1.1082107227636664</c:v>
                </c:pt>
                <c:pt idx="54">
                  <c:v>1.1011522874413773</c:v>
                </c:pt>
                <c:pt idx="55">
                  <c:v>1.0642381304663833</c:v>
                </c:pt>
                <c:pt idx="56">
                  <c:v>1.1215274663573023</c:v>
                </c:pt>
                <c:pt idx="57">
                  <c:v>1.1111951228023673</c:v>
                </c:pt>
                <c:pt idx="58">
                  <c:v>1.0196119329087177</c:v>
                </c:pt>
                <c:pt idx="59">
                  <c:v>1.0812057100590322</c:v>
                </c:pt>
                <c:pt idx="60">
                  <c:v>1.1806636072585315</c:v>
                </c:pt>
                <c:pt idx="61">
                  <c:v>1.0272360362783117</c:v>
                </c:pt>
                <c:pt idx="62">
                  <c:v>1.1841784554266996</c:v>
                </c:pt>
                <c:pt idx="63">
                  <c:v>1.1880479470578968</c:v>
                </c:pt>
                <c:pt idx="64">
                  <c:v>1.1822922392754902</c:v>
                </c:pt>
                <c:pt idx="65">
                  <c:v>1.2254610782263224</c:v>
                </c:pt>
                <c:pt idx="66">
                  <c:v>1.2454770526196128</c:v>
                </c:pt>
                <c:pt idx="67">
                  <c:v>1.1748262645890328</c:v>
                </c:pt>
                <c:pt idx="68">
                  <c:v>1.250864262141828</c:v>
                </c:pt>
                <c:pt idx="69">
                  <c:v>1.1044189035806955</c:v>
                </c:pt>
                <c:pt idx="70">
                  <c:v>1.2016682727700629</c:v>
                </c:pt>
                <c:pt idx="71">
                  <c:v>1.1842285126489529</c:v>
                </c:pt>
                <c:pt idx="72">
                  <c:v>1.126148552215974</c:v>
                </c:pt>
                <c:pt idx="73">
                  <c:v>1.0642814599792292</c:v>
                </c:pt>
                <c:pt idx="74">
                  <c:v>1.0420989756715167</c:v>
                </c:pt>
                <c:pt idx="75">
                  <c:v>1.1398302492772163</c:v>
                </c:pt>
                <c:pt idx="76">
                  <c:v>1.2354531549583723</c:v>
                </c:pt>
                <c:pt idx="77">
                  <c:v>1.0847315691493766</c:v>
                </c:pt>
                <c:pt idx="78">
                  <c:v>1.0880049299399679</c:v>
                </c:pt>
                <c:pt idx="79">
                  <c:v>1.1426522847720884</c:v>
                </c:pt>
                <c:pt idx="80">
                  <c:v>1.0448725579104856</c:v>
                </c:pt>
                <c:pt idx="81">
                  <c:v>1.136094285692312</c:v>
                </c:pt>
                <c:pt idx="82">
                  <c:v>1.1091660590068966</c:v>
                </c:pt>
                <c:pt idx="83">
                  <c:v>1.1122010397807709</c:v>
                </c:pt>
                <c:pt idx="84">
                  <c:v>1.0611897824553271</c:v>
                </c:pt>
                <c:pt idx="85">
                  <c:v>1.0755412571478669</c:v>
                </c:pt>
                <c:pt idx="86">
                  <c:v>1.2131760377581655</c:v>
                </c:pt>
                <c:pt idx="87">
                  <c:v>1.1356991418157651</c:v>
                </c:pt>
                <c:pt idx="88">
                  <c:v>1.1916108642195049</c:v>
                </c:pt>
                <c:pt idx="89">
                  <c:v>1.1429389328525332</c:v>
                </c:pt>
                <c:pt idx="90">
                  <c:v>1.1526917609719014</c:v>
                </c:pt>
                <c:pt idx="91">
                  <c:v>1.2238551708296037</c:v>
                </c:pt>
                <c:pt idx="92">
                  <c:v>1.1675342683615395</c:v>
                </c:pt>
                <c:pt idx="93">
                  <c:v>1.2081643836591527</c:v>
                </c:pt>
                <c:pt idx="94">
                  <c:v>1.1401676796766962</c:v>
                </c:pt>
                <c:pt idx="95">
                  <c:v>1.147450209242868</c:v>
                </c:pt>
                <c:pt idx="96">
                  <c:v>1.2744384508355955</c:v>
                </c:pt>
                <c:pt idx="97">
                  <c:v>1.1910012944293888</c:v>
                </c:pt>
                <c:pt idx="98">
                  <c:v>1.093319261284825</c:v>
                </c:pt>
                <c:pt idx="99">
                  <c:v>1.1985510333759455</c:v>
                </c:pt>
                <c:pt idx="100">
                  <c:v>1.1715746709938299</c:v>
                </c:pt>
                <c:pt idx="101">
                  <c:v>1.2259979463824124</c:v>
                </c:pt>
                <c:pt idx="102">
                  <c:v>1.0712544444787204</c:v>
                </c:pt>
                <c:pt idx="103">
                  <c:v>1.038721442295536</c:v>
                </c:pt>
                <c:pt idx="104">
                  <c:v>1.0313558905294127</c:v>
                </c:pt>
                <c:pt idx="105">
                  <c:v>1.1083003458414464</c:v>
                </c:pt>
                <c:pt idx="106">
                  <c:v>1.1328691614679272</c:v>
                </c:pt>
                <c:pt idx="107">
                  <c:v>1.1436186847414573</c:v>
                </c:pt>
                <c:pt idx="108">
                  <c:v>1.1239701207542507</c:v>
                </c:pt>
                <c:pt idx="109">
                  <c:v>1.1402244680107496</c:v>
                </c:pt>
                <c:pt idx="110">
                  <c:v>1.1681730180295966</c:v>
                </c:pt>
                <c:pt idx="111">
                  <c:v>1.1147387246203715</c:v>
                </c:pt>
                <c:pt idx="112">
                  <c:v>1.1479616294801496</c:v>
                </c:pt>
                <c:pt idx="113">
                  <c:v>1.1775113047036361</c:v>
                </c:pt>
                <c:pt idx="114">
                  <c:v>1.1483958400111722</c:v>
                </c:pt>
                <c:pt idx="115">
                  <c:v>1.0882570789314012</c:v>
                </c:pt>
                <c:pt idx="116">
                  <c:v>1.0981536126414713</c:v>
                </c:pt>
                <c:pt idx="117">
                  <c:v>1.219047197321748</c:v>
                </c:pt>
                <c:pt idx="118">
                  <c:v>1.2061352796274565</c:v>
                </c:pt>
                <c:pt idx="119">
                  <c:v>1.1896648639441687</c:v>
                </c:pt>
                <c:pt idx="120">
                  <c:v>1.2719573995406177</c:v>
                </c:pt>
                <c:pt idx="121">
                  <c:v>1.1218080221015314</c:v>
                </c:pt>
                <c:pt idx="122">
                  <c:v>1.2288322318840272</c:v>
                </c:pt>
                <c:pt idx="123">
                  <c:v>1.1054475287608148</c:v>
                </c:pt>
                <c:pt idx="124">
                  <c:v>1.0649166319228913</c:v>
                </c:pt>
                <c:pt idx="125">
                  <c:v>1.2199393365613809</c:v>
                </c:pt>
                <c:pt idx="126">
                  <c:v>1.1751979652048785</c:v>
                </c:pt>
                <c:pt idx="127">
                  <c:v>1.1435494410272431</c:v>
                </c:pt>
                <c:pt idx="128">
                  <c:v>1.1968191125674672</c:v>
                </c:pt>
                <c:pt idx="129">
                  <c:v>1.1126520911887279</c:v>
                </c:pt>
                <c:pt idx="130">
                  <c:v>1.0221793735531515</c:v>
                </c:pt>
                <c:pt idx="131">
                  <c:v>1.1319003884827579</c:v>
                </c:pt>
                <c:pt idx="132">
                  <c:v>1.0977651452138493</c:v>
                </c:pt>
                <c:pt idx="133">
                  <c:v>1.0998284363244084</c:v>
                </c:pt>
                <c:pt idx="134">
                  <c:v>1.1715202161821949</c:v>
                </c:pt>
                <c:pt idx="135">
                  <c:v>1.1457539155351688</c:v>
                </c:pt>
                <c:pt idx="136">
                  <c:v>1.1193115513953791</c:v>
                </c:pt>
                <c:pt idx="137">
                  <c:v>1.2409384270869852</c:v>
                </c:pt>
                <c:pt idx="138">
                  <c:v>1.2114130074060447</c:v>
                </c:pt>
                <c:pt idx="139">
                  <c:v>1.1341310096321102</c:v>
                </c:pt>
                <c:pt idx="140">
                  <c:v>1.1827756038061903</c:v>
                </c:pt>
                <c:pt idx="141">
                  <c:v>1.1992100214692754</c:v>
                </c:pt>
                <c:pt idx="142">
                  <c:v>1.164761772259381</c:v>
                </c:pt>
                <c:pt idx="143">
                  <c:v>1.0235405919235447</c:v>
                </c:pt>
                <c:pt idx="144">
                  <c:v>1.1241558660465187</c:v>
                </c:pt>
                <c:pt idx="145">
                  <c:v>1.1931902550560103</c:v>
                </c:pt>
                <c:pt idx="146">
                  <c:v>1.135615811768123</c:v>
                </c:pt>
                <c:pt idx="147">
                  <c:v>1.2230083559921638</c:v>
                </c:pt>
                <c:pt idx="148">
                  <c:v>1.1706308483152099</c:v>
                </c:pt>
                <c:pt idx="149">
                  <c:v>1.0313577282930262</c:v>
                </c:pt>
                <c:pt idx="150">
                  <c:v>1.1208130416230342</c:v>
                </c:pt>
                <c:pt idx="151">
                  <c:v>1.15346818855669</c:v>
                </c:pt>
                <c:pt idx="152">
                  <c:v>1.0206059305092028</c:v>
                </c:pt>
                <c:pt idx="153">
                  <c:v>1.1341042807667985</c:v>
                </c:pt>
                <c:pt idx="154">
                  <c:v>1.0621188302570905</c:v>
                </c:pt>
                <c:pt idx="155">
                  <c:v>1.1425031439327398</c:v>
                </c:pt>
                <c:pt idx="156">
                  <c:v>1.0479925158965864</c:v>
                </c:pt>
                <c:pt idx="157">
                  <c:v>1.1418052213999113</c:v>
                </c:pt>
                <c:pt idx="158">
                  <c:v>1.1738643066226895</c:v>
                </c:pt>
                <c:pt idx="159">
                  <c:v>1.1293593169498473</c:v>
                </c:pt>
                <c:pt idx="160">
                  <c:v>1.0978962323888006</c:v>
                </c:pt>
                <c:pt idx="161">
                  <c:v>1.2132829203418456</c:v>
                </c:pt>
                <c:pt idx="162">
                  <c:v>1.0592683005623813</c:v>
                </c:pt>
                <c:pt idx="163">
                  <c:v>1.2170863521171422</c:v>
                </c:pt>
                <c:pt idx="164">
                  <c:v>1.1428418779371503</c:v>
                </c:pt>
                <c:pt idx="165">
                  <c:v>1.143400833296742</c:v>
                </c:pt>
                <c:pt idx="166">
                  <c:v>1.213797202059846</c:v>
                </c:pt>
                <c:pt idx="167">
                  <c:v>1.2296157405931469</c:v>
                </c:pt>
                <c:pt idx="168">
                  <c:v>1.2451986002700346</c:v>
                </c:pt>
                <c:pt idx="169">
                  <c:v>1.2297358156060585</c:v>
                </c:pt>
                <c:pt idx="170">
                  <c:v>1.3349193177496259</c:v>
                </c:pt>
                <c:pt idx="171">
                  <c:v>1.2143313891228043</c:v>
                </c:pt>
                <c:pt idx="172">
                  <c:v>1.2912998658664596</c:v>
                </c:pt>
                <c:pt idx="173">
                  <c:v>1.1521772454779111</c:v>
                </c:pt>
                <c:pt idx="174">
                  <c:v>1.1819789140800663</c:v>
                </c:pt>
                <c:pt idx="175">
                  <c:v>1.2023884307394175</c:v>
                </c:pt>
                <c:pt idx="176">
                  <c:v>1.311205607522443</c:v>
                </c:pt>
                <c:pt idx="177">
                  <c:v>1.1750384213390264</c:v>
                </c:pt>
                <c:pt idx="178">
                  <c:v>1.0678318385055674</c:v>
                </c:pt>
                <c:pt idx="179">
                  <c:v>1.3679297272145763</c:v>
                </c:pt>
                <c:pt idx="180">
                  <c:v>1.2292776428955146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BC-45BF-AC01-4F8C72A61775}"/>
            </c:ext>
          </c:extLst>
        </c:ser>
        <c:ser>
          <c:idx val="2"/>
          <c:order val="2"/>
          <c:tx>
            <c:v>Clay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065810767623604"/>
                  <c:y val="0.5276914726962039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 baseline="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Grassland</a:t>
                    </a:r>
                  </a:p>
                  <a:p>
                    <a:pPr>
                      <a:defRPr/>
                    </a:pPr>
                    <a:r>
                      <a:rPr lang="en-US" b="1" baseline="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Clay (pF2.0)</a:t>
                    </a:r>
                  </a:p>
                  <a:p>
                    <a:pPr>
                      <a:defRPr/>
                    </a:pPr>
                    <a:r>
                      <a:rPr lang="en-US" b="1" baseline="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y = 0,0008x - 0,6889</a:t>
                    </a:r>
                    <a:br>
                      <a:rPr lang="en-US" b="1" baseline="0">
                        <a:solidFill>
                          <a:schemeClr val="accent6">
                            <a:lumMod val="75000"/>
                          </a:schemeClr>
                        </a:solidFill>
                      </a:rPr>
                    </a:br>
                    <a:r>
                      <a:rPr lang="en-US" b="1" baseline="0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R² = 0,3305</a:t>
                    </a:r>
                    <a:endParaRPr lang="en-US" b="1">
                      <a:solidFill>
                        <a:schemeClr val="accent6">
                          <a:lumMod val="75000"/>
                        </a:schemeClr>
                      </a:solidFill>
                    </a:endParaRPr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solidFill>
                    <a:schemeClr val="accent6">
                      <a:lumMod val="7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Past!$AV$10:$AV$190</c:f>
              <c:numCache>
                <c:formatCode>0.00</c:formatCode>
                <c:ptCount val="181"/>
                <c:pt idx="0">
                  <c:v>0.81694681544704784</c:v>
                </c:pt>
                <c:pt idx="1">
                  <c:v>0.74557673583032735</c:v>
                </c:pt>
                <c:pt idx="2">
                  <c:v>0.8457064637881917</c:v>
                </c:pt>
                <c:pt idx="3">
                  <c:v>0.79810738135330406</c:v>
                </c:pt>
                <c:pt idx="4">
                  <c:v>0.8168523196585078</c:v>
                </c:pt>
                <c:pt idx="5">
                  <c:v>0.94672986595649489</c:v>
                </c:pt>
                <c:pt idx="6">
                  <c:v>0.82046276761444792</c:v>
                </c:pt>
                <c:pt idx="7">
                  <c:v>0.79678262558382063</c:v>
                </c:pt>
                <c:pt idx="8">
                  <c:v>0.99654489615558683</c:v>
                </c:pt>
                <c:pt idx="9">
                  <c:v>0.83360178196072621</c:v>
                </c:pt>
                <c:pt idx="10">
                  <c:v>0.88395280949861377</c:v>
                </c:pt>
                <c:pt idx="11">
                  <c:v>0.8098911704010695</c:v>
                </c:pt>
                <c:pt idx="12">
                  <c:v>0.91423098524946333</c:v>
                </c:pt>
                <c:pt idx="13">
                  <c:v>0.83642347237341608</c:v>
                </c:pt>
                <c:pt idx="14">
                  <c:v>0.86142272121231478</c:v>
                </c:pt>
                <c:pt idx="15">
                  <c:v>0.76193480128636648</c:v>
                </c:pt>
                <c:pt idx="16">
                  <c:v>0.91032302652965935</c:v>
                </c:pt>
                <c:pt idx="17">
                  <c:v>0.850456920792245</c:v>
                </c:pt>
                <c:pt idx="18">
                  <c:v>0.82004215388649704</c:v>
                </c:pt>
                <c:pt idx="19">
                  <c:v>0.82491064171009643</c:v>
                </c:pt>
                <c:pt idx="20">
                  <c:v>0.87064914851735686</c:v>
                </c:pt>
                <c:pt idx="21">
                  <c:v>0.79356213777348228</c:v>
                </c:pt>
                <c:pt idx="22">
                  <c:v>0.80292710063621642</c:v>
                </c:pt>
                <c:pt idx="23">
                  <c:v>0.67264292339508114</c:v>
                </c:pt>
                <c:pt idx="24">
                  <c:v>0.87744074811997919</c:v>
                </c:pt>
                <c:pt idx="25">
                  <c:v>0.7517058086834163</c:v>
                </c:pt>
                <c:pt idx="26">
                  <c:v>0.78334100000999229</c:v>
                </c:pt>
                <c:pt idx="27">
                  <c:v>0.93037433010375181</c:v>
                </c:pt>
                <c:pt idx="28">
                  <c:v>0.77556094662223696</c:v>
                </c:pt>
                <c:pt idx="29">
                  <c:v>0.82925536792239385</c:v>
                </c:pt>
                <c:pt idx="30">
                  <c:v>0.81596692964211603</c:v>
                </c:pt>
                <c:pt idx="31">
                  <c:v>0.84330440070528234</c:v>
                </c:pt>
                <c:pt idx="32">
                  <c:v>0.89400327718937866</c:v>
                </c:pt>
                <c:pt idx="33">
                  <c:v>0.97262403184256319</c:v>
                </c:pt>
                <c:pt idx="34">
                  <c:v>0.91683938727832182</c:v>
                </c:pt>
                <c:pt idx="35">
                  <c:v>0.86839663768701036</c:v>
                </c:pt>
                <c:pt idx="36">
                  <c:v>0.84953054392490879</c:v>
                </c:pt>
                <c:pt idx="37">
                  <c:v>0.93715933751975611</c:v>
                </c:pt>
                <c:pt idx="38">
                  <c:v>0.89017319026310426</c:v>
                </c:pt>
                <c:pt idx="39">
                  <c:v>0.88692506454017983</c:v>
                </c:pt>
                <c:pt idx="40">
                  <c:v>0.97698453540887842</c:v>
                </c:pt>
                <c:pt idx="41">
                  <c:v>0.99070396985462295</c:v>
                </c:pt>
                <c:pt idx="42">
                  <c:v>0.82521065268194971</c:v>
                </c:pt>
                <c:pt idx="43">
                  <c:v>0.91352051145675095</c:v>
                </c:pt>
                <c:pt idx="44">
                  <c:v>0.80873000987277066</c:v>
                </c:pt>
                <c:pt idx="45">
                  <c:v>0.91929972722801989</c:v>
                </c:pt>
                <c:pt idx="46">
                  <c:v>0.87787336712481467</c:v>
                </c:pt>
                <c:pt idx="47">
                  <c:v>0.83575820548029522</c:v>
                </c:pt>
                <c:pt idx="48">
                  <c:v>0.91322057295114367</c:v>
                </c:pt>
                <c:pt idx="49">
                  <c:v>0.94051488035004882</c:v>
                </c:pt>
                <c:pt idx="50">
                  <c:v>0.87295749432073511</c:v>
                </c:pt>
                <c:pt idx="51">
                  <c:v>0.88731676459006315</c:v>
                </c:pt>
                <c:pt idx="52">
                  <c:v>0.94863633485081655</c:v>
                </c:pt>
                <c:pt idx="53">
                  <c:v>0.90839568009446525</c:v>
                </c:pt>
                <c:pt idx="54">
                  <c:v>0.89818886619539817</c:v>
                </c:pt>
                <c:pt idx="55">
                  <c:v>0.86752415202116306</c:v>
                </c:pt>
                <c:pt idx="56">
                  <c:v>0.91811495385203268</c:v>
                </c:pt>
                <c:pt idx="57">
                  <c:v>0.90809443557037761</c:v>
                </c:pt>
                <c:pt idx="58">
                  <c:v>0.83210382197204336</c:v>
                </c:pt>
                <c:pt idx="59">
                  <c:v>0.88451435820954616</c:v>
                </c:pt>
                <c:pt idx="60">
                  <c:v>0.96857035342074471</c:v>
                </c:pt>
                <c:pt idx="61">
                  <c:v>0.83851316376915097</c:v>
                </c:pt>
                <c:pt idx="62">
                  <c:v>0.9712768308848243</c:v>
                </c:pt>
                <c:pt idx="63">
                  <c:v>0.97183993350937847</c:v>
                </c:pt>
                <c:pt idx="64">
                  <c:v>0.96911998837977553</c:v>
                </c:pt>
                <c:pt idx="65">
                  <c:v>1.0013962901700788</c:v>
                </c:pt>
                <c:pt idx="66">
                  <c:v>1.0221164952796837</c:v>
                </c:pt>
                <c:pt idx="67">
                  <c:v>0.9616655319982359</c:v>
                </c:pt>
                <c:pt idx="68">
                  <c:v>1.0273061485748656</c:v>
                </c:pt>
                <c:pt idx="69">
                  <c:v>0.90593952180676895</c:v>
                </c:pt>
                <c:pt idx="70">
                  <c:v>0.98250139464897757</c:v>
                </c:pt>
                <c:pt idx="71">
                  <c:v>0.96911743165746866</c:v>
                </c:pt>
                <c:pt idx="72">
                  <c:v>0.92376405145747387</c:v>
                </c:pt>
                <c:pt idx="73">
                  <c:v>0.87052571520608302</c:v>
                </c:pt>
                <c:pt idx="74">
                  <c:v>0.84901000662639936</c:v>
                </c:pt>
                <c:pt idx="75">
                  <c:v>0.93498695795878528</c:v>
                </c:pt>
                <c:pt idx="76">
                  <c:v>1.0135175604432587</c:v>
                </c:pt>
                <c:pt idx="77">
                  <c:v>0.88696386451661779</c:v>
                </c:pt>
                <c:pt idx="78">
                  <c:v>0.88708471490058494</c:v>
                </c:pt>
                <c:pt idx="79">
                  <c:v>0.93137931632553139</c:v>
                </c:pt>
                <c:pt idx="80">
                  <c:v>0.85402942071155241</c:v>
                </c:pt>
                <c:pt idx="81">
                  <c:v>0.92903742289165381</c:v>
                </c:pt>
                <c:pt idx="82">
                  <c:v>0.90427432204785063</c:v>
                </c:pt>
                <c:pt idx="83">
                  <c:v>0.9100217685977201</c:v>
                </c:pt>
                <c:pt idx="84">
                  <c:v>0.86842826826878949</c:v>
                </c:pt>
                <c:pt idx="85">
                  <c:v>0.87909656525983659</c:v>
                </c:pt>
                <c:pt idx="86">
                  <c:v>0.99579293220284615</c:v>
                </c:pt>
                <c:pt idx="87">
                  <c:v>0.93168326050322869</c:v>
                </c:pt>
                <c:pt idx="88">
                  <c:v>0.98124209439669852</c:v>
                </c:pt>
                <c:pt idx="89">
                  <c:v>0.93588206729451018</c:v>
                </c:pt>
                <c:pt idx="90">
                  <c:v>0.94605867200329641</c:v>
                </c:pt>
                <c:pt idx="91">
                  <c:v>1.009898350223555</c:v>
                </c:pt>
                <c:pt idx="92">
                  <c:v>0.95832948917080329</c:v>
                </c:pt>
                <c:pt idx="93">
                  <c:v>0.98971795580486854</c:v>
                </c:pt>
                <c:pt idx="94">
                  <c:v>0.93442504360923861</c:v>
                </c:pt>
                <c:pt idx="95">
                  <c:v>0.94318788607082782</c:v>
                </c:pt>
                <c:pt idx="96">
                  <c:v>1.0465681790638104</c:v>
                </c:pt>
                <c:pt idx="97">
                  <c:v>0.97377991856952373</c:v>
                </c:pt>
                <c:pt idx="98">
                  <c:v>0.89362746518590641</c:v>
                </c:pt>
                <c:pt idx="99">
                  <c:v>0.98201409333072043</c:v>
                </c:pt>
                <c:pt idx="100">
                  <c:v>0.95766600629923038</c:v>
                </c:pt>
                <c:pt idx="101">
                  <c:v>1.0045903388110717</c:v>
                </c:pt>
                <c:pt idx="102">
                  <c:v>0.87644586680693881</c:v>
                </c:pt>
                <c:pt idx="103">
                  <c:v>0.84873368613072375</c:v>
                </c:pt>
                <c:pt idx="104">
                  <c:v>0.84238787953604144</c:v>
                </c:pt>
                <c:pt idx="105">
                  <c:v>0.90580039902034182</c:v>
                </c:pt>
                <c:pt idx="106">
                  <c:v>0.92763655374192922</c:v>
                </c:pt>
                <c:pt idx="107">
                  <c:v>0.93659947458633264</c:v>
                </c:pt>
                <c:pt idx="108">
                  <c:v>0.92106908403330912</c:v>
                </c:pt>
                <c:pt idx="109">
                  <c:v>0.93438916831549268</c:v>
                </c:pt>
                <c:pt idx="110">
                  <c:v>0.95894310084527923</c:v>
                </c:pt>
                <c:pt idx="111">
                  <c:v>0.91692826972452468</c:v>
                </c:pt>
                <c:pt idx="112">
                  <c:v>0.94279457490749263</c:v>
                </c:pt>
                <c:pt idx="113">
                  <c:v>0.96460721503704761</c:v>
                </c:pt>
                <c:pt idx="114">
                  <c:v>0.94067440389552148</c:v>
                </c:pt>
                <c:pt idx="115">
                  <c:v>0.88977475898734681</c:v>
                </c:pt>
                <c:pt idx="116">
                  <c:v>0.89793880790726122</c:v>
                </c:pt>
                <c:pt idx="117">
                  <c:v>1.0051854423984488</c:v>
                </c:pt>
                <c:pt idx="118">
                  <c:v>0.98955686328554193</c:v>
                </c:pt>
                <c:pt idx="119">
                  <c:v>0.97604394051820775</c:v>
                </c:pt>
                <c:pt idx="120">
                  <c:v>1.0489237379713721</c:v>
                </c:pt>
                <c:pt idx="121">
                  <c:v>0.92045621475492101</c:v>
                </c:pt>
                <c:pt idx="122">
                  <c:v>1.0082707936157382</c:v>
                </c:pt>
                <c:pt idx="123">
                  <c:v>0.90404962715725656</c:v>
                </c:pt>
                <c:pt idx="124">
                  <c:v>0.87083212703003376</c:v>
                </c:pt>
                <c:pt idx="125">
                  <c:v>1.0026757326145639</c:v>
                </c:pt>
                <c:pt idx="126">
                  <c:v>0.96417477527635909</c:v>
                </c:pt>
                <c:pt idx="127">
                  <c:v>0.93670461985729037</c:v>
                </c:pt>
                <c:pt idx="128">
                  <c:v>0.98173413277632404</c:v>
                </c:pt>
                <c:pt idx="129">
                  <c:v>0.91084931399233171</c:v>
                </c:pt>
                <c:pt idx="130">
                  <c:v>0.83581615321368696</c:v>
                </c:pt>
                <c:pt idx="131">
                  <c:v>0.92740492710245059</c:v>
                </c:pt>
                <c:pt idx="132">
                  <c:v>0.89662943838967379</c:v>
                </c:pt>
                <c:pt idx="133">
                  <c:v>0.90035149771306611</c:v>
                </c:pt>
                <c:pt idx="134">
                  <c:v>0.9590404706808775</c:v>
                </c:pt>
                <c:pt idx="135">
                  <c:v>0.93818708266908324</c:v>
                </c:pt>
                <c:pt idx="136">
                  <c:v>0.91782328760919252</c:v>
                </c:pt>
                <c:pt idx="137">
                  <c:v>1.0165661725736932</c:v>
                </c:pt>
                <c:pt idx="138">
                  <c:v>0.99290203440979874</c:v>
                </c:pt>
                <c:pt idx="139">
                  <c:v>0.92819772768056996</c:v>
                </c:pt>
                <c:pt idx="140">
                  <c:v>0.9698631197328561</c:v>
                </c:pt>
                <c:pt idx="141">
                  <c:v>0.98451307425055024</c:v>
                </c:pt>
                <c:pt idx="142">
                  <c:v>0.95383319327201566</c:v>
                </c:pt>
                <c:pt idx="143">
                  <c:v>0.83568536308440267</c:v>
                </c:pt>
                <c:pt idx="144">
                  <c:v>0.91905217010741158</c:v>
                </c:pt>
                <c:pt idx="145">
                  <c:v>0.9827431964913389</c:v>
                </c:pt>
                <c:pt idx="146">
                  <c:v>0.92996532155054767</c:v>
                </c:pt>
                <c:pt idx="147">
                  <c:v>1.0050041385915831</c:v>
                </c:pt>
                <c:pt idx="148">
                  <c:v>0.95775058283358827</c:v>
                </c:pt>
                <c:pt idx="149">
                  <c:v>0.84131962881047972</c:v>
                </c:pt>
                <c:pt idx="150">
                  <c:v>0.91905449325103694</c:v>
                </c:pt>
                <c:pt idx="151">
                  <c:v>0.94426255662393743</c:v>
                </c:pt>
                <c:pt idx="152">
                  <c:v>0.83021006713872503</c:v>
                </c:pt>
                <c:pt idx="153">
                  <c:v>0.92817585219014143</c:v>
                </c:pt>
                <c:pt idx="154">
                  <c:v>0.86653872384982467</c:v>
                </c:pt>
                <c:pt idx="155">
                  <c:v>0.93760965476351243</c:v>
                </c:pt>
                <c:pt idx="156">
                  <c:v>0.85410348623412202</c:v>
                </c:pt>
                <c:pt idx="157">
                  <c:v>0.93245717365993275</c:v>
                </c:pt>
                <c:pt idx="158">
                  <c:v>0.96238325429279392</c:v>
                </c:pt>
                <c:pt idx="159">
                  <c:v>0.92264920445785714</c:v>
                </c:pt>
                <c:pt idx="160">
                  <c:v>0.90108586421699122</c:v>
                </c:pt>
                <c:pt idx="161">
                  <c:v>0.99672561851219355</c:v>
                </c:pt>
                <c:pt idx="162">
                  <c:v>0.86552241316102918</c:v>
                </c:pt>
                <c:pt idx="163">
                  <c:v>1.0065061133731581</c:v>
                </c:pt>
                <c:pt idx="164">
                  <c:v>0.93580259502154894</c:v>
                </c:pt>
                <c:pt idx="165">
                  <c:v>0.93715768824138623</c:v>
                </c:pt>
                <c:pt idx="166">
                  <c:v>0.99753104625361899</c:v>
                </c:pt>
                <c:pt idx="167">
                  <c:v>1.0213229948414075</c:v>
                </c:pt>
                <c:pt idx="168">
                  <c:v>1.0220775277008489</c:v>
                </c:pt>
                <c:pt idx="169">
                  <c:v>1.0101455694915571</c:v>
                </c:pt>
                <c:pt idx="170">
                  <c:v>1.1081345317615885</c:v>
                </c:pt>
                <c:pt idx="171">
                  <c:v>0.99768230783774114</c:v>
                </c:pt>
                <c:pt idx="172">
                  <c:v>1.0692011809619411</c:v>
                </c:pt>
                <c:pt idx="173">
                  <c:v>0.94537450722862137</c:v>
                </c:pt>
                <c:pt idx="174">
                  <c:v>0.97100902390753996</c:v>
                </c:pt>
                <c:pt idx="175">
                  <c:v>0.98541809407149106</c:v>
                </c:pt>
                <c:pt idx="176">
                  <c:v>1.0792861182470983</c:v>
                </c:pt>
                <c:pt idx="177">
                  <c:v>0.96192057559324107</c:v>
                </c:pt>
                <c:pt idx="178">
                  <c:v>0.87265695355671347</c:v>
                </c:pt>
                <c:pt idx="179">
                  <c:v>1.137289016394037</c:v>
                </c:pt>
                <c:pt idx="180">
                  <c:v>1.0038916752651879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BC-45BF-AC01-4F8C72A61775}"/>
            </c:ext>
          </c:extLst>
        </c:ser>
        <c:ser>
          <c:idx val="3"/>
          <c:order val="3"/>
          <c:tx>
            <c:v>Peat</c:v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92D05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8622772125438209"/>
                  <c:y val="0.6793296319126942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 baseline="0">
                        <a:solidFill>
                          <a:srgbClr val="92D050"/>
                        </a:solidFill>
                      </a:rPr>
                      <a:t>Fen</a:t>
                    </a:r>
                  </a:p>
                  <a:p>
                    <a:pPr>
                      <a:defRPr/>
                    </a:pPr>
                    <a:r>
                      <a:rPr lang="en-US" b="1" baseline="0">
                        <a:solidFill>
                          <a:srgbClr val="92D050"/>
                        </a:solidFill>
                      </a:rPr>
                      <a:t>Peat (pF0.0)</a:t>
                    </a:r>
                  </a:p>
                  <a:p>
                    <a:pPr>
                      <a:defRPr/>
                    </a:pPr>
                    <a:r>
                      <a:rPr lang="en-US" b="1" baseline="0">
                        <a:solidFill>
                          <a:srgbClr val="92D050"/>
                        </a:solidFill>
                      </a:rPr>
                      <a:t>y = 0,0004x - 0,4242</a:t>
                    </a:r>
                    <a:br>
                      <a:rPr lang="en-US" b="1" baseline="0">
                        <a:solidFill>
                          <a:srgbClr val="92D050"/>
                        </a:solidFill>
                      </a:rPr>
                    </a:br>
                    <a:r>
                      <a:rPr lang="en-US" b="1" baseline="0">
                        <a:solidFill>
                          <a:srgbClr val="92D050"/>
                        </a:solidFill>
                      </a:rPr>
                      <a:t>R² = 0,3205</a:t>
                    </a:r>
                    <a:endParaRPr lang="en-US" b="1">
                      <a:solidFill>
                        <a:srgbClr val="92D050"/>
                      </a:solidFill>
                    </a:endParaRPr>
                  </a:p>
                </c:rich>
              </c:tx>
              <c:numFmt formatCode="General" sourceLinked="0"/>
              <c:spPr>
                <a:solidFill>
                  <a:schemeClr val="bg1"/>
                </a:solidFill>
                <a:ln>
                  <a:solidFill>
                    <a:srgbClr val="92D05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Past!$AW$10:$AW$190</c:f>
              <c:numCache>
                <c:formatCode>0.00</c:formatCode>
                <c:ptCount val="181"/>
                <c:pt idx="0">
                  <c:v>0.25137290409260399</c:v>
                </c:pt>
                <c:pt idx="1">
                  <c:v>0.22771035107306231</c:v>
                </c:pt>
                <c:pt idx="2">
                  <c:v>0.26048257769278171</c:v>
                </c:pt>
                <c:pt idx="3">
                  <c:v>0.24793556515302595</c:v>
                </c:pt>
                <c:pt idx="4">
                  <c:v>0.2550516062558818</c:v>
                </c:pt>
                <c:pt idx="5">
                  <c:v>0.29895478120928531</c:v>
                </c:pt>
                <c:pt idx="6">
                  <c:v>0.25283392408452249</c:v>
                </c:pt>
                <c:pt idx="7">
                  <c:v>0.24689882707306418</c:v>
                </c:pt>
                <c:pt idx="8">
                  <c:v>0.32075358357429334</c:v>
                </c:pt>
                <c:pt idx="9">
                  <c:v>0.26201733467532873</c:v>
                </c:pt>
                <c:pt idx="10">
                  <c:v>0.28202571889488925</c:v>
                </c:pt>
                <c:pt idx="11">
                  <c:v>0.25185147640716499</c:v>
                </c:pt>
                <c:pt idx="12">
                  <c:v>0.29063340471058968</c:v>
                </c:pt>
                <c:pt idx="13">
                  <c:v>0.26010221387465343</c:v>
                </c:pt>
                <c:pt idx="14">
                  <c:v>0.26706370238863092</c:v>
                </c:pt>
                <c:pt idx="15">
                  <c:v>0.23339783426804206</c:v>
                </c:pt>
                <c:pt idx="16">
                  <c:v>0.28365841384167112</c:v>
                </c:pt>
                <c:pt idx="17">
                  <c:v>0.27175977498698456</c:v>
                </c:pt>
                <c:pt idx="18">
                  <c:v>0.25828501241534629</c:v>
                </c:pt>
                <c:pt idx="19">
                  <c:v>0.25862222480246394</c:v>
                </c:pt>
                <c:pt idx="20">
                  <c:v>0.27563907136655064</c:v>
                </c:pt>
                <c:pt idx="21">
                  <c:v>0.24466678417876175</c:v>
                </c:pt>
                <c:pt idx="22">
                  <c:v>0.24880281397577139</c:v>
                </c:pt>
                <c:pt idx="23">
                  <c:v>0.20353707524155273</c:v>
                </c:pt>
                <c:pt idx="24">
                  <c:v>0.27161808486204958</c:v>
                </c:pt>
                <c:pt idx="25">
                  <c:v>0.22735099637932091</c:v>
                </c:pt>
                <c:pt idx="26">
                  <c:v>0.23995503629316373</c:v>
                </c:pt>
                <c:pt idx="27">
                  <c:v>0.29409268215400008</c:v>
                </c:pt>
                <c:pt idx="28">
                  <c:v>0.23768971280612472</c:v>
                </c:pt>
                <c:pt idx="29">
                  <c:v>0.25541554315954762</c:v>
                </c:pt>
                <c:pt idx="30">
                  <c:v>0.25157450837043405</c:v>
                </c:pt>
                <c:pt idx="31">
                  <c:v>0.26588492921391543</c:v>
                </c:pt>
                <c:pt idx="32">
                  <c:v>0.28611806953687191</c:v>
                </c:pt>
                <c:pt idx="33">
                  <c:v>0.30650047173253442</c:v>
                </c:pt>
                <c:pt idx="34">
                  <c:v>0.29647298545744072</c:v>
                </c:pt>
                <c:pt idx="35">
                  <c:v>0.27239514497917522</c:v>
                </c:pt>
                <c:pt idx="36">
                  <c:v>0.27006517868037916</c:v>
                </c:pt>
                <c:pt idx="37">
                  <c:v>0.30554748702547524</c:v>
                </c:pt>
                <c:pt idx="38">
                  <c:v>0.2824019673945643</c:v>
                </c:pt>
                <c:pt idx="39">
                  <c:v>0.278777884712476</c:v>
                </c:pt>
                <c:pt idx="40">
                  <c:v>0.30787458583655786</c:v>
                </c:pt>
                <c:pt idx="41">
                  <c:v>0.31429473865625895</c:v>
                </c:pt>
                <c:pt idx="42">
                  <c:v>0.26044787608545283</c:v>
                </c:pt>
                <c:pt idx="43">
                  <c:v>0.29100797587262711</c:v>
                </c:pt>
                <c:pt idx="44">
                  <c:v>0.25098125711904468</c:v>
                </c:pt>
                <c:pt idx="45">
                  <c:v>0.28850992267170683</c:v>
                </c:pt>
                <c:pt idx="46">
                  <c:v>0.27763998324883793</c:v>
                </c:pt>
                <c:pt idx="47">
                  <c:v>0.26215725357448111</c:v>
                </c:pt>
                <c:pt idx="48">
                  <c:v>0.29408618652958951</c:v>
                </c:pt>
                <c:pt idx="49">
                  <c:v>0.2976045095574853</c:v>
                </c:pt>
                <c:pt idx="50">
                  <c:v>0.27452839102579268</c:v>
                </c:pt>
                <c:pt idx="51">
                  <c:v>0.28222304839311729</c:v>
                </c:pt>
                <c:pt idx="52">
                  <c:v>0.305806827752239</c:v>
                </c:pt>
                <c:pt idx="53">
                  <c:v>0.29434870802501595</c:v>
                </c:pt>
                <c:pt idx="54">
                  <c:v>0.28202901024931926</c:v>
                </c:pt>
                <c:pt idx="55">
                  <c:v>0.27114962778294177</c:v>
                </c:pt>
                <c:pt idx="56">
                  <c:v>0.29520454695837212</c:v>
                </c:pt>
                <c:pt idx="57">
                  <c:v>0.28883166650626962</c:v>
                </c:pt>
                <c:pt idx="58">
                  <c:v>0.26221870487995408</c:v>
                </c:pt>
                <c:pt idx="59">
                  <c:v>0.28322756076579536</c:v>
                </c:pt>
                <c:pt idx="60">
                  <c:v>0.31530302041816682</c:v>
                </c:pt>
                <c:pt idx="61">
                  <c:v>0.26464633225904277</c:v>
                </c:pt>
                <c:pt idx="62">
                  <c:v>0.31585950301532961</c:v>
                </c:pt>
                <c:pt idx="63">
                  <c:v>0.31102902278918937</c:v>
                </c:pt>
                <c:pt idx="64">
                  <c:v>0.31402528958651693</c:v>
                </c:pt>
                <c:pt idx="65">
                  <c:v>0.31834319550793677</c:v>
                </c:pt>
                <c:pt idx="66">
                  <c:v>0.33341738377435309</c:v>
                </c:pt>
                <c:pt idx="67">
                  <c:v>0.30904780436670071</c:v>
                </c:pt>
                <c:pt idx="68">
                  <c:v>0.33648364524993002</c:v>
                </c:pt>
                <c:pt idx="69">
                  <c:v>0.29476315233398176</c:v>
                </c:pt>
                <c:pt idx="70">
                  <c:v>0.31346770909442284</c:v>
                </c:pt>
                <c:pt idx="71">
                  <c:v>0.31096019517687629</c:v>
                </c:pt>
                <c:pt idx="72">
                  <c:v>0.30056267252516844</c:v>
                </c:pt>
                <c:pt idx="73">
                  <c:v>0.27846032981549662</c:v>
                </c:pt>
                <c:pt idx="74">
                  <c:v>0.2642844016831199</c:v>
                </c:pt>
                <c:pt idx="75">
                  <c:v>0.30421424000737574</c:v>
                </c:pt>
                <c:pt idx="76">
                  <c:v>0.32993488488057515</c:v>
                </c:pt>
                <c:pt idx="77">
                  <c:v>0.28313264893002316</c:v>
                </c:pt>
                <c:pt idx="78">
                  <c:v>0.27768843154245099</c:v>
                </c:pt>
                <c:pt idx="79">
                  <c:v>0.29095947661676214</c:v>
                </c:pt>
                <c:pt idx="80">
                  <c:v>0.27191622618225253</c:v>
                </c:pt>
                <c:pt idx="81">
                  <c:v>0.29671646162042703</c:v>
                </c:pt>
                <c:pt idx="82">
                  <c:v>0.28292480537570691</c:v>
                </c:pt>
                <c:pt idx="83">
                  <c:v>0.29169655664474153</c:v>
                </c:pt>
                <c:pt idx="84">
                  <c:v>0.2786521168400844</c:v>
                </c:pt>
                <c:pt idx="85">
                  <c:v>0.27989740713624767</c:v>
                </c:pt>
                <c:pt idx="86">
                  <c:v>0.32516341149016803</c:v>
                </c:pt>
                <c:pt idx="87">
                  <c:v>0.30329500079392169</c:v>
                </c:pt>
                <c:pt idx="88">
                  <c:v>0.32580625748406217</c:v>
                </c:pt>
                <c:pt idx="89">
                  <c:v>0.30138391136179066</c:v>
                </c:pt>
                <c:pt idx="90">
                  <c:v>0.30876521334562612</c:v>
                </c:pt>
                <c:pt idx="91">
                  <c:v>0.33864079781606182</c:v>
                </c:pt>
                <c:pt idx="92">
                  <c:v>0.31293020461700943</c:v>
                </c:pt>
                <c:pt idx="93">
                  <c:v>0.31954446910061102</c:v>
                </c:pt>
                <c:pt idx="94">
                  <c:v>0.30247122387254027</c:v>
                </c:pt>
                <c:pt idx="95">
                  <c:v>0.31034868682903582</c:v>
                </c:pt>
                <c:pt idx="96">
                  <c:v>0.34261787449276149</c:v>
                </c:pt>
                <c:pt idx="97">
                  <c:v>0.3106851164778241</c:v>
                </c:pt>
                <c:pt idx="98">
                  <c:v>0.28452393097150014</c:v>
                </c:pt>
                <c:pt idx="99">
                  <c:v>0.31738444210174832</c:v>
                </c:pt>
                <c:pt idx="100">
                  <c:v>0.30507081402118646</c:v>
                </c:pt>
                <c:pt idx="101">
                  <c:v>0.32484849695774237</c:v>
                </c:pt>
                <c:pt idx="102">
                  <c:v>0.28078905281333277</c:v>
                </c:pt>
                <c:pt idx="103">
                  <c:v>0.26967263125896795</c:v>
                </c:pt>
                <c:pt idx="104">
                  <c:v>0.26696689186037525</c:v>
                </c:pt>
                <c:pt idx="105">
                  <c:v>0.28825080780974127</c:v>
                </c:pt>
                <c:pt idx="106">
                  <c:v>0.29872859269236962</c:v>
                </c:pt>
                <c:pt idx="107">
                  <c:v>0.30192656940839457</c:v>
                </c:pt>
                <c:pt idx="108">
                  <c:v>0.29799430499319418</c:v>
                </c:pt>
                <c:pt idx="109">
                  <c:v>0.30230376378073559</c:v>
                </c:pt>
                <c:pt idx="110">
                  <c:v>0.31329083558693471</c:v>
                </c:pt>
                <c:pt idx="111">
                  <c:v>0.30277753788001455</c:v>
                </c:pt>
                <c:pt idx="112">
                  <c:v>0.30880274174044109</c:v>
                </c:pt>
                <c:pt idx="113">
                  <c:v>0.31143711055435624</c:v>
                </c:pt>
                <c:pt idx="114">
                  <c:v>0.30355338561312495</c:v>
                </c:pt>
                <c:pt idx="115">
                  <c:v>0.28388321566653363</c:v>
                </c:pt>
                <c:pt idx="116">
                  <c:v>0.28663602141041544</c:v>
                </c:pt>
                <c:pt idx="117">
                  <c:v>0.33590998653796417</c:v>
                </c:pt>
                <c:pt idx="118">
                  <c:v>0.32230021114586688</c:v>
                </c:pt>
                <c:pt idx="119">
                  <c:v>0.31789903116046475</c:v>
                </c:pt>
                <c:pt idx="120">
                  <c:v>0.35069828843913742</c:v>
                </c:pt>
                <c:pt idx="121">
                  <c:v>0.29994784329612895</c:v>
                </c:pt>
                <c:pt idx="122">
                  <c:v>0.32856386339250387</c:v>
                </c:pt>
                <c:pt idx="123">
                  <c:v>0.28888508899951759</c:v>
                </c:pt>
                <c:pt idx="124">
                  <c:v>0.27812682356055718</c:v>
                </c:pt>
                <c:pt idx="125">
                  <c:v>0.32975545162796355</c:v>
                </c:pt>
                <c:pt idx="126">
                  <c:v>0.31403322556049978</c:v>
                </c:pt>
                <c:pt idx="127">
                  <c:v>0.30227234577620826</c:v>
                </c:pt>
                <c:pt idx="128">
                  <c:v>0.31942424495830724</c:v>
                </c:pt>
                <c:pt idx="129">
                  <c:v>0.29286840167052253</c:v>
                </c:pt>
                <c:pt idx="130">
                  <c:v>0.26680550464912378</c:v>
                </c:pt>
                <c:pt idx="131">
                  <c:v>0.29973489931543729</c:v>
                </c:pt>
                <c:pt idx="132">
                  <c:v>0.28415695445338329</c:v>
                </c:pt>
                <c:pt idx="133">
                  <c:v>0.28949300397574507</c:v>
                </c:pt>
                <c:pt idx="134">
                  <c:v>0.3083634641547513</c:v>
                </c:pt>
                <c:pt idx="135">
                  <c:v>0.30212619991888007</c:v>
                </c:pt>
                <c:pt idx="136">
                  <c:v>0.29801646210422655</c:v>
                </c:pt>
                <c:pt idx="137">
                  <c:v>0.32821279639867984</c:v>
                </c:pt>
                <c:pt idx="138">
                  <c:v>0.3215657362736134</c:v>
                </c:pt>
                <c:pt idx="139">
                  <c:v>0.29798425467655187</c:v>
                </c:pt>
                <c:pt idx="140">
                  <c:v>0.31491375253841269</c:v>
                </c:pt>
                <c:pt idx="141">
                  <c:v>0.32180918787766893</c:v>
                </c:pt>
                <c:pt idx="142">
                  <c:v>0.30732340060890734</c:v>
                </c:pt>
                <c:pt idx="143">
                  <c:v>0.26416136163056453</c:v>
                </c:pt>
                <c:pt idx="144">
                  <c:v>0.29307274212539264</c:v>
                </c:pt>
                <c:pt idx="145">
                  <c:v>0.32662982858754108</c:v>
                </c:pt>
                <c:pt idx="146">
                  <c:v>0.29963321373506163</c:v>
                </c:pt>
                <c:pt idx="147">
                  <c:v>0.3301858074969331</c:v>
                </c:pt>
                <c:pt idx="148">
                  <c:v>0.30683683861161837</c:v>
                </c:pt>
                <c:pt idx="149">
                  <c:v>0.26430764634118181</c:v>
                </c:pt>
                <c:pt idx="150">
                  <c:v>0.29841623355746677</c:v>
                </c:pt>
                <c:pt idx="151">
                  <c:v>0.30361187242229393</c:v>
                </c:pt>
                <c:pt idx="152">
                  <c:v>0.2553264229727879</c:v>
                </c:pt>
                <c:pt idx="153">
                  <c:v>0.29797723187147857</c:v>
                </c:pt>
                <c:pt idx="154">
                  <c:v>0.27250981080716008</c:v>
                </c:pt>
                <c:pt idx="155">
                  <c:v>0.30585100576748164</c:v>
                </c:pt>
                <c:pt idx="156">
                  <c:v>0.26654695797592254</c:v>
                </c:pt>
                <c:pt idx="157">
                  <c:v>0.29520689232211245</c:v>
                </c:pt>
                <c:pt idx="158">
                  <c:v>0.31216365397150492</c:v>
                </c:pt>
                <c:pt idx="159">
                  <c:v>0.29285581326237425</c:v>
                </c:pt>
                <c:pt idx="160">
                  <c:v>0.29408743594997427</c:v>
                </c:pt>
                <c:pt idx="161">
                  <c:v>0.32696675692542898</c:v>
                </c:pt>
                <c:pt idx="162">
                  <c:v>0.27500700206071049</c:v>
                </c:pt>
                <c:pt idx="163">
                  <c:v>0.34074721681522935</c:v>
                </c:pt>
                <c:pt idx="164">
                  <c:v>0.30135831875209457</c:v>
                </c:pt>
                <c:pt idx="165">
                  <c:v>0.30351212061213279</c:v>
                </c:pt>
                <c:pt idx="166">
                  <c:v>0.32789705652898948</c:v>
                </c:pt>
                <c:pt idx="167">
                  <c:v>0.35173675619943034</c:v>
                </c:pt>
                <c:pt idx="168">
                  <c:v>0.33374630906392649</c:v>
                </c:pt>
                <c:pt idx="169">
                  <c:v>0.33120034740066245</c:v>
                </c:pt>
                <c:pt idx="170">
                  <c:v>0.38080984169541465</c:v>
                </c:pt>
                <c:pt idx="171">
                  <c:v>0.32744718404200501</c:v>
                </c:pt>
                <c:pt idx="172">
                  <c:v>0.36382788183835951</c:v>
                </c:pt>
                <c:pt idx="173">
                  <c:v>0.30806793414488115</c:v>
                </c:pt>
                <c:pt idx="174">
                  <c:v>0.31853066239662486</c:v>
                </c:pt>
                <c:pt idx="175">
                  <c:v>0.31897755628282792</c:v>
                </c:pt>
                <c:pt idx="176">
                  <c:v>0.3576448435355094</c:v>
                </c:pt>
                <c:pt idx="177">
                  <c:v>0.30928951384197151</c:v>
                </c:pt>
                <c:pt idx="178">
                  <c:v>0.27756029803855775</c:v>
                </c:pt>
                <c:pt idx="179">
                  <c:v>0.39300636412943851</c:v>
                </c:pt>
                <c:pt idx="180">
                  <c:v>0.31782236230739364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3BC-45BF-AC01-4F8C72A61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815232"/>
        <c:axId val="1538815648"/>
      </c:scatterChart>
      <c:valAx>
        <c:axId val="1538815232"/>
        <c:scaling>
          <c:orientation val="minMax"/>
          <c:max val="2020"/>
          <c:min val="184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5648"/>
        <c:crosses val="autoZero"/>
        <c:crossBetween val="midCat"/>
        <c:majorUnit val="30"/>
        <c:minorUnit val="5"/>
      </c:valAx>
      <c:valAx>
        <c:axId val="1538815648"/>
        <c:scaling>
          <c:orientation val="maxMin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400" b="1"/>
                  <a:t>ALT, 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5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68263686194826E-2"/>
          <c:y val="0.11767810320255276"/>
          <c:w val="0.77000241762171939"/>
          <c:h val="0.82996803020642795"/>
        </c:manualLayout>
      </c:layout>
      <c:scatterChart>
        <c:scatterStyle val="lineMarker"/>
        <c:varyColors val="0"/>
        <c:ser>
          <c:idx val="0"/>
          <c:order val="0"/>
          <c:tx>
            <c:v>Sand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Past!$AT$10:$AT$192</c:f>
              <c:numCache>
                <c:formatCode>0.00</c:formatCode>
                <c:ptCount val="183"/>
                <c:pt idx="0">
                  <c:v>2.0067147555070295</c:v>
                </c:pt>
                <c:pt idx="1">
                  <c:v>1.8229554174595524</c:v>
                </c:pt>
                <c:pt idx="2">
                  <c:v>2.0786181038178659</c:v>
                </c:pt>
                <c:pt idx="3">
                  <c:v>1.971539296038417</c:v>
                </c:pt>
                <c:pt idx="4">
                  <c:v>2.0236319962860438</c:v>
                </c:pt>
                <c:pt idx="5">
                  <c:v>2.3594988875920477</c:v>
                </c:pt>
                <c:pt idx="6">
                  <c:v>2.0171820994782936</c:v>
                </c:pt>
                <c:pt idx="7">
                  <c:v>1.9653931635823183</c:v>
                </c:pt>
                <c:pt idx="8">
                  <c:v>2.5060434971705519</c:v>
                </c:pt>
                <c:pt idx="9">
                  <c:v>2.0725711702298186</c:v>
                </c:pt>
                <c:pt idx="10">
                  <c:v>2.2141805905814347</c:v>
                </c:pt>
                <c:pt idx="11">
                  <c:v>2.0018073905625586</c:v>
                </c:pt>
                <c:pt idx="12">
                  <c:v>2.2860954128487911</c:v>
                </c:pt>
                <c:pt idx="13">
                  <c:v>2.0673872611895945</c:v>
                </c:pt>
                <c:pt idx="14">
                  <c:v>2.1254625541198302</c:v>
                </c:pt>
                <c:pt idx="15">
                  <c:v>1.8664302445092273</c:v>
                </c:pt>
                <c:pt idx="16">
                  <c:v>2.2526313267602953</c:v>
                </c:pt>
                <c:pt idx="17">
                  <c:v>2.1318099043990415</c:v>
                </c:pt>
                <c:pt idx="18">
                  <c:v>2.0410545893919392</c:v>
                </c:pt>
                <c:pt idx="19">
                  <c:v>2.0481617260378715</c:v>
                </c:pt>
                <c:pt idx="20">
                  <c:v>2.1727084968002575</c:v>
                </c:pt>
                <c:pt idx="21">
                  <c:v>1.9516325455647012</c:v>
                </c:pt>
                <c:pt idx="22">
                  <c:v>1.9805495046896968</c:v>
                </c:pt>
                <c:pt idx="23">
                  <c:v>1.6347357311598567</c:v>
                </c:pt>
                <c:pt idx="24">
                  <c:v>2.1630738023577321</c:v>
                </c:pt>
                <c:pt idx="25">
                  <c:v>1.8262946282068444</c:v>
                </c:pt>
                <c:pt idx="26">
                  <c:v>1.9188667215546351</c:v>
                </c:pt>
                <c:pt idx="27">
                  <c:v>2.3199496262481309</c:v>
                </c:pt>
                <c:pt idx="28">
                  <c:v>1.9003957246871126</c:v>
                </c:pt>
                <c:pt idx="29">
                  <c:v>2.0381838075714853</c:v>
                </c:pt>
                <c:pt idx="30">
                  <c:v>2.0067333611229028</c:v>
                </c:pt>
                <c:pt idx="31">
                  <c:v>2.1000719162936998</c:v>
                </c:pt>
                <c:pt idx="32">
                  <c:v>2.2425541497288717</c:v>
                </c:pt>
                <c:pt idx="33">
                  <c:v>2.4214712931862428</c:v>
                </c:pt>
                <c:pt idx="34">
                  <c:v>2.3100728064852314</c:v>
                </c:pt>
                <c:pt idx="35">
                  <c:v>2.1567258711253658</c:v>
                </c:pt>
                <c:pt idx="36">
                  <c:v>2.1243076540571808</c:v>
                </c:pt>
                <c:pt idx="37">
                  <c:v>2.368764431245717</c:v>
                </c:pt>
                <c:pt idx="38">
                  <c:v>2.2237015937358477</c:v>
                </c:pt>
                <c:pt idx="39">
                  <c:v>2.2051480199532523</c:v>
                </c:pt>
                <c:pt idx="40">
                  <c:v>2.4323273216864494</c:v>
                </c:pt>
                <c:pt idx="41">
                  <c:v>2.474833010905459</c:v>
                </c:pt>
                <c:pt idx="42">
                  <c:v>2.0561003859985738</c:v>
                </c:pt>
                <c:pt idx="43">
                  <c:v>2.2865759521698723</c:v>
                </c:pt>
                <c:pt idx="44">
                  <c:v>1.9966173108430039</c:v>
                </c:pt>
                <c:pt idx="45">
                  <c:v>2.2837735259911214</c:v>
                </c:pt>
                <c:pt idx="46">
                  <c:v>2.1896042600589678</c:v>
                </c:pt>
                <c:pt idx="47">
                  <c:v>2.0756659636150321</c:v>
                </c:pt>
                <c:pt idx="48">
                  <c:v>2.2970110471369121</c:v>
                </c:pt>
                <c:pt idx="49">
                  <c:v>2.346453274406155</c:v>
                </c:pt>
                <c:pt idx="50">
                  <c:v>2.1710080210780616</c:v>
                </c:pt>
                <c:pt idx="51">
                  <c:v>2.2193461441739757</c:v>
                </c:pt>
                <c:pt idx="52">
                  <c:v>2.3871340450562029</c:v>
                </c:pt>
                <c:pt idx="53">
                  <c:v>2.2906886928265529</c:v>
                </c:pt>
                <c:pt idx="54">
                  <c:v>2.2319387331086809</c:v>
                </c:pt>
                <c:pt idx="55">
                  <c:v>2.1503745890472907</c:v>
                </c:pt>
                <c:pt idx="56">
                  <c:v>2.3077875279367643</c:v>
                </c:pt>
                <c:pt idx="57">
                  <c:v>2.271315007848473</c:v>
                </c:pt>
                <c:pt idx="58">
                  <c:v>2.0716283495882295</c:v>
                </c:pt>
                <c:pt idx="59">
                  <c:v>2.2192705523082243</c:v>
                </c:pt>
                <c:pt idx="60">
                  <c:v>2.4467730014493578</c:v>
                </c:pt>
                <c:pt idx="61">
                  <c:v>2.0892450116674897</c:v>
                </c:pt>
                <c:pt idx="62">
                  <c:v>2.4526660523643189</c:v>
                </c:pt>
                <c:pt idx="63">
                  <c:v>2.4378027814567163</c:v>
                </c:pt>
                <c:pt idx="64">
                  <c:v>2.4438163324850866</c:v>
                </c:pt>
                <c:pt idx="65">
                  <c:v>2.5040580579063874</c:v>
                </c:pt>
                <c:pt idx="66">
                  <c:v>2.5839822676208537</c:v>
                </c:pt>
                <c:pt idx="67">
                  <c:v>2.416715377141188</c:v>
                </c:pt>
                <c:pt idx="68">
                  <c:v>2.6008241388480897</c:v>
                </c:pt>
                <c:pt idx="69">
                  <c:v>2.2881182743281361</c:v>
                </c:pt>
                <c:pt idx="70">
                  <c:v>2.4610312845601832</c:v>
                </c:pt>
                <c:pt idx="71">
                  <c:v>2.4337878079687099</c:v>
                </c:pt>
                <c:pt idx="72">
                  <c:v>2.3331374296286382</c:v>
                </c:pt>
                <c:pt idx="73">
                  <c:v>2.1831490314772246</c:v>
                </c:pt>
                <c:pt idx="74">
                  <c:v>2.0997065400612716</c:v>
                </c:pt>
                <c:pt idx="75">
                  <c:v>2.3614829613541035</c:v>
                </c:pt>
                <c:pt idx="76">
                  <c:v>2.5603172703244441</c:v>
                </c:pt>
                <c:pt idx="77">
                  <c:v>2.2222578473846628</c:v>
                </c:pt>
                <c:pt idx="78">
                  <c:v>2.2007044590938842</c:v>
                </c:pt>
                <c:pt idx="79">
                  <c:v>2.3080065565865024</c:v>
                </c:pt>
                <c:pt idx="80">
                  <c:v>2.1371433213403082</c:v>
                </c:pt>
                <c:pt idx="81">
                  <c:v>2.3282295490779341</c:v>
                </c:pt>
                <c:pt idx="82">
                  <c:v>2.2427240261355954</c:v>
                </c:pt>
                <c:pt idx="83">
                  <c:v>2.2843290499119719</c:v>
                </c:pt>
                <c:pt idx="84">
                  <c:v>2.1809226233740828</c:v>
                </c:pt>
                <c:pt idx="85">
                  <c:v>2.1998719337946699</c:v>
                </c:pt>
                <c:pt idx="86">
                  <c:v>2.5183588739027227</c:v>
                </c:pt>
                <c:pt idx="87">
                  <c:v>2.3535899479584304</c:v>
                </c:pt>
                <c:pt idx="88">
                  <c:v>2.4943368732828506</c:v>
                </c:pt>
                <c:pt idx="89">
                  <c:v>2.3540111897017337</c:v>
                </c:pt>
                <c:pt idx="90">
                  <c:v>2.392143627093716</c:v>
                </c:pt>
                <c:pt idx="91">
                  <c:v>2.5727832128698909</c:v>
                </c:pt>
                <c:pt idx="92">
                  <c:v>2.4236138810878152</c:v>
                </c:pt>
                <c:pt idx="93">
                  <c:v>2.4921188877397613</c:v>
                </c:pt>
                <c:pt idx="94">
                  <c:v>2.3553603530821636</c:v>
                </c:pt>
                <c:pt idx="95">
                  <c:v>2.3914271137796188</c:v>
                </c:pt>
                <c:pt idx="96">
                  <c:v>2.6491296224582523</c:v>
                </c:pt>
                <c:pt idx="97">
                  <c:v>2.4391851827673734</c:v>
                </c:pt>
                <c:pt idx="98">
                  <c:v>2.2362343997436658</c:v>
                </c:pt>
                <c:pt idx="99">
                  <c:v>2.4737682188631438</c:v>
                </c:pt>
                <c:pt idx="100">
                  <c:v>2.3970737742083563</c:v>
                </c:pt>
                <c:pt idx="101">
                  <c:v>2.5311705142099905</c:v>
                </c:pt>
                <c:pt idx="102">
                  <c:v>2.1995380524309209</c:v>
                </c:pt>
                <c:pt idx="103">
                  <c:v>2.1217853484697247</c:v>
                </c:pt>
                <c:pt idx="104">
                  <c:v>2.1032609004071241</c:v>
                </c:pt>
                <c:pt idx="105">
                  <c:v>2.26613788557929</c:v>
                </c:pt>
                <c:pt idx="106">
                  <c:v>2.3332713637707547</c:v>
                </c:pt>
                <c:pt idx="107">
                  <c:v>2.3568446729571968</c:v>
                </c:pt>
                <c:pt idx="108">
                  <c:v>2.3212138184916036</c:v>
                </c:pt>
                <c:pt idx="109">
                  <c:v>2.3547821623164618</c:v>
                </c:pt>
                <c:pt idx="110">
                  <c:v>2.4256054635185293</c:v>
                </c:pt>
                <c:pt idx="111">
                  <c:v>2.3273327398552932</c:v>
                </c:pt>
                <c:pt idx="112">
                  <c:v>2.3868667502828025</c:v>
                </c:pt>
                <c:pt idx="113">
                  <c:v>2.4288898122384159</c:v>
                </c:pt>
                <c:pt idx="114">
                  <c:v>2.3681204262057229</c:v>
                </c:pt>
                <c:pt idx="115">
                  <c:v>2.228763775813472</c:v>
                </c:pt>
                <c:pt idx="116">
                  <c:v>2.2497551954167063</c:v>
                </c:pt>
                <c:pt idx="117">
                  <c:v>2.5590449560973325</c:v>
                </c:pt>
                <c:pt idx="118">
                  <c:v>2.500264047822792</c:v>
                </c:pt>
                <c:pt idx="119">
                  <c:v>2.466121618792493</c:v>
                </c:pt>
                <c:pt idx="120">
                  <c:v>2.670669452198084</c:v>
                </c:pt>
                <c:pt idx="121">
                  <c:v>2.3261099153930891</c:v>
                </c:pt>
                <c:pt idx="122">
                  <c:v>2.5480285241545095</c:v>
                </c:pt>
                <c:pt idx="123">
                  <c:v>2.2661488220317558</c:v>
                </c:pt>
                <c:pt idx="124">
                  <c:v>2.1823632078534305</c:v>
                </c:pt>
                <c:pt idx="125">
                  <c:v>2.5418519473591776</c:v>
                </c:pt>
                <c:pt idx="126">
                  <c:v>2.4361323900448584</c:v>
                </c:pt>
                <c:pt idx="127">
                  <c:v>2.358126610460733</c:v>
                </c:pt>
                <c:pt idx="128">
                  <c:v>2.4795516209042461</c:v>
                </c:pt>
                <c:pt idx="129">
                  <c:v>2.2895245065358512</c:v>
                </c:pt>
                <c:pt idx="130">
                  <c:v>2.0941089933378878</c:v>
                </c:pt>
                <c:pt idx="131">
                  <c:v>2.3362035741278335</c:v>
                </c:pt>
                <c:pt idx="132">
                  <c:v>2.2386903773564013</c:v>
                </c:pt>
                <c:pt idx="133">
                  <c:v>2.2631370379751714</c:v>
                </c:pt>
                <c:pt idx="134">
                  <c:v>2.4106585212864662</c:v>
                </c:pt>
                <c:pt idx="135">
                  <c:v>2.3598089629188927</c:v>
                </c:pt>
                <c:pt idx="136">
                  <c:v>2.3163229787248074</c:v>
                </c:pt>
                <c:pt idx="137">
                  <c:v>2.5597229437430773</c:v>
                </c:pt>
                <c:pt idx="138">
                  <c:v>2.5032755027664764</c:v>
                </c:pt>
                <c:pt idx="139">
                  <c:v>2.3315553234806097</c:v>
                </c:pt>
                <c:pt idx="140">
                  <c:v>2.4476566031646678</c:v>
                </c:pt>
                <c:pt idx="141">
                  <c:v>2.490731409127517</c:v>
                </c:pt>
                <c:pt idx="142">
                  <c:v>2.3996888606214415</c:v>
                </c:pt>
                <c:pt idx="143">
                  <c:v>2.0838364548734827</c:v>
                </c:pt>
                <c:pt idx="144">
                  <c:v>2.3015428684275387</c:v>
                </c:pt>
                <c:pt idx="145">
                  <c:v>2.498781137942264</c:v>
                </c:pt>
                <c:pt idx="146">
                  <c:v>2.339641185303841</c:v>
                </c:pt>
                <c:pt idx="147">
                  <c:v>2.5469305540259226</c:v>
                </c:pt>
                <c:pt idx="148">
                  <c:v>2.4035812495244597</c:v>
                </c:pt>
                <c:pt idx="149">
                  <c:v>2.0911920992312889</c:v>
                </c:pt>
                <c:pt idx="150">
                  <c:v>2.3194301889669542</c:v>
                </c:pt>
                <c:pt idx="151">
                  <c:v>2.3735125347120833</c:v>
                </c:pt>
                <c:pt idx="152">
                  <c:v>2.0386742486550258</c:v>
                </c:pt>
                <c:pt idx="153">
                  <c:v>2.3315003740720504</c:v>
                </c:pt>
                <c:pt idx="154">
                  <c:v>2.1550448129396758</c:v>
                </c:pt>
                <c:pt idx="155">
                  <c:v>2.3703430411775912</c:v>
                </c:pt>
                <c:pt idx="156">
                  <c:v>2.1153180126437539</c:v>
                </c:pt>
                <c:pt idx="157">
                  <c:v>2.3269506753246429</c:v>
                </c:pt>
                <c:pt idx="158">
                  <c:v>2.4278105621180024</c:v>
                </c:pt>
                <c:pt idx="159">
                  <c:v>2.3054112359022771</c:v>
                </c:pt>
                <c:pt idx="160">
                  <c:v>2.2784282532779301</c:v>
                </c:pt>
                <c:pt idx="161">
                  <c:v>2.5246948537258356</c:v>
                </c:pt>
                <c:pt idx="162">
                  <c:v>2.1637561994144501</c:v>
                </c:pt>
                <c:pt idx="163">
                  <c:v>2.5677028284155878</c:v>
                </c:pt>
                <c:pt idx="164">
                  <c:v>2.3538112941952813</c:v>
                </c:pt>
                <c:pt idx="165">
                  <c:v>2.3627344913221111</c:v>
                </c:pt>
                <c:pt idx="166">
                  <c:v>2.5284028611334977</c:v>
                </c:pt>
                <c:pt idx="167">
                  <c:v>2.6060281014596334</c:v>
                </c:pt>
                <c:pt idx="168">
                  <c:v>2.584832577600245</c:v>
                </c:pt>
                <c:pt idx="169">
                  <c:v>2.5582551814755754</c:v>
                </c:pt>
                <c:pt idx="170">
                  <c:v>2.8280142676948565</c:v>
                </c:pt>
                <c:pt idx="171">
                  <c:v>2.5275411283630151</c:v>
                </c:pt>
                <c:pt idx="172">
                  <c:v>2.7287358704613345</c:v>
                </c:pt>
                <c:pt idx="173">
                  <c:v>2.38908160950368</c:v>
                </c:pt>
                <c:pt idx="174">
                  <c:v>2.4595550069637566</c:v>
                </c:pt>
                <c:pt idx="175">
                  <c:v>2.4838960876099878</c:v>
                </c:pt>
                <c:pt idx="176">
                  <c:v>2.742127918937721</c:v>
                </c:pt>
                <c:pt idx="177">
                  <c:v>2.4178979962215119</c:v>
                </c:pt>
                <c:pt idx="178">
                  <c:v>2.1826791990766243</c:v>
                </c:pt>
                <c:pt idx="179">
                  <c:v>2.9007720721116517</c:v>
                </c:pt>
                <c:pt idx="180">
                  <c:v>2.5052157650760467</c:v>
                </c:pt>
                <c:pt idx="181">
                  <c:v>2.4537836066554024</c:v>
                </c:pt>
                <c:pt idx="182">
                  <c:v>2.4114668322175388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C9-447B-BE74-46C12D504522}"/>
            </c:ext>
          </c:extLst>
        </c:ser>
        <c:ser>
          <c:idx val="3"/>
          <c:order val="1"/>
          <c:tx>
            <c:v>Peat</c:v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Past!$AW$10:$AW$192</c:f>
              <c:numCache>
                <c:formatCode>0.00</c:formatCode>
                <c:ptCount val="183"/>
                <c:pt idx="0">
                  <c:v>0.25137290409260399</c:v>
                </c:pt>
                <c:pt idx="1">
                  <c:v>0.22771035107306231</c:v>
                </c:pt>
                <c:pt idx="2">
                  <c:v>0.26048257769278171</c:v>
                </c:pt>
                <c:pt idx="3">
                  <c:v>0.24793556515302595</c:v>
                </c:pt>
                <c:pt idx="4">
                  <c:v>0.2550516062558818</c:v>
                </c:pt>
                <c:pt idx="5">
                  <c:v>0.29895478120928531</c:v>
                </c:pt>
                <c:pt idx="6">
                  <c:v>0.25283392408452249</c:v>
                </c:pt>
                <c:pt idx="7">
                  <c:v>0.24689882707306418</c:v>
                </c:pt>
                <c:pt idx="8">
                  <c:v>0.32075358357429334</c:v>
                </c:pt>
                <c:pt idx="9">
                  <c:v>0.26201733467532873</c:v>
                </c:pt>
                <c:pt idx="10">
                  <c:v>0.28202571889488925</c:v>
                </c:pt>
                <c:pt idx="11">
                  <c:v>0.25185147640716499</c:v>
                </c:pt>
                <c:pt idx="12">
                  <c:v>0.29063340471058968</c:v>
                </c:pt>
                <c:pt idx="13">
                  <c:v>0.26010221387465343</c:v>
                </c:pt>
                <c:pt idx="14">
                  <c:v>0.26706370238863092</c:v>
                </c:pt>
                <c:pt idx="15">
                  <c:v>0.23339783426804206</c:v>
                </c:pt>
                <c:pt idx="16">
                  <c:v>0.28365841384167112</c:v>
                </c:pt>
                <c:pt idx="17">
                  <c:v>0.27175977498698456</c:v>
                </c:pt>
                <c:pt idx="18">
                  <c:v>0.25828501241534629</c:v>
                </c:pt>
                <c:pt idx="19">
                  <c:v>0.25862222480246394</c:v>
                </c:pt>
                <c:pt idx="20">
                  <c:v>0.27563907136655064</c:v>
                </c:pt>
                <c:pt idx="21">
                  <c:v>0.24466678417876175</c:v>
                </c:pt>
                <c:pt idx="22">
                  <c:v>0.24880281397577139</c:v>
                </c:pt>
                <c:pt idx="23">
                  <c:v>0.20353707524155273</c:v>
                </c:pt>
                <c:pt idx="24">
                  <c:v>0.27161808486204958</c:v>
                </c:pt>
                <c:pt idx="25">
                  <c:v>0.22735099637932091</c:v>
                </c:pt>
                <c:pt idx="26">
                  <c:v>0.23995503629316373</c:v>
                </c:pt>
                <c:pt idx="27">
                  <c:v>0.29409268215400008</c:v>
                </c:pt>
                <c:pt idx="28">
                  <c:v>0.23768971280612472</c:v>
                </c:pt>
                <c:pt idx="29">
                  <c:v>0.25541554315954762</c:v>
                </c:pt>
                <c:pt idx="30">
                  <c:v>0.25157450837043405</c:v>
                </c:pt>
                <c:pt idx="31">
                  <c:v>0.26588492921391543</c:v>
                </c:pt>
                <c:pt idx="32">
                  <c:v>0.28611806953687191</c:v>
                </c:pt>
                <c:pt idx="33">
                  <c:v>0.30650047173253442</c:v>
                </c:pt>
                <c:pt idx="34">
                  <c:v>0.29647298545744072</c:v>
                </c:pt>
                <c:pt idx="35">
                  <c:v>0.27239514497917522</c:v>
                </c:pt>
                <c:pt idx="36">
                  <c:v>0.27006517868037916</c:v>
                </c:pt>
                <c:pt idx="37">
                  <c:v>0.30554748702547524</c:v>
                </c:pt>
                <c:pt idx="38">
                  <c:v>0.2824019673945643</c:v>
                </c:pt>
                <c:pt idx="39">
                  <c:v>0.278777884712476</c:v>
                </c:pt>
                <c:pt idx="40">
                  <c:v>0.30787458583655786</c:v>
                </c:pt>
                <c:pt idx="41">
                  <c:v>0.31429473865625895</c:v>
                </c:pt>
                <c:pt idx="42">
                  <c:v>0.26044787608545283</c:v>
                </c:pt>
                <c:pt idx="43">
                  <c:v>0.29100797587262711</c:v>
                </c:pt>
                <c:pt idx="44">
                  <c:v>0.25098125711904468</c:v>
                </c:pt>
                <c:pt idx="45">
                  <c:v>0.28850992267170683</c:v>
                </c:pt>
                <c:pt idx="46">
                  <c:v>0.27763998324883793</c:v>
                </c:pt>
                <c:pt idx="47">
                  <c:v>0.26215725357448111</c:v>
                </c:pt>
                <c:pt idx="48">
                  <c:v>0.29408618652958951</c:v>
                </c:pt>
                <c:pt idx="49">
                  <c:v>0.2976045095574853</c:v>
                </c:pt>
                <c:pt idx="50">
                  <c:v>0.27452839102579268</c:v>
                </c:pt>
                <c:pt idx="51">
                  <c:v>0.28222304839311729</c:v>
                </c:pt>
                <c:pt idx="52">
                  <c:v>0.305806827752239</c:v>
                </c:pt>
                <c:pt idx="53">
                  <c:v>0.29434870802501595</c:v>
                </c:pt>
                <c:pt idx="54">
                  <c:v>0.28202901024931926</c:v>
                </c:pt>
                <c:pt idx="55">
                  <c:v>0.27114962778294177</c:v>
                </c:pt>
                <c:pt idx="56">
                  <c:v>0.29520454695837212</c:v>
                </c:pt>
                <c:pt idx="57">
                  <c:v>0.28883166650626962</c:v>
                </c:pt>
                <c:pt idx="58">
                  <c:v>0.26221870487995408</c:v>
                </c:pt>
                <c:pt idx="59">
                  <c:v>0.28322756076579536</c:v>
                </c:pt>
                <c:pt idx="60">
                  <c:v>0.31530302041816682</c:v>
                </c:pt>
                <c:pt idx="61">
                  <c:v>0.26464633225904277</c:v>
                </c:pt>
                <c:pt idx="62">
                  <c:v>0.31585950301532961</c:v>
                </c:pt>
                <c:pt idx="63">
                  <c:v>0.31102902278918937</c:v>
                </c:pt>
                <c:pt idx="64">
                  <c:v>0.31402528958651693</c:v>
                </c:pt>
                <c:pt idx="65">
                  <c:v>0.31834319550793677</c:v>
                </c:pt>
                <c:pt idx="66">
                  <c:v>0.33341738377435309</c:v>
                </c:pt>
                <c:pt idx="67">
                  <c:v>0.30904780436670071</c:v>
                </c:pt>
                <c:pt idx="68">
                  <c:v>0.33648364524993002</c:v>
                </c:pt>
                <c:pt idx="69">
                  <c:v>0.29476315233398176</c:v>
                </c:pt>
                <c:pt idx="70">
                  <c:v>0.31346770909442284</c:v>
                </c:pt>
                <c:pt idx="71">
                  <c:v>0.31096019517687629</c:v>
                </c:pt>
                <c:pt idx="72">
                  <c:v>0.30056267252516844</c:v>
                </c:pt>
                <c:pt idx="73">
                  <c:v>0.27846032981549662</c:v>
                </c:pt>
                <c:pt idx="74">
                  <c:v>0.2642844016831199</c:v>
                </c:pt>
                <c:pt idx="75">
                  <c:v>0.30421424000737574</c:v>
                </c:pt>
                <c:pt idx="76">
                  <c:v>0.32993488488057515</c:v>
                </c:pt>
                <c:pt idx="77">
                  <c:v>0.28313264893002316</c:v>
                </c:pt>
                <c:pt idx="78">
                  <c:v>0.27768843154245099</c:v>
                </c:pt>
                <c:pt idx="79">
                  <c:v>0.29095947661676214</c:v>
                </c:pt>
                <c:pt idx="80">
                  <c:v>0.27191622618225253</c:v>
                </c:pt>
                <c:pt idx="81">
                  <c:v>0.29671646162042703</c:v>
                </c:pt>
                <c:pt idx="82">
                  <c:v>0.28292480537570691</c:v>
                </c:pt>
                <c:pt idx="83">
                  <c:v>0.29169655664474153</c:v>
                </c:pt>
                <c:pt idx="84">
                  <c:v>0.2786521168400844</c:v>
                </c:pt>
                <c:pt idx="85">
                  <c:v>0.27989740713624767</c:v>
                </c:pt>
                <c:pt idx="86">
                  <c:v>0.32516341149016803</c:v>
                </c:pt>
                <c:pt idx="87">
                  <c:v>0.30329500079392169</c:v>
                </c:pt>
                <c:pt idx="88">
                  <c:v>0.32580625748406217</c:v>
                </c:pt>
                <c:pt idx="89">
                  <c:v>0.30138391136179066</c:v>
                </c:pt>
                <c:pt idx="90">
                  <c:v>0.30876521334562612</c:v>
                </c:pt>
                <c:pt idx="91">
                  <c:v>0.33864079781606182</c:v>
                </c:pt>
                <c:pt idx="92">
                  <c:v>0.31293020461700943</c:v>
                </c:pt>
                <c:pt idx="93">
                  <c:v>0.31954446910061102</c:v>
                </c:pt>
                <c:pt idx="94">
                  <c:v>0.30247122387254027</c:v>
                </c:pt>
                <c:pt idx="95">
                  <c:v>0.31034868682903582</c:v>
                </c:pt>
                <c:pt idx="96">
                  <c:v>0.34261787449276149</c:v>
                </c:pt>
                <c:pt idx="97">
                  <c:v>0.3106851164778241</c:v>
                </c:pt>
                <c:pt idx="98">
                  <c:v>0.28452393097150014</c:v>
                </c:pt>
                <c:pt idx="99">
                  <c:v>0.31738444210174832</c:v>
                </c:pt>
                <c:pt idx="100">
                  <c:v>0.30507081402118646</c:v>
                </c:pt>
                <c:pt idx="101">
                  <c:v>0.32484849695774237</c:v>
                </c:pt>
                <c:pt idx="102">
                  <c:v>0.28078905281333277</c:v>
                </c:pt>
                <c:pt idx="103">
                  <c:v>0.26967263125896795</c:v>
                </c:pt>
                <c:pt idx="104">
                  <c:v>0.26696689186037525</c:v>
                </c:pt>
                <c:pt idx="105">
                  <c:v>0.28825080780974127</c:v>
                </c:pt>
                <c:pt idx="106">
                  <c:v>0.29872859269236962</c:v>
                </c:pt>
                <c:pt idx="107">
                  <c:v>0.30192656940839457</c:v>
                </c:pt>
                <c:pt idx="108">
                  <c:v>0.29799430499319418</c:v>
                </c:pt>
                <c:pt idx="109">
                  <c:v>0.30230376378073559</c:v>
                </c:pt>
                <c:pt idx="110">
                  <c:v>0.31329083558693471</c:v>
                </c:pt>
                <c:pt idx="111">
                  <c:v>0.30277753788001455</c:v>
                </c:pt>
                <c:pt idx="112">
                  <c:v>0.30880274174044109</c:v>
                </c:pt>
                <c:pt idx="113">
                  <c:v>0.31143711055435624</c:v>
                </c:pt>
                <c:pt idx="114">
                  <c:v>0.30355338561312495</c:v>
                </c:pt>
                <c:pt idx="115">
                  <c:v>0.28388321566653363</c:v>
                </c:pt>
                <c:pt idx="116">
                  <c:v>0.28663602141041544</c:v>
                </c:pt>
                <c:pt idx="117">
                  <c:v>0.33590998653796417</c:v>
                </c:pt>
                <c:pt idx="118">
                  <c:v>0.32230021114586688</c:v>
                </c:pt>
                <c:pt idx="119">
                  <c:v>0.31789903116046475</c:v>
                </c:pt>
                <c:pt idx="120">
                  <c:v>0.35069828843913742</c:v>
                </c:pt>
                <c:pt idx="121">
                  <c:v>0.29994784329612895</c:v>
                </c:pt>
                <c:pt idx="122">
                  <c:v>0.32856386339250387</c:v>
                </c:pt>
                <c:pt idx="123">
                  <c:v>0.28888508899951759</c:v>
                </c:pt>
                <c:pt idx="124">
                  <c:v>0.27812682356055718</c:v>
                </c:pt>
                <c:pt idx="125">
                  <c:v>0.32975545162796355</c:v>
                </c:pt>
                <c:pt idx="126">
                  <c:v>0.31403322556049978</c:v>
                </c:pt>
                <c:pt idx="127">
                  <c:v>0.30227234577620826</c:v>
                </c:pt>
                <c:pt idx="128">
                  <c:v>0.31942424495830724</c:v>
                </c:pt>
                <c:pt idx="129">
                  <c:v>0.29286840167052253</c:v>
                </c:pt>
                <c:pt idx="130">
                  <c:v>0.26680550464912378</c:v>
                </c:pt>
                <c:pt idx="131">
                  <c:v>0.29973489931543729</c:v>
                </c:pt>
                <c:pt idx="132">
                  <c:v>0.28415695445338329</c:v>
                </c:pt>
                <c:pt idx="133">
                  <c:v>0.28949300397574507</c:v>
                </c:pt>
                <c:pt idx="134">
                  <c:v>0.3083634641547513</c:v>
                </c:pt>
                <c:pt idx="135">
                  <c:v>0.30212619991888007</c:v>
                </c:pt>
                <c:pt idx="136">
                  <c:v>0.29801646210422655</c:v>
                </c:pt>
                <c:pt idx="137">
                  <c:v>0.32821279639867984</c:v>
                </c:pt>
                <c:pt idx="138">
                  <c:v>0.3215657362736134</c:v>
                </c:pt>
                <c:pt idx="139">
                  <c:v>0.29798425467655187</c:v>
                </c:pt>
                <c:pt idx="140">
                  <c:v>0.31491375253841269</c:v>
                </c:pt>
                <c:pt idx="141">
                  <c:v>0.32180918787766893</c:v>
                </c:pt>
                <c:pt idx="142">
                  <c:v>0.30732340060890734</c:v>
                </c:pt>
                <c:pt idx="143">
                  <c:v>0.26416136163056453</c:v>
                </c:pt>
                <c:pt idx="144">
                  <c:v>0.29307274212539264</c:v>
                </c:pt>
                <c:pt idx="145">
                  <c:v>0.32662982858754108</c:v>
                </c:pt>
                <c:pt idx="146">
                  <c:v>0.29963321373506163</c:v>
                </c:pt>
                <c:pt idx="147">
                  <c:v>0.3301858074969331</c:v>
                </c:pt>
                <c:pt idx="148">
                  <c:v>0.30683683861161837</c:v>
                </c:pt>
                <c:pt idx="149">
                  <c:v>0.26430764634118181</c:v>
                </c:pt>
                <c:pt idx="150">
                  <c:v>0.29841623355746677</c:v>
                </c:pt>
                <c:pt idx="151">
                  <c:v>0.30361187242229393</c:v>
                </c:pt>
                <c:pt idx="152">
                  <c:v>0.2553264229727879</c:v>
                </c:pt>
                <c:pt idx="153">
                  <c:v>0.29797723187147857</c:v>
                </c:pt>
                <c:pt idx="154">
                  <c:v>0.27250981080716008</c:v>
                </c:pt>
                <c:pt idx="155">
                  <c:v>0.30585100576748164</c:v>
                </c:pt>
                <c:pt idx="156">
                  <c:v>0.26654695797592254</c:v>
                </c:pt>
                <c:pt idx="157">
                  <c:v>0.29520689232211245</c:v>
                </c:pt>
                <c:pt idx="158">
                  <c:v>0.31216365397150492</c:v>
                </c:pt>
                <c:pt idx="159">
                  <c:v>0.29285581326237425</c:v>
                </c:pt>
                <c:pt idx="160">
                  <c:v>0.29408743594997427</c:v>
                </c:pt>
                <c:pt idx="161">
                  <c:v>0.32696675692542898</c:v>
                </c:pt>
                <c:pt idx="162">
                  <c:v>0.27500700206071049</c:v>
                </c:pt>
                <c:pt idx="163">
                  <c:v>0.34074721681522935</c:v>
                </c:pt>
                <c:pt idx="164">
                  <c:v>0.30135831875209457</c:v>
                </c:pt>
                <c:pt idx="165">
                  <c:v>0.30351212061213279</c:v>
                </c:pt>
                <c:pt idx="166">
                  <c:v>0.32789705652898948</c:v>
                </c:pt>
                <c:pt idx="167">
                  <c:v>0.35173675619943034</c:v>
                </c:pt>
                <c:pt idx="168">
                  <c:v>0.33374630906392649</c:v>
                </c:pt>
                <c:pt idx="169">
                  <c:v>0.33120034740066245</c:v>
                </c:pt>
                <c:pt idx="170">
                  <c:v>0.38080984169541465</c:v>
                </c:pt>
                <c:pt idx="171">
                  <c:v>0.32744718404200501</c:v>
                </c:pt>
                <c:pt idx="172">
                  <c:v>0.36382788183835951</c:v>
                </c:pt>
                <c:pt idx="173">
                  <c:v>0.30806793414488115</c:v>
                </c:pt>
                <c:pt idx="174">
                  <c:v>0.31853066239662486</c:v>
                </c:pt>
                <c:pt idx="175">
                  <c:v>0.31897755628282792</c:v>
                </c:pt>
                <c:pt idx="176">
                  <c:v>0.3576448435355094</c:v>
                </c:pt>
                <c:pt idx="177">
                  <c:v>0.30928951384197151</c:v>
                </c:pt>
                <c:pt idx="178">
                  <c:v>0.27756029803855775</c:v>
                </c:pt>
                <c:pt idx="179">
                  <c:v>0.39300636412943851</c:v>
                </c:pt>
                <c:pt idx="180">
                  <c:v>0.31782236230739364</c:v>
                </c:pt>
                <c:pt idx="181">
                  <c:v>0.31610472201467521</c:v>
                </c:pt>
                <c:pt idx="182">
                  <c:v>0.31120655090140015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C9-447B-BE74-46C12D504522}"/>
            </c:ext>
          </c:extLst>
        </c:ser>
        <c:ser>
          <c:idx val="1"/>
          <c:order val="2"/>
          <c:tx>
            <c:v>RCP2.6</c:v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RCP2_6!$A$192:$A$270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RCP2_6!$AV$192:$AV$270</c:f>
              <c:numCache>
                <c:formatCode>0.00</c:formatCode>
                <c:ptCount val="79"/>
                <c:pt idx="0">
                  <c:v>0.31120655090140015</c:v>
                </c:pt>
                <c:pt idx="1">
                  <c:v>0.34076636289688855</c:v>
                </c:pt>
                <c:pt idx="2">
                  <c:v>0.37381344443123454</c:v>
                </c:pt>
                <c:pt idx="3">
                  <c:v>0.34745868795666274</c:v>
                </c:pt>
                <c:pt idx="4">
                  <c:v>0.33603996675040837</c:v>
                </c:pt>
                <c:pt idx="5">
                  <c:v>0.36407750601246369</c:v>
                </c:pt>
                <c:pt idx="6">
                  <c:v>0.35487432315980277</c:v>
                </c:pt>
                <c:pt idx="7">
                  <c:v>0.39210791498702086</c:v>
                </c:pt>
                <c:pt idx="8">
                  <c:v>0.36578983359485079</c:v>
                </c:pt>
                <c:pt idx="9">
                  <c:v>0.30637492600061378</c:v>
                </c:pt>
                <c:pt idx="10">
                  <c:v>0.34988544711241315</c:v>
                </c:pt>
                <c:pt idx="11">
                  <c:v>0.36424340244334769</c:v>
                </c:pt>
                <c:pt idx="12">
                  <c:v>0.35030886977282338</c:v>
                </c:pt>
                <c:pt idx="13">
                  <c:v>0.3615123766958675</c:v>
                </c:pt>
                <c:pt idx="14">
                  <c:v>0.30022843922898879</c:v>
                </c:pt>
                <c:pt idx="15">
                  <c:v>0.34545906900866846</c:v>
                </c:pt>
                <c:pt idx="16">
                  <c:v>0.36193155792553511</c:v>
                </c:pt>
                <c:pt idx="17">
                  <c:v>0.35633567572112435</c:v>
                </c:pt>
                <c:pt idx="18">
                  <c:v>0.36735399066769792</c:v>
                </c:pt>
                <c:pt idx="19">
                  <c:v>0.36343980637732726</c:v>
                </c:pt>
                <c:pt idx="20">
                  <c:v>0.35672261487026841</c:v>
                </c:pt>
                <c:pt idx="21">
                  <c:v>0.37901238937082171</c:v>
                </c:pt>
                <c:pt idx="22">
                  <c:v>0.3608092231137997</c:v>
                </c:pt>
                <c:pt idx="23">
                  <c:v>0.37463781586675754</c:v>
                </c:pt>
                <c:pt idx="24">
                  <c:v>0.35152055015534195</c:v>
                </c:pt>
                <c:pt idx="25">
                  <c:v>0.37210941153075017</c:v>
                </c:pt>
                <c:pt idx="26">
                  <c:v>0.36146890249361369</c:v>
                </c:pt>
                <c:pt idx="27">
                  <c:v>0.36591006201893284</c:v>
                </c:pt>
                <c:pt idx="28">
                  <c:v>0.34842561481920969</c:v>
                </c:pt>
                <c:pt idx="29">
                  <c:v>0.34751974950902753</c:v>
                </c:pt>
                <c:pt idx="30">
                  <c:v>0.36122760255942332</c:v>
                </c:pt>
                <c:pt idx="31">
                  <c:v>0.33841094591586868</c:v>
                </c:pt>
                <c:pt idx="32">
                  <c:v>0.34275036519695701</c:v>
                </c:pt>
                <c:pt idx="33">
                  <c:v>0.35542184780671537</c:v>
                </c:pt>
                <c:pt idx="34">
                  <c:v>0.35079883153502278</c:v>
                </c:pt>
                <c:pt idx="35">
                  <c:v>0.36630482943748549</c:v>
                </c:pt>
                <c:pt idx="36">
                  <c:v>0.34903807941954546</c:v>
                </c:pt>
                <c:pt idx="37">
                  <c:v>0.36717954968693278</c:v>
                </c:pt>
                <c:pt idx="38">
                  <c:v>0.30186636214442009</c:v>
                </c:pt>
                <c:pt idx="39">
                  <c:v>0.37778689478420763</c:v>
                </c:pt>
                <c:pt idx="40">
                  <c:v>0.33582351990192694</c:v>
                </c:pt>
                <c:pt idx="41">
                  <c:v>0.33146195553298802</c:v>
                </c:pt>
                <c:pt idx="42">
                  <c:v>0.39975039541858309</c:v>
                </c:pt>
                <c:pt idx="43">
                  <c:v>0.35866634481141346</c:v>
                </c:pt>
                <c:pt idx="44">
                  <c:v>0.33793899454236226</c:v>
                </c:pt>
                <c:pt idx="45">
                  <c:v>0.34501510469894892</c:v>
                </c:pt>
                <c:pt idx="46">
                  <c:v>0.34970898187596455</c:v>
                </c:pt>
                <c:pt idx="47">
                  <c:v>0.36808711002625555</c:v>
                </c:pt>
                <c:pt idx="48">
                  <c:v>0.38450407193129549</c:v>
                </c:pt>
                <c:pt idx="49">
                  <c:v>0.38038526014868351</c:v>
                </c:pt>
                <c:pt idx="50">
                  <c:v>0.35377029671574545</c:v>
                </c:pt>
                <c:pt idx="51">
                  <c:v>0.31825204771436916</c:v>
                </c:pt>
                <c:pt idx="52">
                  <c:v>0.32689495826173354</c:v>
                </c:pt>
                <c:pt idx="53">
                  <c:v>0.32828081134399556</c:v>
                </c:pt>
                <c:pt idx="54">
                  <c:v>0.2983724591113821</c:v>
                </c:pt>
                <c:pt idx="55">
                  <c:v>0.32700255126879368</c:v>
                </c:pt>
                <c:pt idx="56">
                  <c:v>0.31879105815868708</c:v>
                </c:pt>
                <c:pt idx="57">
                  <c:v>0.3308377966732477</c:v>
                </c:pt>
                <c:pt idx="58">
                  <c:v>0.36769454294513571</c:v>
                </c:pt>
                <c:pt idx="59">
                  <c:v>0.3651812317524073</c:v>
                </c:pt>
                <c:pt idx="60">
                  <c:v>0.34209234780393522</c:v>
                </c:pt>
                <c:pt idx="61">
                  <c:v>0.34353363586904057</c:v>
                </c:pt>
                <c:pt idx="62">
                  <c:v>0.35253696887553565</c:v>
                </c:pt>
                <c:pt idx="63">
                  <c:v>0.40052829699741915</c:v>
                </c:pt>
                <c:pt idx="64">
                  <c:v>0.3683659247682099</c:v>
                </c:pt>
                <c:pt idx="65">
                  <c:v>0.35681885270677688</c:v>
                </c:pt>
                <c:pt idx="66">
                  <c:v>0.37640763004469485</c:v>
                </c:pt>
                <c:pt idx="67">
                  <c:v>0.398251042746052</c:v>
                </c:pt>
                <c:pt idx="68">
                  <c:v>0.3794843239467463</c:v>
                </c:pt>
                <c:pt idx="69">
                  <c:v>0.31228723164297228</c:v>
                </c:pt>
                <c:pt idx="70">
                  <c:v>0.33896908085748134</c:v>
                </c:pt>
                <c:pt idx="71">
                  <c:v>0.37195041491548098</c:v>
                </c:pt>
                <c:pt idx="72">
                  <c:v>0.33301033473106195</c:v>
                </c:pt>
                <c:pt idx="73">
                  <c:v>0.34770283344900216</c:v>
                </c:pt>
                <c:pt idx="74">
                  <c:v>0.355767206800219</c:v>
                </c:pt>
                <c:pt idx="75">
                  <c:v>0.36739716111828358</c:v>
                </c:pt>
                <c:pt idx="76">
                  <c:v>0.36317922726477014</c:v>
                </c:pt>
                <c:pt idx="77">
                  <c:v>0.34101086079389475</c:v>
                </c:pt>
                <c:pt idx="78">
                  <c:v>0.38913229135416022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C9-447B-BE74-46C12D504522}"/>
            </c:ext>
          </c:extLst>
        </c:ser>
        <c:ser>
          <c:idx val="2"/>
          <c:order val="3"/>
          <c:tx>
            <c:v>RCP2.6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RCP2_6!$A$192:$A$270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RCP2_6!$AS$192:$AS$270</c:f>
              <c:numCache>
                <c:formatCode>0.00</c:formatCode>
                <c:ptCount val="79"/>
                <c:pt idx="0">
                  <c:v>2.4114668322175388</c:v>
                </c:pt>
                <c:pt idx="1">
                  <c:v>2.6150508179594896</c:v>
                </c:pt>
                <c:pt idx="2">
                  <c:v>2.8193294930368467</c:v>
                </c:pt>
                <c:pt idx="3">
                  <c:v>2.6694441138373781</c:v>
                </c:pt>
                <c:pt idx="4">
                  <c:v>2.6143618412723595</c:v>
                </c:pt>
                <c:pt idx="5">
                  <c:v>2.7326387152229641</c:v>
                </c:pt>
                <c:pt idx="6">
                  <c:v>2.7160579568345193</c:v>
                </c:pt>
                <c:pt idx="7">
                  <c:v>2.8700429940191801</c:v>
                </c:pt>
                <c:pt idx="8">
                  <c:v>2.7336536883995168</c:v>
                </c:pt>
                <c:pt idx="9">
                  <c:v>2.3732899796007256</c:v>
                </c:pt>
                <c:pt idx="10">
                  <c:v>2.6273763125015508</c:v>
                </c:pt>
                <c:pt idx="11">
                  <c:v>2.7422390613138532</c:v>
                </c:pt>
                <c:pt idx="12">
                  <c:v>2.6717622264001637</c:v>
                </c:pt>
                <c:pt idx="13">
                  <c:v>2.7459098912891653</c:v>
                </c:pt>
                <c:pt idx="14">
                  <c:v>2.3413529480883639</c:v>
                </c:pt>
                <c:pt idx="15">
                  <c:v>2.6567746298047696</c:v>
                </c:pt>
                <c:pt idx="16">
                  <c:v>2.7612366159291497</c:v>
                </c:pt>
                <c:pt idx="17">
                  <c:v>2.6881110108169222</c:v>
                </c:pt>
                <c:pt idx="18">
                  <c:v>2.7924552349775222</c:v>
                </c:pt>
                <c:pt idx="19">
                  <c:v>2.7931254866113422</c:v>
                </c:pt>
                <c:pt idx="20">
                  <c:v>2.745249867812519</c:v>
                </c:pt>
                <c:pt idx="21">
                  <c:v>2.8459006542737928</c:v>
                </c:pt>
                <c:pt idx="22">
                  <c:v>2.7246520625271176</c:v>
                </c:pt>
                <c:pt idx="23">
                  <c:v>2.8226938739856142</c:v>
                </c:pt>
                <c:pt idx="24">
                  <c:v>2.6464072756660122</c:v>
                </c:pt>
                <c:pt idx="25">
                  <c:v>2.8397227340539537</c:v>
                </c:pt>
                <c:pt idx="26">
                  <c:v>2.7623097009340238</c:v>
                </c:pt>
                <c:pt idx="27">
                  <c:v>2.7720787498469588</c:v>
                </c:pt>
                <c:pt idx="28">
                  <c:v>2.6568638269223097</c:v>
                </c:pt>
                <c:pt idx="29">
                  <c:v>2.6420657920498307</c:v>
                </c:pt>
                <c:pt idx="30">
                  <c:v>2.7470639731498512</c:v>
                </c:pt>
                <c:pt idx="31">
                  <c:v>2.5758728472289705</c:v>
                </c:pt>
                <c:pt idx="32">
                  <c:v>2.6428596107333537</c:v>
                </c:pt>
                <c:pt idx="33">
                  <c:v>2.7439158323095687</c:v>
                </c:pt>
                <c:pt idx="34">
                  <c:v>2.6385876835518354</c:v>
                </c:pt>
                <c:pt idx="35">
                  <c:v>2.7948417297634758</c:v>
                </c:pt>
                <c:pt idx="36">
                  <c:v>2.6100945323609115</c:v>
                </c:pt>
                <c:pt idx="37">
                  <c:v>2.7901122802707428</c:v>
                </c:pt>
                <c:pt idx="38">
                  <c:v>2.3296470881025209</c:v>
                </c:pt>
                <c:pt idx="39">
                  <c:v>2.8409687535856532</c:v>
                </c:pt>
                <c:pt idx="40">
                  <c:v>2.5862768713325575</c:v>
                </c:pt>
                <c:pt idx="41">
                  <c:v>2.5854208269746657</c:v>
                </c:pt>
                <c:pt idx="42">
                  <c:v>3.071239526918859</c:v>
                </c:pt>
                <c:pt idx="43">
                  <c:v>2.7630152737615994</c:v>
                </c:pt>
                <c:pt idx="44">
                  <c:v>2.6265198159329328</c:v>
                </c:pt>
                <c:pt idx="45">
                  <c:v>2.6425546374409978</c:v>
                </c:pt>
                <c:pt idx="46">
                  <c:v>2.6912367352060285</c:v>
                </c:pt>
                <c:pt idx="47">
                  <c:v>2.8319253228169963</c:v>
                </c:pt>
                <c:pt idx="48">
                  <c:v>2.8655315272935771</c:v>
                </c:pt>
                <c:pt idx="49">
                  <c:v>2.8761024399579131</c:v>
                </c:pt>
                <c:pt idx="50">
                  <c:v>2.7176643438966792</c:v>
                </c:pt>
                <c:pt idx="51">
                  <c:v>2.4916893269217821</c:v>
                </c:pt>
                <c:pt idx="52">
                  <c:v>2.4956286535948182</c:v>
                </c:pt>
                <c:pt idx="53">
                  <c:v>2.5343327156221411</c:v>
                </c:pt>
                <c:pt idx="54">
                  <c:v>2.3240830761564575</c:v>
                </c:pt>
                <c:pt idx="55">
                  <c:v>2.5218356691871979</c:v>
                </c:pt>
                <c:pt idx="56">
                  <c:v>2.4577948355214922</c:v>
                </c:pt>
                <c:pt idx="57">
                  <c:v>2.5524464623581813</c:v>
                </c:pt>
                <c:pt idx="58">
                  <c:v>2.7870341764315465</c:v>
                </c:pt>
                <c:pt idx="59">
                  <c:v>2.7778310737793364</c:v>
                </c:pt>
                <c:pt idx="60">
                  <c:v>2.627273713048182</c:v>
                </c:pt>
                <c:pt idx="61">
                  <c:v>2.6667406783613772</c:v>
                </c:pt>
                <c:pt idx="62">
                  <c:v>2.6692418109380855</c:v>
                </c:pt>
                <c:pt idx="63">
                  <c:v>2.9772734913722787</c:v>
                </c:pt>
                <c:pt idx="64">
                  <c:v>2.8077507226281488</c:v>
                </c:pt>
                <c:pt idx="65">
                  <c:v>2.7389854883444489</c:v>
                </c:pt>
                <c:pt idx="66">
                  <c:v>2.8321222557518007</c:v>
                </c:pt>
                <c:pt idx="67">
                  <c:v>3.0027202457005</c:v>
                </c:pt>
                <c:pt idx="68">
                  <c:v>2.877712542069923</c:v>
                </c:pt>
                <c:pt idx="69">
                  <c:v>2.4204730288192651</c:v>
                </c:pt>
                <c:pt idx="70">
                  <c:v>2.5516431549264826</c:v>
                </c:pt>
                <c:pt idx="71">
                  <c:v>2.8260822057844717</c:v>
                </c:pt>
                <c:pt idx="72">
                  <c:v>2.5591509462042432</c:v>
                </c:pt>
                <c:pt idx="73">
                  <c:v>2.6729965321454761</c:v>
                </c:pt>
                <c:pt idx="74">
                  <c:v>2.7561993340278472</c:v>
                </c:pt>
                <c:pt idx="75">
                  <c:v>2.7897864370088818</c:v>
                </c:pt>
                <c:pt idx="76">
                  <c:v>2.7622427689766784</c:v>
                </c:pt>
                <c:pt idx="77">
                  <c:v>2.6433247733626706</c:v>
                </c:pt>
                <c:pt idx="78">
                  <c:v>2.9059162764224373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C9-447B-BE74-46C12D504522}"/>
            </c:ext>
          </c:extLst>
        </c:ser>
        <c:ser>
          <c:idx val="4"/>
          <c:order val="4"/>
          <c:tx>
            <c:v>RCP4.5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'RCP4.5'!$AV$192:$AV$270</c:f>
              <c:numCache>
                <c:formatCode>0.00</c:formatCode>
                <c:ptCount val="79"/>
                <c:pt idx="0">
                  <c:v>0.31120655090140015</c:v>
                </c:pt>
                <c:pt idx="1">
                  <c:v>0.37691225592207944</c:v>
                </c:pt>
                <c:pt idx="2">
                  <c:v>0.35780823462407468</c:v>
                </c:pt>
                <c:pt idx="3">
                  <c:v>0.32722648089472445</c:v>
                </c:pt>
                <c:pt idx="4">
                  <c:v>0.37978712169457823</c:v>
                </c:pt>
                <c:pt idx="5">
                  <c:v>0.35008432433442271</c:v>
                </c:pt>
                <c:pt idx="6">
                  <c:v>0.36465954893316221</c:v>
                </c:pt>
                <c:pt idx="7">
                  <c:v>0.33526845102897695</c:v>
                </c:pt>
                <c:pt idx="8">
                  <c:v>0.3661326618374055</c:v>
                </c:pt>
                <c:pt idx="9">
                  <c:v>0.35410094365810302</c:v>
                </c:pt>
                <c:pt idx="10">
                  <c:v>0.34884463796282489</c:v>
                </c:pt>
                <c:pt idx="11">
                  <c:v>0.34636457657013942</c:v>
                </c:pt>
                <c:pt idx="12">
                  <c:v>0.36732032002985165</c:v>
                </c:pt>
                <c:pt idx="13">
                  <c:v>0.3506180557751592</c:v>
                </c:pt>
                <c:pt idx="14">
                  <c:v>0.37689741974151092</c:v>
                </c:pt>
                <c:pt idx="15">
                  <c:v>0.34776600227959703</c:v>
                </c:pt>
                <c:pt idx="16">
                  <c:v>0.3583279196228823</c:v>
                </c:pt>
                <c:pt idx="17">
                  <c:v>0.36387211575268241</c:v>
                </c:pt>
                <c:pt idx="18">
                  <c:v>0.38291007556477707</c:v>
                </c:pt>
                <c:pt idx="19">
                  <c:v>0.37463216173192432</c:v>
                </c:pt>
                <c:pt idx="20">
                  <c:v>0.38314840032106562</c:v>
                </c:pt>
                <c:pt idx="21">
                  <c:v>0.3645621821286274</c:v>
                </c:pt>
                <c:pt idx="22">
                  <c:v>0.37939425439235203</c:v>
                </c:pt>
                <c:pt idx="23">
                  <c:v>0.36022146849895864</c:v>
                </c:pt>
                <c:pt idx="24">
                  <c:v>0.38380050481258504</c:v>
                </c:pt>
                <c:pt idx="25">
                  <c:v>0.35948599680152377</c:v>
                </c:pt>
                <c:pt idx="26">
                  <c:v>0.39246130100864945</c:v>
                </c:pt>
                <c:pt idx="27">
                  <c:v>0.42321278240357646</c:v>
                </c:pt>
                <c:pt idx="28">
                  <c:v>0.39398997712956457</c:v>
                </c:pt>
                <c:pt idx="29">
                  <c:v>0.39135524445962927</c:v>
                </c:pt>
                <c:pt idx="30">
                  <c:v>0.3784630958561952</c:v>
                </c:pt>
                <c:pt idx="31">
                  <c:v>0.34462810665570398</c:v>
                </c:pt>
                <c:pt idx="32">
                  <c:v>0.34540208237125025</c:v>
                </c:pt>
                <c:pt idx="33">
                  <c:v>0.3624104613908497</c:v>
                </c:pt>
                <c:pt idx="34">
                  <c:v>0.37793500051022255</c:v>
                </c:pt>
                <c:pt idx="35">
                  <c:v>0.38018558464648011</c:v>
                </c:pt>
                <c:pt idx="36">
                  <c:v>0.3622123864863348</c:v>
                </c:pt>
                <c:pt idx="37">
                  <c:v>0.34493461032152423</c:v>
                </c:pt>
                <c:pt idx="38">
                  <c:v>0.37937747976709824</c:v>
                </c:pt>
                <c:pt idx="39">
                  <c:v>0.36331775679914446</c:v>
                </c:pt>
                <c:pt idx="40">
                  <c:v>0.35530690659632752</c:v>
                </c:pt>
                <c:pt idx="41">
                  <c:v>0.38249912115232154</c:v>
                </c:pt>
                <c:pt idx="42">
                  <c:v>0.36757807333471737</c:v>
                </c:pt>
                <c:pt idx="43">
                  <c:v>0.4237160382033176</c:v>
                </c:pt>
                <c:pt idx="44">
                  <c:v>0.38029175328074127</c:v>
                </c:pt>
                <c:pt idx="45">
                  <c:v>0.38363237245693643</c:v>
                </c:pt>
                <c:pt idx="46">
                  <c:v>0.36544302614971852</c:v>
                </c:pt>
                <c:pt idx="47">
                  <c:v>0.37498534966227659</c:v>
                </c:pt>
                <c:pt idx="48">
                  <c:v>0.38256963862342924</c:v>
                </c:pt>
                <c:pt idx="49">
                  <c:v>0.39487502497870181</c:v>
                </c:pt>
                <c:pt idx="50">
                  <c:v>0.40474728363020163</c:v>
                </c:pt>
                <c:pt idx="51">
                  <c:v>0.3624486279167925</c:v>
                </c:pt>
                <c:pt idx="52">
                  <c:v>0.41028714833063928</c:v>
                </c:pt>
                <c:pt idx="53">
                  <c:v>0.37827911758787996</c:v>
                </c:pt>
                <c:pt idx="54">
                  <c:v>0.36356466380753782</c:v>
                </c:pt>
                <c:pt idx="55">
                  <c:v>0.35466634656509832</c:v>
                </c:pt>
                <c:pt idx="56">
                  <c:v>0.38361197275731745</c:v>
                </c:pt>
                <c:pt idx="57">
                  <c:v>0.37862898745173112</c:v>
                </c:pt>
                <c:pt idx="58">
                  <c:v>0.36851365267363556</c:v>
                </c:pt>
                <c:pt idx="59">
                  <c:v>0.35481093752499793</c:v>
                </c:pt>
                <c:pt idx="60">
                  <c:v>0.36418147655314537</c:v>
                </c:pt>
                <c:pt idx="61">
                  <c:v>0.38137315706860175</c:v>
                </c:pt>
                <c:pt idx="62">
                  <c:v>0.38132263136419353</c:v>
                </c:pt>
                <c:pt idx="63">
                  <c:v>0.38265240870310435</c:v>
                </c:pt>
                <c:pt idx="64">
                  <c:v>0.37040991355492153</c:v>
                </c:pt>
                <c:pt idx="65">
                  <c:v>0.3738150540732923</c:v>
                </c:pt>
                <c:pt idx="66">
                  <c:v>0.41110746888012561</c:v>
                </c:pt>
                <c:pt idx="67">
                  <c:v>0.36440445771488983</c:v>
                </c:pt>
                <c:pt idx="68">
                  <c:v>0.3517276434392187</c:v>
                </c:pt>
                <c:pt idx="69">
                  <c:v>0.37639157009223645</c:v>
                </c:pt>
                <c:pt idx="70">
                  <c:v>0.37360607995993722</c:v>
                </c:pt>
                <c:pt idx="71">
                  <c:v>0.35228905361292012</c:v>
                </c:pt>
                <c:pt idx="72">
                  <c:v>0.36664292044211155</c:v>
                </c:pt>
                <c:pt idx="73">
                  <c:v>0.38357923585353804</c:v>
                </c:pt>
                <c:pt idx="74">
                  <c:v>0.3794645225538047</c:v>
                </c:pt>
                <c:pt idx="75">
                  <c:v>0.3692276171058953</c:v>
                </c:pt>
                <c:pt idx="76">
                  <c:v>0.3947041223183298</c:v>
                </c:pt>
                <c:pt idx="77">
                  <c:v>0.37695703630782357</c:v>
                </c:pt>
                <c:pt idx="78">
                  <c:v>0.38666863276404023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DC9-447B-BE74-46C12D504522}"/>
            </c:ext>
          </c:extLst>
        </c:ser>
        <c:ser>
          <c:idx val="5"/>
          <c:order val="5"/>
          <c:tx>
            <c:v>RCP4.5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'RCP4.5'!$AS$192:$AS$270</c:f>
              <c:numCache>
                <c:formatCode>0.00</c:formatCode>
                <c:ptCount val="79"/>
                <c:pt idx="0">
                  <c:v>2.4114668322175388</c:v>
                </c:pt>
                <c:pt idx="1">
                  <c:v>2.843910283940581</c:v>
                </c:pt>
                <c:pt idx="2">
                  <c:v>2.7140854837015973</c:v>
                </c:pt>
                <c:pt idx="3">
                  <c:v>2.5242359132726535</c:v>
                </c:pt>
                <c:pt idx="4">
                  <c:v>2.8483878031948531</c:v>
                </c:pt>
                <c:pt idx="5">
                  <c:v>2.628005440179253</c:v>
                </c:pt>
                <c:pt idx="6">
                  <c:v>2.746931416496551</c:v>
                </c:pt>
                <c:pt idx="7">
                  <c:v>2.5456971690928265</c:v>
                </c:pt>
                <c:pt idx="8">
                  <c:v>2.7725136733558591</c:v>
                </c:pt>
                <c:pt idx="9">
                  <c:v>2.6991819940258583</c:v>
                </c:pt>
                <c:pt idx="10">
                  <c:v>2.6792434705547072</c:v>
                </c:pt>
                <c:pt idx="11">
                  <c:v>2.6426240970367925</c:v>
                </c:pt>
                <c:pt idx="12">
                  <c:v>2.760954729459892</c:v>
                </c:pt>
                <c:pt idx="13">
                  <c:v>2.7018450848622741</c:v>
                </c:pt>
                <c:pt idx="14">
                  <c:v>2.8031903528265825</c:v>
                </c:pt>
                <c:pt idx="15">
                  <c:v>2.6487404485509773</c:v>
                </c:pt>
                <c:pt idx="16">
                  <c:v>2.7126272991264639</c:v>
                </c:pt>
                <c:pt idx="17">
                  <c:v>2.7363409215559762</c:v>
                </c:pt>
                <c:pt idx="18">
                  <c:v>2.832979672663841</c:v>
                </c:pt>
                <c:pt idx="19">
                  <c:v>2.8157930987185313</c:v>
                </c:pt>
                <c:pt idx="20">
                  <c:v>2.905351912775513</c:v>
                </c:pt>
                <c:pt idx="21">
                  <c:v>2.7361621274424013</c:v>
                </c:pt>
                <c:pt idx="22">
                  <c:v>2.9009603281802683</c:v>
                </c:pt>
                <c:pt idx="23">
                  <c:v>2.7243102367165388</c:v>
                </c:pt>
                <c:pt idx="24">
                  <c:v>2.8599723359960008</c:v>
                </c:pt>
                <c:pt idx="25">
                  <c:v>2.6913980131943744</c:v>
                </c:pt>
                <c:pt idx="26">
                  <c:v>2.9011490459441269</c:v>
                </c:pt>
                <c:pt idx="27">
                  <c:v>3.0861104777995383</c:v>
                </c:pt>
                <c:pt idx="28">
                  <c:v>2.8815000022621353</c:v>
                </c:pt>
                <c:pt idx="29">
                  <c:v>2.8994754235418996</c:v>
                </c:pt>
                <c:pt idx="30">
                  <c:v>2.8716610651084973</c:v>
                </c:pt>
                <c:pt idx="31">
                  <c:v>2.6429799360057742</c:v>
                </c:pt>
                <c:pt idx="32">
                  <c:v>2.6525344155598862</c:v>
                </c:pt>
                <c:pt idx="33">
                  <c:v>2.7176496943381152</c:v>
                </c:pt>
                <c:pt idx="34">
                  <c:v>2.868573850213346</c:v>
                </c:pt>
                <c:pt idx="35">
                  <c:v>2.8348413991522028</c:v>
                </c:pt>
                <c:pt idx="36">
                  <c:v>2.7439066959390193</c:v>
                </c:pt>
                <c:pt idx="37">
                  <c:v>2.5952837898146126</c:v>
                </c:pt>
                <c:pt idx="38">
                  <c:v>2.8040544631029256</c:v>
                </c:pt>
                <c:pt idx="39">
                  <c:v>2.7603632797154414</c:v>
                </c:pt>
                <c:pt idx="40">
                  <c:v>2.7313958512525462</c:v>
                </c:pt>
                <c:pt idx="41">
                  <c:v>2.8639587839901903</c:v>
                </c:pt>
                <c:pt idx="42">
                  <c:v>2.7746082876198495</c:v>
                </c:pt>
                <c:pt idx="43">
                  <c:v>3.0909387183732568</c:v>
                </c:pt>
                <c:pt idx="44">
                  <c:v>2.8490249615613714</c:v>
                </c:pt>
                <c:pt idx="45">
                  <c:v>2.8510725327366022</c:v>
                </c:pt>
                <c:pt idx="46">
                  <c:v>2.782194989398032</c:v>
                </c:pt>
                <c:pt idx="47">
                  <c:v>2.8380636393262528</c:v>
                </c:pt>
                <c:pt idx="48">
                  <c:v>2.8556440289046727</c:v>
                </c:pt>
                <c:pt idx="49">
                  <c:v>2.9533498983572226</c:v>
                </c:pt>
                <c:pt idx="50">
                  <c:v>2.9753827595400097</c:v>
                </c:pt>
                <c:pt idx="51">
                  <c:v>2.6634511208594698</c:v>
                </c:pt>
                <c:pt idx="52">
                  <c:v>3.0168523432151915</c:v>
                </c:pt>
                <c:pt idx="53">
                  <c:v>2.8355313541446896</c:v>
                </c:pt>
                <c:pt idx="54">
                  <c:v>2.7472810102562741</c:v>
                </c:pt>
                <c:pt idx="55">
                  <c:v>2.6888645517652456</c:v>
                </c:pt>
                <c:pt idx="56">
                  <c:v>2.8305849583043043</c:v>
                </c:pt>
                <c:pt idx="57">
                  <c:v>2.8737296861209165</c:v>
                </c:pt>
                <c:pt idx="58">
                  <c:v>2.7853158541250171</c:v>
                </c:pt>
                <c:pt idx="59">
                  <c:v>2.6682025762406303</c:v>
                </c:pt>
                <c:pt idx="60">
                  <c:v>2.7951531579073654</c:v>
                </c:pt>
                <c:pt idx="61">
                  <c:v>2.840600588041216</c:v>
                </c:pt>
                <c:pt idx="62">
                  <c:v>2.8605526559476822</c:v>
                </c:pt>
                <c:pt idx="63">
                  <c:v>2.8494119090663266</c:v>
                </c:pt>
                <c:pt idx="64">
                  <c:v>2.7614040494477572</c:v>
                </c:pt>
                <c:pt idx="65">
                  <c:v>2.7578497230148433</c:v>
                </c:pt>
                <c:pt idx="66">
                  <c:v>3.0050141171534777</c:v>
                </c:pt>
                <c:pt idx="67">
                  <c:v>2.7543584449950491</c:v>
                </c:pt>
                <c:pt idx="68">
                  <c:v>2.6736689066589805</c:v>
                </c:pt>
                <c:pt idx="69">
                  <c:v>2.8198033960625293</c:v>
                </c:pt>
                <c:pt idx="70">
                  <c:v>2.82333858416925</c:v>
                </c:pt>
                <c:pt idx="71">
                  <c:v>2.6344083402938323</c:v>
                </c:pt>
                <c:pt idx="72">
                  <c:v>2.7832760780620469</c:v>
                </c:pt>
                <c:pt idx="73">
                  <c:v>2.8506735687778773</c:v>
                </c:pt>
                <c:pt idx="74">
                  <c:v>2.8595112981872677</c:v>
                </c:pt>
                <c:pt idx="75">
                  <c:v>2.7968972336506566</c:v>
                </c:pt>
                <c:pt idx="76">
                  <c:v>2.9253024995943124</c:v>
                </c:pt>
                <c:pt idx="77">
                  <c:v>2.848074032801541</c:v>
                </c:pt>
                <c:pt idx="78">
                  <c:v>2.8713252737726997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DC9-447B-BE74-46C12D504522}"/>
            </c:ext>
          </c:extLst>
        </c:ser>
        <c:ser>
          <c:idx val="6"/>
          <c:order val="6"/>
          <c:tx>
            <c:v>RCP6.0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'RCP6.0'!$AU$192:$AU$270</c:f>
              <c:numCache>
                <c:formatCode>0.00</c:formatCode>
                <c:ptCount val="79"/>
                <c:pt idx="0">
                  <c:v>0.31120655090140015</c:v>
                </c:pt>
                <c:pt idx="1">
                  <c:v>0.3430502219322259</c:v>
                </c:pt>
                <c:pt idx="2">
                  <c:v>0.34778545532769384</c:v>
                </c:pt>
                <c:pt idx="3">
                  <c:v>0.35042107673762884</c:v>
                </c:pt>
                <c:pt idx="4">
                  <c:v>0.3305851185833486</c:v>
                </c:pt>
                <c:pt idx="5">
                  <c:v>0.3487092385936022</c:v>
                </c:pt>
                <c:pt idx="6">
                  <c:v>0.3580654598904745</c:v>
                </c:pt>
                <c:pt idx="7">
                  <c:v>0.3590078703600853</c:v>
                </c:pt>
                <c:pt idx="8">
                  <c:v>0.35793977851195274</c:v>
                </c:pt>
                <c:pt idx="9">
                  <c:v>0.34745464637932238</c:v>
                </c:pt>
                <c:pt idx="10">
                  <c:v>0.36582082040445191</c:v>
                </c:pt>
                <c:pt idx="11">
                  <c:v>0.38597620494494012</c:v>
                </c:pt>
                <c:pt idx="12">
                  <c:v>0.38678475887670438</c:v>
                </c:pt>
                <c:pt idx="13">
                  <c:v>0.37468398445139484</c:v>
                </c:pt>
                <c:pt idx="14">
                  <c:v>0.32820377065456363</c:v>
                </c:pt>
                <c:pt idx="15">
                  <c:v>0.36326586207031042</c:v>
                </c:pt>
                <c:pt idx="16">
                  <c:v>0.36609700734952921</c:v>
                </c:pt>
                <c:pt idx="17">
                  <c:v>0.31863871355025525</c:v>
                </c:pt>
                <c:pt idx="18">
                  <c:v>0.3673195078438366</c:v>
                </c:pt>
                <c:pt idx="19">
                  <c:v>0.34233333955801493</c:v>
                </c:pt>
                <c:pt idx="20">
                  <c:v>0.35806742244624135</c:v>
                </c:pt>
                <c:pt idx="21">
                  <c:v>0.32697560129969411</c:v>
                </c:pt>
                <c:pt idx="22">
                  <c:v>0.3622492212474096</c:v>
                </c:pt>
                <c:pt idx="23">
                  <c:v>0.36284865806848149</c:v>
                </c:pt>
                <c:pt idx="24">
                  <c:v>0.35519621083765052</c:v>
                </c:pt>
                <c:pt idx="25">
                  <c:v>0.3996092791504855</c:v>
                </c:pt>
                <c:pt idx="26">
                  <c:v>0.39546265365491379</c:v>
                </c:pt>
                <c:pt idx="27">
                  <c:v>0.37372466636606305</c:v>
                </c:pt>
                <c:pt idx="28">
                  <c:v>0.39171491097067024</c:v>
                </c:pt>
                <c:pt idx="29">
                  <c:v>0.36038703618784818</c:v>
                </c:pt>
                <c:pt idx="30">
                  <c:v>0.37695584199523846</c:v>
                </c:pt>
                <c:pt idx="31">
                  <c:v>0.3502850771460061</c:v>
                </c:pt>
                <c:pt idx="32">
                  <c:v>0.36225435492588598</c:v>
                </c:pt>
                <c:pt idx="33">
                  <c:v>0.36152118265164973</c:v>
                </c:pt>
                <c:pt idx="34">
                  <c:v>0.36286055944596696</c:v>
                </c:pt>
                <c:pt idx="35">
                  <c:v>0.39900688009186525</c:v>
                </c:pt>
                <c:pt idx="36">
                  <c:v>0.36116444758241595</c:v>
                </c:pt>
                <c:pt idx="37">
                  <c:v>0.35776297220547015</c:v>
                </c:pt>
                <c:pt idx="38">
                  <c:v>0.39574815843711092</c:v>
                </c:pt>
                <c:pt idx="39">
                  <c:v>0.40078334329449383</c:v>
                </c:pt>
                <c:pt idx="40">
                  <c:v>0.40721386522028619</c:v>
                </c:pt>
                <c:pt idx="41">
                  <c:v>0.39872994572601572</c:v>
                </c:pt>
                <c:pt idx="42">
                  <c:v>0.37651333633223394</c:v>
                </c:pt>
                <c:pt idx="43">
                  <c:v>0.37868485261459062</c:v>
                </c:pt>
                <c:pt idx="44">
                  <c:v>0.33433641691404425</c:v>
                </c:pt>
                <c:pt idx="45">
                  <c:v>0.3885429209659349</c:v>
                </c:pt>
                <c:pt idx="46">
                  <c:v>0.356680780383551</c:v>
                </c:pt>
                <c:pt idx="47">
                  <c:v>0.36884547462589418</c:v>
                </c:pt>
                <c:pt idx="48">
                  <c:v>0.40160486341367607</c:v>
                </c:pt>
                <c:pt idx="49">
                  <c:v>0.39831936786362099</c:v>
                </c:pt>
                <c:pt idx="50">
                  <c:v>0.40832119546386536</c:v>
                </c:pt>
                <c:pt idx="51">
                  <c:v>0.34238110037561026</c:v>
                </c:pt>
                <c:pt idx="52">
                  <c:v>0.3891607088646124</c:v>
                </c:pt>
                <c:pt idx="53">
                  <c:v>0.38771926322753236</c:v>
                </c:pt>
                <c:pt idx="54">
                  <c:v>0.4187387034622862</c:v>
                </c:pt>
                <c:pt idx="55">
                  <c:v>0.42475780578518402</c:v>
                </c:pt>
                <c:pt idx="56">
                  <c:v>0.38506213806802791</c:v>
                </c:pt>
                <c:pt idx="57">
                  <c:v>0.36553866687274361</c:v>
                </c:pt>
                <c:pt idx="58">
                  <c:v>0.3636870600344021</c:v>
                </c:pt>
                <c:pt idx="59">
                  <c:v>0.39714703274848218</c:v>
                </c:pt>
                <c:pt idx="60">
                  <c:v>0.4166837693426404</c:v>
                </c:pt>
                <c:pt idx="61">
                  <c:v>0.37748777716993809</c:v>
                </c:pt>
                <c:pt idx="62">
                  <c:v>0.42528052496364255</c:v>
                </c:pt>
                <c:pt idx="63">
                  <c:v>0.39143867075325306</c:v>
                </c:pt>
                <c:pt idx="64">
                  <c:v>0.40198464430739533</c:v>
                </c:pt>
                <c:pt idx="65">
                  <c:v>0.40297464708464875</c:v>
                </c:pt>
                <c:pt idx="66">
                  <c:v>0.3863318178755123</c:v>
                </c:pt>
                <c:pt idx="67">
                  <c:v>0.40643771017295793</c:v>
                </c:pt>
                <c:pt idx="68">
                  <c:v>0.39082575153790938</c:v>
                </c:pt>
                <c:pt idx="69">
                  <c:v>0.36564467820466678</c:v>
                </c:pt>
                <c:pt idx="70">
                  <c:v>0.39959070866503832</c:v>
                </c:pt>
                <c:pt idx="71">
                  <c:v>0.40593790894704562</c:v>
                </c:pt>
                <c:pt idx="72">
                  <c:v>0.39055068056199505</c:v>
                </c:pt>
                <c:pt idx="73">
                  <c:v>0.3963294113015034</c:v>
                </c:pt>
                <c:pt idx="74">
                  <c:v>0.4184539230448539</c:v>
                </c:pt>
                <c:pt idx="75">
                  <c:v>0.39317179620847009</c:v>
                </c:pt>
                <c:pt idx="76">
                  <c:v>0.38692291416372315</c:v>
                </c:pt>
                <c:pt idx="77">
                  <c:v>0.39303119907899425</c:v>
                </c:pt>
                <c:pt idx="78">
                  <c:v>0.43369722875921191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DC9-447B-BE74-46C12D504522}"/>
            </c:ext>
          </c:extLst>
        </c:ser>
        <c:ser>
          <c:idx val="7"/>
          <c:order val="7"/>
          <c:tx>
            <c:v>RCP6.0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'RCP6.0'!$AR$192:$AR$270</c:f>
              <c:numCache>
                <c:formatCode>0.00</c:formatCode>
                <c:ptCount val="79"/>
                <c:pt idx="0">
                  <c:v>2.4114668322175388</c:v>
                </c:pt>
                <c:pt idx="1">
                  <c:v>2.6084398121418473</c:v>
                </c:pt>
                <c:pt idx="2">
                  <c:v>2.6544859695440373</c:v>
                </c:pt>
                <c:pt idx="3">
                  <c:v>2.6765432812533709</c:v>
                </c:pt>
                <c:pt idx="4">
                  <c:v>2.5174711620006067</c:v>
                </c:pt>
                <c:pt idx="5">
                  <c:v>2.6668882068982103</c:v>
                </c:pt>
                <c:pt idx="6">
                  <c:v>2.7167838382850746</c:v>
                </c:pt>
                <c:pt idx="7">
                  <c:v>2.7450652697362945</c:v>
                </c:pt>
                <c:pt idx="8">
                  <c:v>2.6883597753151878</c:v>
                </c:pt>
                <c:pt idx="9">
                  <c:v>2.6440266943665893</c:v>
                </c:pt>
                <c:pt idx="10">
                  <c:v>2.7402334996412927</c:v>
                </c:pt>
                <c:pt idx="11">
                  <c:v>2.9121547829464447</c:v>
                </c:pt>
                <c:pt idx="12">
                  <c:v>2.8895878127285259</c:v>
                </c:pt>
                <c:pt idx="13">
                  <c:v>2.8404779690271771</c:v>
                </c:pt>
                <c:pt idx="14">
                  <c:v>2.5041115877229529</c:v>
                </c:pt>
                <c:pt idx="15">
                  <c:v>2.7155516456655939</c:v>
                </c:pt>
                <c:pt idx="16">
                  <c:v>2.7927538659780904</c:v>
                </c:pt>
                <c:pt idx="17">
                  <c:v>2.4617272439689359</c:v>
                </c:pt>
                <c:pt idx="18">
                  <c:v>2.8217943644882415</c:v>
                </c:pt>
                <c:pt idx="19">
                  <c:v>2.6267479468526616</c:v>
                </c:pt>
                <c:pt idx="20">
                  <c:v>2.7188535795303301</c:v>
                </c:pt>
                <c:pt idx="21">
                  <c:v>2.5212567589890265</c:v>
                </c:pt>
                <c:pt idx="22">
                  <c:v>2.7455535298962368</c:v>
                </c:pt>
                <c:pt idx="23">
                  <c:v>2.720352172280287</c:v>
                </c:pt>
                <c:pt idx="24">
                  <c:v>2.70302098434153</c:v>
                </c:pt>
                <c:pt idx="25">
                  <c:v>2.968218254850929</c:v>
                </c:pt>
                <c:pt idx="26">
                  <c:v>2.9022067244419056</c:v>
                </c:pt>
                <c:pt idx="27">
                  <c:v>2.8184544593646148</c:v>
                </c:pt>
                <c:pt idx="28">
                  <c:v>2.9588962088015842</c:v>
                </c:pt>
                <c:pt idx="29">
                  <c:v>2.7251081384491331</c:v>
                </c:pt>
                <c:pt idx="30">
                  <c:v>2.8663708840419289</c:v>
                </c:pt>
                <c:pt idx="31">
                  <c:v>2.6581488805022064</c:v>
                </c:pt>
                <c:pt idx="32">
                  <c:v>2.7238270830473161</c:v>
                </c:pt>
                <c:pt idx="33">
                  <c:v>2.7276134868621837</c:v>
                </c:pt>
                <c:pt idx="34">
                  <c:v>2.7173064557420643</c:v>
                </c:pt>
                <c:pt idx="35">
                  <c:v>2.9542583317143061</c:v>
                </c:pt>
                <c:pt idx="36">
                  <c:v>2.7358456842898198</c:v>
                </c:pt>
                <c:pt idx="37">
                  <c:v>2.7011513478394393</c:v>
                </c:pt>
                <c:pt idx="38">
                  <c:v>2.9550364021879338</c:v>
                </c:pt>
                <c:pt idx="39">
                  <c:v>2.9648339593289781</c:v>
                </c:pt>
                <c:pt idx="40">
                  <c:v>3.0077044447624148</c:v>
                </c:pt>
                <c:pt idx="41">
                  <c:v>2.9822146222291726</c:v>
                </c:pt>
                <c:pt idx="42">
                  <c:v>2.8454651450930974</c:v>
                </c:pt>
                <c:pt idx="43">
                  <c:v>2.865461680859775</c:v>
                </c:pt>
                <c:pt idx="44">
                  <c:v>2.5867148570226139</c:v>
                </c:pt>
                <c:pt idx="45">
                  <c:v>2.8726111416946791</c:v>
                </c:pt>
                <c:pt idx="46">
                  <c:v>2.7501108398713656</c:v>
                </c:pt>
                <c:pt idx="47">
                  <c:v>2.7794248691195582</c:v>
                </c:pt>
                <c:pt idx="48">
                  <c:v>2.9788646088074704</c:v>
                </c:pt>
                <c:pt idx="49">
                  <c:v>2.917451742199709</c:v>
                </c:pt>
                <c:pt idx="50">
                  <c:v>3.025854338439967</c:v>
                </c:pt>
                <c:pt idx="51">
                  <c:v>2.6037891090552385</c:v>
                </c:pt>
                <c:pt idx="52">
                  <c:v>2.8780981895845339</c:v>
                </c:pt>
                <c:pt idx="53">
                  <c:v>2.8497215379355749</c:v>
                </c:pt>
                <c:pt idx="54">
                  <c:v>3.0515153325657289</c:v>
                </c:pt>
                <c:pt idx="55">
                  <c:v>3.0720995166865337</c:v>
                </c:pt>
                <c:pt idx="56">
                  <c:v>2.8512413089381061</c:v>
                </c:pt>
                <c:pt idx="57">
                  <c:v>2.7781858832104724</c:v>
                </c:pt>
                <c:pt idx="58">
                  <c:v>2.7769203757701169</c:v>
                </c:pt>
                <c:pt idx="59">
                  <c:v>2.972236099420444</c:v>
                </c:pt>
                <c:pt idx="60">
                  <c:v>3.0302664270672759</c:v>
                </c:pt>
                <c:pt idx="61">
                  <c:v>2.7805373626554037</c:v>
                </c:pt>
                <c:pt idx="62">
                  <c:v>3.1429445520222874</c:v>
                </c:pt>
                <c:pt idx="63">
                  <c:v>2.88635646945015</c:v>
                </c:pt>
                <c:pt idx="64">
                  <c:v>2.9131564130255923</c:v>
                </c:pt>
                <c:pt idx="65">
                  <c:v>2.9603710031225341</c:v>
                </c:pt>
                <c:pt idx="66">
                  <c:v>2.885729282532822</c:v>
                </c:pt>
                <c:pt idx="67">
                  <c:v>3.0224512973546633</c:v>
                </c:pt>
                <c:pt idx="68">
                  <c:v>2.8691782861089399</c:v>
                </c:pt>
                <c:pt idx="69">
                  <c:v>2.7477471423860202</c:v>
                </c:pt>
                <c:pt idx="70">
                  <c:v>2.9575161067331051</c:v>
                </c:pt>
                <c:pt idx="71">
                  <c:v>2.9973572272609594</c:v>
                </c:pt>
                <c:pt idx="72">
                  <c:v>2.9008030481812619</c:v>
                </c:pt>
                <c:pt idx="73">
                  <c:v>2.9601901314923142</c:v>
                </c:pt>
                <c:pt idx="74">
                  <c:v>3.0172214848910879</c:v>
                </c:pt>
                <c:pt idx="75">
                  <c:v>2.8990752786771612</c:v>
                </c:pt>
                <c:pt idx="76">
                  <c:v>2.8712195607417192</c:v>
                </c:pt>
                <c:pt idx="77">
                  <c:v>2.9177836989260366</c:v>
                </c:pt>
                <c:pt idx="78">
                  <c:v>3.1137078700031626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DC9-447B-BE74-46C12D504522}"/>
            </c:ext>
          </c:extLst>
        </c:ser>
        <c:ser>
          <c:idx val="8"/>
          <c:order val="8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'RCP8.5'!$AV$192:$AV$270</c:f>
              <c:numCache>
                <c:formatCode>0.00</c:formatCode>
                <c:ptCount val="79"/>
                <c:pt idx="0">
                  <c:v>0.31120655090140015</c:v>
                </c:pt>
                <c:pt idx="1">
                  <c:v>0.33915269788069335</c:v>
                </c:pt>
                <c:pt idx="2">
                  <c:v>0.34282391053818678</c:v>
                </c:pt>
                <c:pt idx="3">
                  <c:v>0.35603833857577893</c:v>
                </c:pt>
                <c:pt idx="4">
                  <c:v>0.35073785016324183</c:v>
                </c:pt>
                <c:pt idx="5">
                  <c:v>0.36820604569381865</c:v>
                </c:pt>
                <c:pt idx="6">
                  <c:v>0.36540657617849187</c:v>
                </c:pt>
                <c:pt idx="7">
                  <c:v>0.37315319905642824</c:v>
                </c:pt>
                <c:pt idx="8">
                  <c:v>0.34549143042765207</c:v>
                </c:pt>
                <c:pt idx="9">
                  <c:v>0.3513860717300219</c:v>
                </c:pt>
                <c:pt idx="10">
                  <c:v>0.36100328018143463</c:v>
                </c:pt>
                <c:pt idx="11">
                  <c:v>0.35275645273898737</c:v>
                </c:pt>
                <c:pt idx="12">
                  <c:v>0.36370977547987698</c:v>
                </c:pt>
                <c:pt idx="13">
                  <c:v>0.36671795657482281</c:v>
                </c:pt>
                <c:pt idx="14">
                  <c:v>0.36977084643413766</c:v>
                </c:pt>
                <c:pt idx="15">
                  <c:v>0.34552367796228683</c:v>
                </c:pt>
                <c:pt idx="16">
                  <c:v>0.38709139878759274</c:v>
                </c:pt>
                <c:pt idx="17">
                  <c:v>0.37457446751310491</c:v>
                </c:pt>
                <c:pt idx="18">
                  <c:v>0.39730823324173009</c:v>
                </c:pt>
                <c:pt idx="19">
                  <c:v>0.38979121314515358</c:v>
                </c:pt>
                <c:pt idx="20">
                  <c:v>0.36808023157321584</c:v>
                </c:pt>
                <c:pt idx="21">
                  <c:v>0.37139631037680854</c:v>
                </c:pt>
                <c:pt idx="22">
                  <c:v>0.40033156703426886</c:v>
                </c:pt>
                <c:pt idx="23">
                  <c:v>0.42909745845126207</c:v>
                </c:pt>
                <c:pt idx="24">
                  <c:v>0.38563719233997562</c:v>
                </c:pt>
                <c:pt idx="25">
                  <c:v>0.38629270272552951</c:v>
                </c:pt>
                <c:pt idx="26">
                  <c:v>0.37808317829089577</c:v>
                </c:pt>
                <c:pt idx="27">
                  <c:v>0.39369266201876119</c:v>
                </c:pt>
                <c:pt idx="28">
                  <c:v>0.42290688440600616</c:v>
                </c:pt>
                <c:pt idx="29">
                  <c:v>0.3954567620052587</c:v>
                </c:pt>
                <c:pt idx="30">
                  <c:v>0.39070284517078835</c:v>
                </c:pt>
                <c:pt idx="31">
                  <c:v>0.40559398962208626</c:v>
                </c:pt>
                <c:pt idx="32">
                  <c:v>0.3924858036760549</c:v>
                </c:pt>
                <c:pt idx="33">
                  <c:v>0.41147247963230998</c:v>
                </c:pt>
                <c:pt idx="34">
                  <c:v>0.41919772317583953</c:v>
                </c:pt>
                <c:pt idx="35">
                  <c:v>0.40800271817758088</c:v>
                </c:pt>
                <c:pt idx="36">
                  <c:v>0.41909130595191357</c:v>
                </c:pt>
                <c:pt idx="37">
                  <c:v>0.41384687637392698</c:v>
                </c:pt>
                <c:pt idx="38">
                  <c:v>0.42423099812217951</c:v>
                </c:pt>
                <c:pt idx="39">
                  <c:v>0.40262559837205558</c:v>
                </c:pt>
                <c:pt idx="40">
                  <c:v>0.40985417614489067</c:v>
                </c:pt>
                <c:pt idx="41">
                  <c:v>0.42933931065957176</c:v>
                </c:pt>
                <c:pt idx="42">
                  <c:v>0.43636406868283351</c:v>
                </c:pt>
                <c:pt idx="43">
                  <c:v>0.41712768894737173</c:v>
                </c:pt>
                <c:pt idx="44">
                  <c:v>0.42287654840881927</c:v>
                </c:pt>
                <c:pt idx="45">
                  <c:v>0.41036225927284292</c:v>
                </c:pt>
                <c:pt idx="46">
                  <c:v>0.42497834536241852</c:v>
                </c:pt>
                <c:pt idx="47">
                  <c:v>0.41551125335279099</c:v>
                </c:pt>
                <c:pt idx="48">
                  <c:v>0.42152974167357998</c:v>
                </c:pt>
                <c:pt idx="49">
                  <c:v>0.43385705367259525</c:v>
                </c:pt>
                <c:pt idx="50">
                  <c:v>0.44514295200171511</c:v>
                </c:pt>
                <c:pt idx="51">
                  <c:v>0.45559288854612162</c:v>
                </c:pt>
                <c:pt idx="52">
                  <c:v>0.4573603133120121</c:v>
                </c:pt>
                <c:pt idx="53">
                  <c:v>0.43676745352719443</c:v>
                </c:pt>
                <c:pt idx="54">
                  <c:v>0.46278118123010059</c:v>
                </c:pt>
                <c:pt idx="55">
                  <c:v>0.46621986100970492</c:v>
                </c:pt>
                <c:pt idx="56">
                  <c:v>0.46598993915525355</c:v>
                </c:pt>
                <c:pt idx="57">
                  <c:v>0.46279271743873662</c:v>
                </c:pt>
                <c:pt idx="58">
                  <c:v>0.45504950169515002</c:v>
                </c:pt>
                <c:pt idx="59">
                  <c:v>0.45074480472348732</c:v>
                </c:pt>
                <c:pt idx="60">
                  <c:v>0.44489589505306687</c:v>
                </c:pt>
                <c:pt idx="61">
                  <c:v>0.47934499963898297</c:v>
                </c:pt>
                <c:pt idx="62">
                  <c:v>0.46142067641451745</c:v>
                </c:pt>
                <c:pt idx="63">
                  <c:v>0.44367283010023562</c:v>
                </c:pt>
                <c:pt idx="64">
                  <c:v>0.47699851543700794</c:v>
                </c:pt>
                <c:pt idx="65">
                  <c:v>0.46110847930746246</c:v>
                </c:pt>
                <c:pt idx="66">
                  <c:v>0.45507007699157959</c:v>
                </c:pt>
                <c:pt idx="67">
                  <c:v>0.46724611445438297</c:v>
                </c:pt>
                <c:pt idx="68">
                  <c:v>0.47038995305833287</c:v>
                </c:pt>
                <c:pt idx="69">
                  <c:v>0.4652633666428348</c:v>
                </c:pt>
                <c:pt idx="70">
                  <c:v>0.48052198569647464</c:v>
                </c:pt>
                <c:pt idx="71">
                  <c:v>0.48725207991524239</c:v>
                </c:pt>
                <c:pt idx="72">
                  <c:v>0.48767010547672957</c:v>
                </c:pt>
                <c:pt idx="73">
                  <c:v>0.49907734620778427</c:v>
                </c:pt>
                <c:pt idx="74">
                  <c:v>0.49238969332819471</c:v>
                </c:pt>
                <c:pt idx="75">
                  <c:v>0.48230361781400094</c:v>
                </c:pt>
                <c:pt idx="76">
                  <c:v>0.48076291668599264</c:v>
                </c:pt>
                <c:pt idx="77">
                  <c:v>0.48803536290050253</c:v>
                </c:pt>
                <c:pt idx="78">
                  <c:v>0.51345983115800353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DC9-447B-BE74-46C12D504522}"/>
            </c:ext>
          </c:extLst>
        </c:ser>
        <c:ser>
          <c:idx val="9"/>
          <c:order val="9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'RCP8.5'!$AS$192:$AS$270</c:f>
              <c:numCache>
                <c:formatCode>0.00</c:formatCode>
                <c:ptCount val="79"/>
                <c:pt idx="0">
                  <c:v>2.4114668322175388</c:v>
                </c:pt>
                <c:pt idx="1">
                  <c:v>2.6124589406936098</c:v>
                </c:pt>
                <c:pt idx="2">
                  <c:v>2.6124398500772728</c:v>
                </c:pt>
                <c:pt idx="3">
                  <c:v>2.7257683572452041</c:v>
                </c:pt>
                <c:pt idx="4">
                  <c:v>2.6624787300875088</c:v>
                </c:pt>
                <c:pt idx="5">
                  <c:v>2.7901017928917562</c:v>
                </c:pt>
                <c:pt idx="6">
                  <c:v>2.75657060361489</c:v>
                </c:pt>
                <c:pt idx="7">
                  <c:v>2.7946132231859511</c:v>
                </c:pt>
                <c:pt idx="8">
                  <c:v>2.630125373267644</c:v>
                </c:pt>
                <c:pt idx="9">
                  <c:v>2.671055251262616</c:v>
                </c:pt>
                <c:pt idx="10">
                  <c:v>2.7323860731134801</c:v>
                </c:pt>
                <c:pt idx="11">
                  <c:v>2.6643706847142106</c:v>
                </c:pt>
                <c:pt idx="12">
                  <c:v>2.7359368622911044</c:v>
                </c:pt>
                <c:pt idx="13">
                  <c:v>2.7512605406088797</c:v>
                </c:pt>
                <c:pt idx="14">
                  <c:v>2.7835096187307711</c:v>
                </c:pt>
                <c:pt idx="15">
                  <c:v>2.6497701843624335</c:v>
                </c:pt>
                <c:pt idx="16">
                  <c:v>2.9018207508309728</c:v>
                </c:pt>
                <c:pt idx="17">
                  <c:v>2.8102437945746206</c:v>
                </c:pt>
                <c:pt idx="18">
                  <c:v>2.9356355885557601</c:v>
                </c:pt>
                <c:pt idx="19">
                  <c:v>2.893243071791463</c:v>
                </c:pt>
                <c:pt idx="20">
                  <c:v>2.7449453199939522</c:v>
                </c:pt>
                <c:pt idx="21">
                  <c:v>2.7965618550750939</c:v>
                </c:pt>
                <c:pt idx="22">
                  <c:v>2.9755630563268234</c:v>
                </c:pt>
                <c:pt idx="23">
                  <c:v>3.1499404418646537</c:v>
                </c:pt>
                <c:pt idx="24">
                  <c:v>2.8532507815204387</c:v>
                </c:pt>
                <c:pt idx="25">
                  <c:v>2.8424034820403907</c:v>
                </c:pt>
                <c:pt idx="26">
                  <c:v>2.8559099268437089</c:v>
                </c:pt>
                <c:pt idx="27">
                  <c:v>2.9568876218230331</c:v>
                </c:pt>
                <c:pt idx="28">
                  <c:v>3.1439640276463394</c:v>
                </c:pt>
                <c:pt idx="29">
                  <c:v>2.9320919793361746</c:v>
                </c:pt>
                <c:pt idx="30">
                  <c:v>2.9172539455529578</c:v>
                </c:pt>
                <c:pt idx="31">
                  <c:v>2.9919164878348194</c:v>
                </c:pt>
                <c:pt idx="32">
                  <c:v>2.8993633057721637</c:v>
                </c:pt>
                <c:pt idx="33">
                  <c:v>2.9897181190719104</c:v>
                </c:pt>
                <c:pt idx="34">
                  <c:v>3.0589568058378007</c:v>
                </c:pt>
                <c:pt idx="35">
                  <c:v>2.9532406957977533</c:v>
                </c:pt>
                <c:pt idx="36">
                  <c:v>3.0449707430297739</c:v>
                </c:pt>
                <c:pt idx="37">
                  <c:v>3.052251574102673</c:v>
                </c:pt>
                <c:pt idx="38">
                  <c:v>3.0806888078325785</c:v>
                </c:pt>
                <c:pt idx="39">
                  <c:v>2.9699449576166526</c:v>
                </c:pt>
                <c:pt idx="40">
                  <c:v>2.9898313889266452</c:v>
                </c:pt>
                <c:pt idx="41">
                  <c:v>3.1304721667305109</c:v>
                </c:pt>
                <c:pt idx="42">
                  <c:v>3.1574065840658676</c:v>
                </c:pt>
                <c:pt idx="43">
                  <c:v>3.0649734964433004</c:v>
                </c:pt>
                <c:pt idx="44">
                  <c:v>3.1062370752349677</c:v>
                </c:pt>
                <c:pt idx="45">
                  <c:v>3.0532793647709835</c:v>
                </c:pt>
                <c:pt idx="46">
                  <c:v>3.1187685339076365</c:v>
                </c:pt>
                <c:pt idx="47">
                  <c:v>3.0557662589943759</c:v>
                </c:pt>
                <c:pt idx="48">
                  <c:v>3.0454955793228708</c:v>
                </c:pt>
                <c:pt idx="49">
                  <c:v>3.1128598410590289</c:v>
                </c:pt>
                <c:pt idx="50">
                  <c:v>3.1891474012062755</c:v>
                </c:pt>
                <c:pt idx="51">
                  <c:v>3.2773483493460378</c:v>
                </c:pt>
                <c:pt idx="52">
                  <c:v>3.2792452211821534</c:v>
                </c:pt>
                <c:pt idx="53">
                  <c:v>3.184907229153354</c:v>
                </c:pt>
                <c:pt idx="54">
                  <c:v>3.2313477285130352</c:v>
                </c:pt>
                <c:pt idx="55">
                  <c:v>3.3009586263194759</c:v>
                </c:pt>
                <c:pt idx="56">
                  <c:v>3.2678999068492698</c:v>
                </c:pt>
                <c:pt idx="57">
                  <c:v>3.309766212318618</c:v>
                </c:pt>
                <c:pt idx="58">
                  <c:v>3.2611280799624525</c:v>
                </c:pt>
                <c:pt idx="59">
                  <c:v>3.2411892205952801</c:v>
                </c:pt>
                <c:pt idx="60">
                  <c:v>3.2115885347923929</c:v>
                </c:pt>
                <c:pt idx="61">
                  <c:v>3.429867309192308</c:v>
                </c:pt>
                <c:pt idx="62">
                  <c:v>3.3254578380231199</c:v>
                </c:pt>
                <c:pt idx="63">
                  <c:v>3.210326778912703</c:v>
                </c:pt>
                <c:pt idx="64">
                  <c:v>3.4154020196389863</c:v>
                </c:pt>
                <c:pt idx="65">
                  <c:v>3.2740777612712315</c:v>
                </c:pt>
                <c:pt idx="66">
                  <c:v>3.2575564146665084</c:v>
                </c:pt>
                <c:pt idx="67">
                  <c:v>3.3909554574224847</c:v>
                </c:pt>
                <c:pt idx="68">
                  <c:v>3.3191070781780994</c:v>
                </c:pt>
                <c:pt idx="69">
                  <c:v>3.2807542959696989</c:v>
                </c:pt>
                <c:pt idx="70">
                  <c:v>3.3849507938022447</c:v>
                </c:pt>
                <c:pt idx="71">
                  <c:v>3.4053095563122073</c:v>
                </c:pt>
                <c:pt idx="72">
                  <c:v>3.4471095060778802</c:v>
                </c:pt>
                <c:pt idx="73">
                  <c:v>3.4695268715808107</c:v>
                </c:pt>
                <c:pt idx="74">
                  <c:v>3.3879786126553029</c:v>
                </c:pt>
                <c:pt idx="75">
                  <c:v>3.3282881862738702</c:v>
                </c:pt>
                <c:pt idx="76">
                  <c:v>3.3885307691928648</c:v>
                </c:pt>
                <c:pt idx="77">
                  <c:v>3.3799684390100673</c:v>
                </c:pt>
                <c:pt idx="78">
                  <c:v>3.530419258239629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DC9-447B-BE74-46C12D50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815232"/>
        <c:axId val="1538815648"/>
      </c:scatterChart>
      <c:valAx>
        <c:axId val="1538815232"/>
        <c:scaling>
          <c:orientation val="minMax"/>
          <c:max val="2110"/>
          <c:min val="184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5648"/>
        <c:crosses val="autoZero"/>
        <c:crossBetween val="midCat"/>
        <c:majorUnit val="30"/>
        <c:minorUnit val="5"/>
      </c:valAx>
      <c:valAx>
        <c:axId val="1538815648"/>
        <c:scaling>
          <c:orientation val="maxMin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400" b="1"/>
                  <a:t>ALT, 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5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1"/>
              <a:t>Arctic</a:t>
            </a:r>
            <a:r>
              <a:rPr lang="da-DK" sz="2000" b="1" baseline="0"/>
              <a:t> Station</a:t>
            </a:r>
            <a:endParaRPr lang="da-DK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Past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Past!$O$10:$O$192</c:f>
              <c:numCache>
                <c:formatCode>General</c:formatCode>
                <c:ptCount val="183"/>
                <c:pt idx="0">
                  <c:v>13.6</c:v>
                </c:pt>
                <c:pt idx="1">
                  <c:v>12.1</c:v>
                </c:pt>
                <c:pt idx="2">
                  <c:v>13.799999999999999</c:v>
                </c:pt>
                <c:pt idx="3">
                  <c:v>15.5</c:v>
                </c:pt>
                <c:pt idx="4">
                  <c:v>16.5</c:v>
                </c:pt>
                <c:pt idx="5">
                  <c:v>18.700000000000003</c:v>
                </c:pt>
                <c:pt idx="6">
                  <c:v>13.9</c:v>
                </c:pt>
                <c:pt idx="7">
                  <c:v>15</c:v>
                </c:pt>
                <c:pt idx="8">
                  <c:v>22.400000000000002</c:v>
                </c:pt>
                <c:pt idx="9">
                  <c:v>17.8</c:v>
                </c:pt>
                <c:pt idx="10">
                  <c:v>20.7</c:v>
                </c:pt>
                <c:pt idx="11">
                  <c:v>15.7</c:v>
                </c:pt>
                <c:pt idx="12">
                  <c:v>20</c:v>
                </c:pt>
                <c:pt idx="13">
                  <c:v>15.699999999999998</c:v>
                </c:pt>
                <c:pt idx="14">
                  <c:v>15.1</c:v>
                </c:pt>
                <c:pt idx="15">
                  <c:v>12.7</c:v>
                </c:pt>
                <c:pt idx="16">
                  <c:v>16.099999999999998</c:v>
                </c:pt>
                <c:pt idx="17">
                  <c:v>21.000000000000004</c:v>
                </c:pt>
                <c:pt idx="18">
                  <c:v>18.2</c:v>
                </c:pt>
                <c:pt idx="19">
                  <c:v>17.3</c:v>
                </c:pt>
                <c:pt idx="20">
                  <c:v>19.2</c:v>
                </c:pt>
                <c:pt idx="21">
                  <c:v>14</c:v>
                </c:pt>
                <c:pt idx="22">
                  <c:v>15</c:v>
                </c:pt>
                <c:pt idx="23">
                  <c:v>10.199999999999999</c:v>
                </c:pt>
                <c:pt idx="24">
                  <c:v>14.8</c:v>
                </c:pt>
                <c:pt idx="25">
                  <c:v>10.1</c:v>
                </c:pt>
                <c:pt idx="26">
                  <c:v>12.700000000000001</c:v>
                </c:pt>
                <c:pt idx="27">
                  <c:v>18.899999999999999</c:v>
                </c:pt>
                <c:pt idx="28">
                  <c:v>12.8</c:v>
                </c:pt>
                <c:pt idx="29">
                  <c:v>13.8</c:v>
                </c:pt>
                <c:pt idx="30">
                  <c:v>14</c:v>
                </c:pt>
                <c:pt idx="31">
                  <c:v>18.399999999999999</c:v>
                </c:pt>
                <c:pt idx="32">
                  <c:v>21.299999999999997</c:v>
                </c:pt>
                <c:pt idx="33">
                  <c:v>18.3</c:v>
                </c:pt>
                <c:pt idx="34">
                  <c:v>23.3</c:v>
                </c:pt>
                <c:pt idx="35">
                  <c:v>17.400000000000002</c:v>
                </c:pt>
                <c:pt idx="36">
                  <c:v>20</c:v>
                </c:pt>
                <c:pt idx="37">
                  <c:v>24.9</c:v>
                </c:pt>
                <c:pt idx="38">
                  <c:v>19.600000000000001</c:v>
                </c:pt>
                <c:pt idx="39">
                  <c:v>17.8</c:v>
                </c:pt>
                <c:pt idx="40">
                  <c:v>18.299999999999997</c:v>
                </c:pt>
                <c:pt idx="41">
                  <c:v>19.600000000000001</c:v>
                </c:pt>
                <c:pt idx="42">
                  <c:v>18.600000000000001</c:v>
                </c:pt>
                <c:pt idx="43">
                  <c:v>20.399999999999999</c:v>
                </c:pt>
                <c:pt idx="44">
                  <c:v>15.3</c:v>
                </c:pt>
                <c:pt idx="45">
                  <c:v>17.5</c:v>
                </c:pt>
                <c:pt idx="46">
                  <c:v>19</c:v>
                </c:pt>
                <c:pt idx="47">
                  <c:v>17.399999999999999</c:v>
                </c:pt>
                <c:pt idx="48">
                  <c:v>22.5</c:v>
                </c:pt>
                <c:pt idx="49">
                  <c:v>19.099999999999998</c:v>
                </c:pt>
                <c:pt idx="50">
                  <c:v>17.900000000000002</c:v>
                </c:pt>
                <c:pt idx="51">
                  <c:v>20.099999999999998</c:v>
                </c:pt>
                <c:pt idx="52">
                  <c:v>22.7</c:v>
                </c:pt>
                <c:pt idx="53">
                  <c:v>23.7</c:v>
                </c:pt>
                <c:pt idx="54">
                  <c:v>17.599999999999998</c:v>
                </c:pt>
                <c:pt idx="55">
                  <c:v>16.7</c:v>
                </c:pt>
                <c:pt idx="56">
                  <c:v>22.2</c:v>
                </c:pt>
                <c:pt idx="57">
                  <c:v>20.099999999999998</c:v>
                </c:pt>
                <c:pt idx="58">
                  <c:v>18.3</c:v>
                </c:pt>
                <c:pt idx="59">
                  <c:v>21.400000000000002</c:v>
                </c:pt>
                <c:pt idx="60">
                  <c:v>24.6</c:v>
                </c:pt>
                <c:pt idx="61">
                  <c:v>18.600000000000001</c:v>
                </c:pt>
                <c:pt idx="62">
                  <c:v>24.400000000000002</c:v>
                </c:pt>
                <c:pt idx="63">
                  <c:v>21.3</c:v>
                </c:pt>
                <c:pt idx="64">
                  <c:v>23.7</c:v>
                </c:pt>
                <c:pt idx="65">
                  <c:v>20</c:v>
                </c:pt>
                <c:pt idx="66">
                  <c:v>24.999999999999996</c:v>
                </c:pt>
                <c:pt idx="67">
                  <c:v>22.1</c:v>
                </c:pt>
                <c:pt idx="68">
                  <c:v>25.8</c:v>
                </c:pt>
                <c:pt idx="69">
                  <c:v>24.500000000000004</c:v>
                </c:pt>
                <c:pt idx="70">
                  <c:v>20.7</c:v>
                </c:pt>
                <c:pt idx="71">
                  <c:v>21.8</c:v>
                </c:pt>
                <c:pt idx="72">
                  <c:v>24.5</c:v>
                </c:pt>
                <c:pt idx="73">
                  <c:v>21.2</c:v>
                </c:pt>
                <c:pt idx="74">
                  <c:v>15.9</c:v>
                </c:pt>
                <c:pt idx="75">
                  <c:v>24.5</c:v>
                </c:pt>
                <c:pt idx="76">
                  <c:v>24.6</c:v>
                </c:pt>
                <c:pt idx="77">
                  <c:v>20.8</c:v>
                </c:pt>
                <c:pt idx="78">
                  <c:v>17</c:v>
                </c:pt>
                <c:pt idx="79">
                  <c:v>16.599999999999998</c:v>
                </c:pt>
                <c:pt idx="80">
                  <c:v>20.3</c:v>
                </c:pt>
                <c:pt idx="81">
                  <c:v>20.9</c:v>
                </c:pt>
                <c:pt idx="82">
                  <c:v>16.899999999999999</c:v>
                </c:pt>
                <c:pt idx="83">
                  <c:v>21.6</c:v>
                </c:pt>
                <c:pt idx="84">
                  <c:v>21.8</c:v>
                </c:pt>
                <c:pt idx="85">
                  <c:v>20.299999999999997</c:v>
                </c:pt>
                <c:pt idx="86">
                  <c:v>25.200000000000003</c:v>
                </c:pt>
                <c:pt idx="87">
                  <c:v>24.6</c:v>
                </c:pt>
                <c:pt idx="88">
                  <c:v>28.5</c:v>
                </c:pt>
                <c:pt idx="89">
                  <c:v>22.5</c:v>
                </c:pt>
                <c:pt idx="90">
                  <c:v>25.1</c:v>
                </c:pt>
                <c:pt idx="91">
                  <c:v>30.5</c:v>
                </c:pt>
                <c:pt idx="92">
                  <c:v>25.2</c:v>
                </c:pt>
                <c:pt idx="93">
                  <c:v>23</c:v>
                </c:pt>
                <c:pt idx="94">
                  <c:v>23.5</c:v>
                </c:pt>
                <c:pt idx="95">
                  <c:v>26.700000000000003</c:v>
                </c:pt>
                <c:pt idx="96">
                  <c:v>25.7</c:v>
                </c:pt>
                <c:pt idx="97">
                  <c:v>20.7</c:v>
                </c:pt>
                <c:pt idx="98">
                  <c:v>20.3</c:v>
                </c:pt>
                <c:pt idx="99">
                  <c:v>23.2</c:v>
                </c:pt>
                <c:pt idx="100">
                  <c:v>20.399999999999999</c:v>
                </c:pt>
                <c:pt idx="101">
                  <c:v>23.3</c:v>
                </c:pt>
                <c:pt idx="102">
                  <c:v>21.5</c:v>
                </c:pt>
                <c:pt idx="103">
                  <c:v>19.899999999999999</c:v>
                </c:pt>
                <c:pt idx="104">
                  <c:v>19.400000000000002</c:v>
                </c:pt>
                <c:pt idx="105">
                  <c:v>20.2</c:v>
                </c:pt>
                <c:pt idx="106">
                  <c:v>22.5</c:v>
                </c:pt>
                <c:pt idx="107">
                  <c:v>22.7</c:v>
                </c:pt>
                <c:pt idx="108">
                  <c:v>23.400000000000002</c:v>
                </c:pt>
                <c:pt idx="109">
                  <c:v>23.400000000000002</c:v>
                </c:pt>
                <c:pt idx="110">
                  <c:v>25.3</c:v>
                </c:pt>
                <c:pt idx="111">
                  <c:v>27.4</c:v>
                </c:pt>
                <c:pt idx="112">
                  <c:v>25.799999999999997</c:v>
                </c:pt>
                <c:pt idx="113">
                  <c:v>23</c:v>
                </c:pt>
                <c:pt idx="114">
                  <c:v>22.9</c:v>
                </c:pt>
                <c:pt idx="115">
                  <c:v>20.7</c:v>
                </c:pt>
                <c:pt idx="116">
                  <c:v>20.799999999999997</c:v>
                </c:pt>
                <c:pt idx="117">
                  <c:v>29.8</c:v>
                </c:pt>
                <c:pt idx="118">
                  <c:v>24.7</c:v>
                </c:pt>
                <c:pt idx="119">
                  <c:v>24.700000000000003</c:v>
                </c:pt>
                <c:pt idx="120">
                  <c:v>29.899999999999995</c:v>
                </c:pt>
                <c:pt idx="121">
                  <c:v>24.8</c:v>
                </c:pt>
                <c:pt idx="122">
                  <c:v>24.799999999999997</c:v>
                </c:pt>
                <c:pt idx="123">
                  <c:v>21</c:v>
                </c:pt>
                <c:pt idx="124">
                  <c:v>20.9</c:v>
                </c:pt>
                <c:pt idx="125">
                  <c:v>26.6</c:v>
                </c:pt>
                <c:pt idx="126">
                  <c:v>24.700000000000003</c:v>
                </c:pt>
                <c:pt idx="127">
                  <c:v>22.9</c:v>
                </c:pt>
                <c:pt idx="128">
                  <c:v>24.5</c:v>
                </c:pt>
                <c:pt idx="129">
                  <c:v>22.2</c:v>
                </c:pt>
                <c:pt idx="130">
                  <c:v>20.800000000000004</c:v>
                </c:pt>
                <c:pt idx="131">
                  <c:v>23.2</c:v>
                </c:pt>
                <c:pt idx="132">
                  <c:v>19.399999999999999</c:v>
                </c:pt>
                <c:pt idx="133">
                  <c:v>22.2</c:v>
                </c:pt>
                <c:pt idx="134">
                  <c:v>22.2</c:v>
                </c:pt>
                <c:pt idx="135">
                  <c:v>22.5</c:v>
                </c:pt>
                <c:pt idx="136">
                  <c:v>24.099999999999998</c:v>
                </c:pt>
                <c:pt idx="137">
                  <c:v>23.000000000000004</c:v>
                </c:pt>
                <c:pt idx="138">
                  <c:v>23.599999999999998</c:v>
                </c:pt>
                <c:pt idx="139">
                  <c:v>21.9</c:v>
                </c:pt>
                <c:pt idx="140">
                  <c:v>24.099999999999998</c:v>
                </c:pt>
                <c:pt idx="141">
                  <c:v>25.400000000000002</c:v>
                </c:pt>
                <c:pt idx="142">
                  <c:v>22.6</c:v>
                </c:pt>
                <c:pt idx="143">
                  <c:v>18.899999999999999</c:v>
                </c:pt>
                <c:pt idx="144">
                  <c:v>20.599999999999998</c:v>
                </c:pt>
                <c:pt idx="145">
                  <c:v>28.700000000000003</c:v>
                </c:pt>
                <c:pt idx="146">
                  <c:v>22.6</c:v>
                </c:pt>
                <c:pt idx="147">
                  <c:v>26.400000000000002</c:v>
                </c:pt>
                <c:pt idx="148">
                  <c:v>21.5</c:v>
                </c:pt>
                <c:pt idx="149">
                  <c:v>17.7</c:v>
                </c:pt>
                <c:pt idx="150">
                  <c:v>24.099999999999998</c:v>
                </c:pt>
                <c:pt idx="151">
                  <c:v>22.200000000000003</c:v>
                </c:pt>
                <c:pt idx="152">
                  <c:v>13.5</c:v>
                </c:pt>
                <c:pt idx="153">
                  <c:v>21.900000000000002</c:v>
                </c:pt>
                <c:pt idx="154">
                  <c:v>17.899999999999999</c:v>
                </c:pt>
                <c:pt idx="155">
                  <c:v>25</c:v>
                </c:pt>
                <c:pt idx="156">
                  <c:v>16.399999999999999</c:v>
                </c:pt>
                <c:pt idx="157">
                  <c:v>19.200000000000003</c:v>
                </c:pt>
                <c:pt idx="158">
                  <c:v>23.9</c:v>
                </c:pt>
                <c:pt idx="159">
                  <c:v>19.7</c:v>
                </c:pt>
                <c:pt idx="160">
                  <c:v>25.1</c:v>
                </c:pt>
                <c:pt idx="161">
                  <c:v>26.1</c:v>
                </c:pt>
                <c:pt idx="162">
                  <c:v>19.899999999999999</c:v>
                </c:pt>
                <c:pt idx="163">
                  <c:v>32.5</c:v>
                </c:pt>
                <c:pt idx="164">
                  <c:v>22.500000000000004</c:v>
                </c:pt>
                <c:pt idx="165">
                  <c:v>23.599999999999998</c:v>
                </c:pt>
                <c:pt idx="166">
                  <c:v>26.499999999999996</c:v>
                </c:pt>
                <c:pt idx="167">
                  <c:v>36.299999999999997</c:v>
                </c:pt>
                <c:pt idx="168">
                  <c:v>25.200000000000003</c:v>
                </c:pt>
                <c:pt idx="169">
                  <c:v>26</c:v>
                </c:pt>
                <c:pt idx="170">
                  <c:v>35.799999999999997</c:v>
                </c:pt>
                <c:pt idx="171">
                  <c:v>26.2</c:v>
                </c:pt>
                <c:pt idx="172">
                  <c:v>33.6</c:v>
                </c:pt>
                <c:pt idx="173">
                  <c:v>24.8</c:v>
                </c:pt>
                <c:pt idx="174">
                  <c:v>26.099999999999998</c:v>
                </c:pt>
                <c:pt idx="175">
                  <c:v>23.5</c:v>
                </c:pt>
                <c:pt idx="176">
                  <c:v>28.099999999999998</c:v>
                </c:pt>
                <c:pt idx="177">
                  <c:v>22.2</c:v>
                </c:pt>
                <c:pt idx="178">
                  <c:v>20.099999999999998</c:v>
                </c:pt>
                <c:pt idx="179">
                  <c:v>37.1</c:v>
                </c:pt>
                <c:pt idx="180">
                  <c:v>19.2</c:v>
                </c:pt>
                <c:pt idx="181" formatCode="0.0">
                  <c:v>24.5</c:v>
                </c:pt>
                <c:pt idx="182" formatCode="0.0">
                  <c:v>25.048309280436385</c:v>
                </c:pt>
              </c:numCache>
            </c:numRef>
          </c:xVal>
          <c:yVal>
            <c:numRef>
              <c:f>Past!$H$10:$H$192</c:f>
              <c:numCache>
                <c:formatCode>0.0</c:formatCode>
                <c:ptCount val="183"/>
                <c:pt idx="0">
                  <c:v>5.2</c:v>
                </c:pt>
                <c:pt idx="1">
                  <c:v>4.5</c:v>
                </c:pt>
                <c:pt idx="2">
                  <c:v>5.3</c:v>
                </c:pt>
                <c:pt idx="3">
                  <c:v>4.7</c:v>
                </c:pt>
                <c:pt idx="4">
                  <c:v>6</c:v>
                </c:pt>
                <c:pt idx="5">
                  <c:v>8.3000000000000007</c:v>
                </c:pt>
                <c:pt idx="6">
                  <c:v>4.5999999999999996</c:v>
                </c:pt>
                <c:pt idx="7">
                  <c:v>4.3</c:v>
                </c:pt>
                <c:pt idx="8">
                  <c:v>7.7</c:v>
                </c:pt>
                <c:pt idx="9">
                  <c:v>4.9000000000000004</c:v>
                </c:pt>
                <c:pt idx="10">
                  <c:v>6.3</c:v>
                </c:pt>
                <c:pt idx="11">
                  <c:v>5.4</c:v>
                </c:pt>
                <c:pt idx="12">
                  <c:v>6.7</c:v>
                </c:pt>
                <c:pt idx="13">
                  <c:v>6.1</c:v>
                </c:pt>
                <c:pt idx="14">
                  <c:v>7</c:v>
                </c:pt>
                <c:pt idx="15">
                  <c:v>5.8</c:v>
                </c:pt>
                <c:pt idx="16">
                  <c:v>7</c:v>
                </c:pt>
                <c:pt idx="17">
                  <c:v>6.7</c:v>
                </c:pt>
                <c:pt idx="18">
                  <c:v>6.5</c:v>
                </c:pt>
                <c:pt idx="19">
                  <c:v>5.3</c:v>
                </c:pt>
                <c:pt idx="20">
                  <c:v>6.5</c:v>
                </c:pt>
                <c:pt idx="21">
                  <c:v>4.7</c:v>
                </c:pt>
                <c:pt idx="22">
                  <c:v>5.6</c:v>
                </c:pt>
                <c:pt idx="23">
                  <c:v>3.6</c:v>
                </c:pt>
                <c:pt idx="24">
                  <c:v>3.2</c:v>
                </c:pt>
                <c:pt idx="25">
                  <c:v>6.3</c:v>
                </c:pt>
                <c:pt idx="26">
                  <c:v>5.4</c:v>
                </c:pt>
                <c:pt idx="27">
                  <c:v>7.6</c:v>
                </c:pt>
                <c:pt idx="28">
                  <c:v>3.6</c:v>
                </c:pt>
                <c:pt idx="29">
                  <c:v>4.9000000000000004</c:v>
                </c:pt>
                <c:pt idx="30">
                  <c:v>5.0999999999999996</c:v>
                </c:pt>
                <c:pt idx="31">
                  <c:v>5.9</c:v>
                </c:pt>
                <c:pt idx="32">
                  <c:v>6.8</c:v>
                </c:pt>
                <c:pt idx="33">
                  <c:v>7.9</c:v>
                </c:pt>
                <c:pt idx="34">
                  <c:v>7.6</c:v>
                </c:pt>
                <c:pt idx="35">
                  <c:v>6.6</c:v>
                </c:pt>
                <c:pt idx="36">
                  <c:v>5.9</c:v>
                </c:pt>
                <c:pt idx="37">
                  <c:v>6.7</c:v>
                </c:pt>
                <c:pt idx="38">
                  <c:v>7</c:v>
                </c:pt>
                <c:pt idx="39">
                  <c:v>6.7</c:v>
                </c:pt>
                <c:pt idx="40">
                  <c:v>7.2</c:v>
                </c:pt>
                <c:pt idx="41">
                  <c:v>7.4</c:v>
                </c:pt>
                <c:pt idx="42">
                  <c:v>5.7</c:v>
                </c:pt>
                <c:pt idx="43">
                  <c:v>7.1</c:v>
                </c:pt>
                <c:pt idx="44">
                  <c:v>6.4</c:v>
                </c:pt>
                <c:pt idx="45">
                  <c:v>7.1</c:v>
                </c:pt>
                <c:pt idx="46">
                  <c:v>6.6</c:v>
                </c:pt>
                <c:pt idx="47">
                  <c:v>6.3</c:v>
                </c:pt>
                <c:pt idx="48">
                  <c:v>7.4</c:v>
                </c:pt>
                <c:pt idx="49">
                  <c:v>7.5</c:v>
                </c:pt>
                <c:pt idx="50">
                  <c:v>6.7</c:v>
                </c:pt>
                <c:pt idx="51">
                  <c:v>5.4</c:v>
                </c:pt>
                <c:pt idx="52">
                  <c:v>7.2</c:v>
                </c:pt>
                <c:pt idx="53">
                  <c:v>7.9</c:v>
                </c:pt>
                <c:pt idx="54">
                  <c:v>7.2</c:v>
                </c:pt>
                <c:pt idx="55">
                  <c:v>6.8</c:v>
                </c:pt>
                <c:pt idx="56">
                  <c:v>7.7</c:v>
                </c:pt>
                <c:pt idx="57">
                  <c:v>7.4</c:v>
                </c:pt>
                <c:pt idx="58">
                  <c:v>5.2</c:v>
                </c:pt>
                <c:pt idx="59">
                  <c:v>6.5</c:v>
                </c:pt>
                <c:pt idx="60">
                  <c:v>8.4</c:v>
                </c:pt>
                <c:pt idx="61">
                  <c:v>6.5</c:v>
                </c:pt>
                <c:pt idx="62">
                  <c:v>8</c:v>
                </c:pt>
                <c:pt idx="63">
                  <c:v>7.8</c:v>
                </c:pt>
                <c:pt idx="64">
                  <c:v>7.3</c:v>
                </c:pt>
                <c:pt idx="65">
                  <c:v>7.9</c:v>
                </c:pt>
                <c:pt idx="66">
                  <c:v>7.8</c:v>
                </c:pt>
                <c:pt idx="67">
                  <c:v>7.8</c:v>
                </c:pt>
                <c:pt idx="68">
                  <c:v>10</c:v>
                </c:pt>
                <c:pt idx="69">
                  <c:v>7.4</c:v>
                </c:pt>
                <c:pt idx="70">
                  <c:v>7.1</c:v>
                </c:pt>
                <c:pt idx="71">
                  <c:v>7.7</c:v>
                </c:pt>
                <c:pt idx="72">
                  <c:v>6.7</c:v>
                </c:pt>
                <c:pt idx="73">
                  <c:v>6.3</c:v>
                </c:pt>
                <c:pt idx="74">
                  <c:v>6.6</c:v>
                </c:pt>
                <c:pt idx="75">
                  <c:v>6.2</c:v>
                </c:pt>
                <c:pt idx="76">
                  <c:v>6</c:v>
                </c:pt>
                <c:pt idx="77">
                  <c:v>7.5</c:v>
                </c:pt>
                <c:pt idx="78">
                  <c:v>6</c:v>
                </c:pt>
                <c:pt idx="79">
                  <c:v>5.5</c:v>
                </c:pt>
                <c:pt idx="80">
                  <c:v>6.8</c:v>
                </c:pt>
                <c:pt idx="81">
                  <c:v>6.8</c:v>
                </c:pt>
                <c:pt idx="82">
                  <c:v>6.7</c:v>
                </c:pt>
                <c:pt idx="83">
                  <c:v>7.4</c:v>
                </c:pt>
                <c:pt idx="84">
                  <c:v>6.7</c:v>
                </c:pt>
                <c:pt idx="85">
                  <c:v>5.4</c:v>
                </c:pt>
                <c:pt idx="86">
                  <c:v>8.8000000000000007</c:v>
                </c:pt>
                <c:pt idx="87">
                  <c:v>6.6</c:v>
                </c:pt>
                <c:pt idx="88">
                  <c:v>7.9</c:v>
                </c:pt>
                <c:pt idx="89">
                  <c:v>7.8</c:v>
                </c:pt>
                <c:pt idx="90">
                  <c:v>7.9</c:v>
                </c:pt>
                <c:pt idx="91">
                  <c:v>9.6999999999999993</c:v>
                </c:pt>
                <c:pt idx="92">
                  <c:v>7.8</c:v>
                </c:pt>
                <c:pt idx="93">
                  <c:v>8.6</c:v>
                </c:pt>
                <c:pt idx="94">
                  <c:v>8.3000000000000007</c:v>
                </c:pt>
                <c:pt idx="95">
                  <c:v>8.1</c:v>
                </c:pt>
                <c:pt idx="96">
                  <c:v>9.6999999999999993</c:v>
                </c:pt>
                <c:pt idx="97">
                  <c:v>8.6999999999999993</c:v>
                </c:pt>
                <c:pt idx="98">
                  <c:v>6.8</c:v>
                </c:pt>
                <c:pt idx="99">
                  <c:v>7.9</c:v>
                </c:pt>
                <c:pt idx="100">
                  <c:v>8.4</c:v>
                </c:pt>
                <c:pt idx="101">
                  <c:v>6.6</c:v>
                </c:pt>
                <c:pt idx="102">
                  <c:v>6.6</c:v>
                </c:pt>
                <c:pt idx="103">
                  <c:v>6.8</c:v>
                </c:pt>
                <c:pt idx="104">
                  <c:v>6.1</c:v>
                </c:pt>
                <c:pt idx="105">
                  <c:v>6.2</c:v>
                </c:pt>
                <c:pt idx="106">
                  <c:v>5.7</c:v>
                </c:pt>
                <c:pt idx="107">
                  <c:v>7.3</c:v>
                </c:pt>
                <c:pt idx="108">
                  <c:v>7.8</c:v>
                </c:pt>
                <c:pt idx="109">
                  <c:v>8.1999999999999993</c:v>
                </c:pt>
                <c:pt idx="110">
                  <c:v>8.6</c:v>
                </c:pt>
                <c:pt idx="111">
                  <c:v>7.7</c:v>
                </c:pt>
                <c:pt idx="112">
                  <c:v>7.9</c:v>
                </c:pt>
                <c:pt idx="113">
                  <c:v>8.1999999999999993</c:v>
                </c:pt>
                <c:pt idx="114">
                  <c:v>6.4</c:v>
                </c:pt>
                <c:pt idx="115">
                  <c:v>6.2</c:v>
                </c:pt>
                <c:pt idx="116">
                  <c:v>7.5</c:v>
                </c:pt>
                <c:pt idx="117">
                  <c:v>9.6</c:v>
                </c:pt>
                <c:pt idx="118">
                  <c:v>8.8000000000000007</c:v>
                </c:pt>
                <c:pt idx="119">
                  <c:v>8.1</c:v>
                </c:pt>
                <c:pt idx="120">
                  <c:v>9.1</c:v>
                </c:pt>
                <c:pt idx="121">
                  <c:v>7.7</c:v>
                </c:pt>
                <c:pt idx="122">
                  <c:v>9</c:v>
                </c:pt>
                <c:pt idx="123">
                  <c:v>7.1</c:v>
                </c:pt>
                <c:pt idx="124">
                  <c:v>5.6</c:v>
                </c:pt>
                <c:pt idx="125">
                  <c:v>8.8000000000000007</c:v>
                </c:pt>
                <c:pt idx="126">
                  <c:v>7.1</c:v>
                </c:pt>
                <c:pt idx="127">
                  <c:v>7.8</c:v>
                </c:pt>
                <c:pt idx="128">
                  <c:v>8.4</c:v>
                </c:pt>
                <c:pt idx="129">
                  <c:v>7.2</c:v>
                </c:pt>
                <c:pt idx="130">
                  <c:v>6.3</c:v>
                </c:pt>
                <c:pt idx="131">
                  <c:v>8.4</c:v>
                </c:pt>
                <c:pt idx="132">
                  <c:v>5.2</c:v>
                </c:pt>
                <c:pt idx="133">
                  <c:v>7</c:v>
                </c:pt>
                <c:pt idx="134">
                  <c:v>7.8</c:v>
                </c:pt>
                <c:pt idx="135">
                  <c:v>7.9</c:v>
                </c:pt>
                <c:pt idx="136">
                  <c:v>7.6</c:v>
                </c:pt>
                <c:pt idx="137">
                  <c:v>9.4</c:v>
                </c:pt>
                <c:pt idx="138">
                  <c:v>9.1999999999999993</c:v>
                </c:pt>
                <c:pt idx="139">
                  <c:v>7.8</c:v>
                </c:pt>
                <c:pt idx="140">
                  <c:v>8.1999999999999993</c:v>
                </c:pt>
                <c:pt idx="141">
                  <c:v>8.1</c:v>
                </c:pt>
                <c:pt idx="142">
                  <c:v>8.6</c:v>
                </c:pt>
                <c:pt idx="143">
                  <c:v>6.2</c:v>
                </c:pt>
                <c:pt idx="144">
                  <c:v>8.3000000000000007</c:v>
                </c:pt>
                <c:pt idx="145">
                  <c:v>8.6999999999999993</c:v>
                </c:pt>
                <c:pt idx="146">
                  <c:v>7</c:v>
                </c:pt>
                <c:pt idx="147">
                  <c:v>7.2</c:v>
                </c:pt>
                <c:pt idx="148">
                  <c:v>7</c:v>
                </c:pt>
                <c:pt idx="149">
                  <c:v>6.6</c:v>
                </c:pt>
                <c:pt idx="150">
                  <c:v>8</c:v>
                </c:pt>
                <c:pt idx="151">
                  <c:v>8.1</c:v>
                </c:pt>
                <c:pt idx="152">
                  <c:v>5.5</c:v>
                </c:pt>
                <c:pt idx="153">
                  <c:v>7.4</c:v>
                </c:pt>
                <c:pt idx="154">
                  <c:v>6.2</c:v>
                </c:pt>
                <c:pt idx="155">
                  <c:v>7.7</c:v>
                </c:pt>
                <c:pt idx="156">
                  <c:v>6</c:v>
                </c:pt>
                <c:pt idx="157">
                  <c:v>5.0999999999999996</c:v>
                </c:pt>
                <c:pt idx="158">
                  <c:v>8</c:v>
                </c:pt>
                <c:pt idx="159">
                  <c:v>8.6</c:v>
                </c:pt>
                <c:pt idx="160">
                  <c:v>7.6</c:v>
                </c:pt>
                <c:pt idx="161">
                  <c:v>8.6</c:v>
                </c:pt>
                <c:pt idx="162">
                  <c:v>6</c:v>
                </c:pt>
                <c:pt idx="163">
                  <c:v>8.8000000000000007</c:v>
                </c:pt>
                <c:pt idx="164">
                  <c:v>5.9</c:v>
                </c:pt>
                <c:pt idx="165">
                  <c:v>8.1</c:v>
                </c:pt>
                <c:pt idx="166">
                  <c:v>7.8</c:v>
                </c:pt>
                <c:pt idx="167">
                  <c:v>10.5</c:v>
                </c:pt>
                <c:pt idx="168">
                  <c:v>9.9</c:v>
                </c:pt>
                <c:pt idx="169">
                  <c:v>9.4</c:v>
                </c:pt>
                <c:pt idx="170">
                  <c:v>9</c:v>
                </c:pt>
                <c:pt idx="171">
                  <c:v>9.8000000000000007</c:v>
                </c:pt>
                <c:pt idx="172">
                  <c:v>10</c:v>
                </c:pt>
                <c:pt idx="173">
                  <c:v>8.1999999999999993</c:v>
                </c:pt>
                <c:pt idx="174">
                  <c:v>8.6999999999999993</c:v>
                </c:pt>
                <c:pt idx="175">
                  <c:v>9.1999999999999993</c:v>
                </c:pt>
                <c:pt idx="176">
                  <c:v>9.1999999999999993</c:v>
                </c:pt>
                <c:pt idx="177">
                  <c:v>7.3</c:v>
                </c:pt>
                <c:pt idx="178">
                  <c:v>6</c:v>
                </c:pt>
                <c:pt idx="179">
                  <c:v>10.199999999999999</c:v>
                </c:pt>
                <c:pt idx="180">
                  <c:v>7.6</c:v>
                </c:pt>
                <c:pt idx="181">
                  <c:v>7.9</c:v>
                </c:pt>
                <c:pt idx="182">
                  <c:v>8.2483092804363842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3A-406A-B193-5AA42D0C59F8}"/>
            </c:ext>
          </c:extLst>
        </c:ser>
        <c:ser>
          <c:idx val="1"/>
          <c:order val="1"/>
          <c:tx>
            <c:v>RCP2.6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RCP2_6!$O$192:$O$270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27.855030249973407</c:v>
                </c:pt>
                <c:pt idx="2">
                  <c:v>32.292614189223798</c:v>
                </c:pt>
                <c:pt idx="3">
                  <c:v>27.539671746857863</c:v>
                </c:pt>
                <c:pt idx="4">
                  <c:v>23.795359510924403</c:v>
                </c:pt>
                <c:pt idx="5">
                  <c:v>33.428844631682537</c:v>
                </c:pt>
                <c:pt idx="6">
                  <c:v>28.581342467904662</c:v>
                </c:pt>
                <c:pt idx="7">
                  <c:v>38.808042722211084</c:v>
                </c:pt>
                <c:pt idx="8">
                  <c:v>34.412089840307004</c:v>
                </c:pt>
                <c:pt idx="9">
                  <c:v>25.142931480736586</c:v>
                </c:pt>
                <c:pt idx="10">
                  <c:v>33.318105166567612</c:v>
                </c:pt>
                <c:pt idx="11">
                  <c:v>32.717149305603002</c:v>
                </c:pt>
                <c:pt idx="12">
                  <c:v>29.506336523877273</c:v>
                </c:pt>
                <c:pt idx="13">
                  <c:v>30.558525528258379</c:v>
                </c:pt>
                <c:pt idx="14">
                  <c:v>23.017021961922072</c:v>
                </c:pt>
                <c:pt idx="15">
                  <c:v>27.255672734224643</c:v>
                </c:pt>
                <c:pt idx="16">
                  <c:v>29.427914009890955</c:v>
                </c:pt>
                <c:pt idx="17">
                  <c:v>32.239266378165567</c:v>
                </c:pt>
                <c:pt idx="18">
                  <c:v>30.361650441643778</c:v>
                </c:pt>
                <c:pt idx="19">
                  <c:v>27.449517576201441</c:v>
                </c:pt>
                <c:pt idx="20">
                  <c:v>27.065089134966495</c:v>
                </c:pt>
                <c:pt idx="21">
                  <c:v>33.334135336736267</c:v>
                </c:pt>
                <c:pt idx="22">
                  <c:v>31.993064778946398</c:v>
                </c:pt>
                <c:pt idx="23">
                  <c:v>32.532908448767216</c:v>
                </c:pt>
                <c:pt idx="24">
                  <c:v>32.721304106868175</c:v>
                </c:pt>
                <c:pt idx="25">
                  <c:v>29.350728343950415</c:v>
                </c:pt>
                <c:pt idx="26">
                  <c:v>28.988937278250948</c:v>
                </c:pt>
                <c:pt idx="27">
                  <c:v>31.208350963168588</c:v>
                </c:pt>
                <c:pt idx="28">
                  <c:v>29.55877606708853</c:v>
                </c:pt>
                <c:pt idx="29">
                  <c:v>30.325042030975148</c:v>
                </c:pt>
                <c:pt idx="30">
                  <c:v>30.252663901093477</c:v>
                </c:pt>
                <c:pt idx="31">
                  <c:v>30.022088927257204</c:v>
                </c:pt>
                <c:pt idx="32">
                  <c:v>26.508378107452355</c:v>
                </c:pt>
                <c:pt idx="33">
                  <c:v>26.153057698549315</c:v>
                </c:pt>
                <c:pt idx="34">
                  <c:v>32.933659757341559</c:v>
                </c:pt>
                <c:pt idx="35">
                  <c:v>29.405399624716981</c:v>
                </c:pt>
                <c:pt idx="36">
                  <c:v>34.271492716199504</c:v>
                </c:pt>
                <c:pt idx="37">
                  <c:v>30.453893296714185</c:v>
                </c:pt>
                <c:pt idx="38">
                  <c:v>26.254830625875798</c:v>
                </c:pt>
                <c:pt idx="39">
                  <c:v>32.984215523715825</c:v>
                </c:pt>
                <c:pt idx="40">
                  <c:v>26.860364104600947</c:v>
                </c:pt>
                <c:pt idx="41">
                  <c:v>22.954257358589189</c:v>
                </c:pt>
                <c:pt idx="42">
                  <c:v>27.535097694748156</c:v>
                </c:pt>
                <c:pt idx="43">
                  <c:v>26.775625977337473</c:v>
                </c:pt>
                <c:pt idx="44">
                  <c:v>24.112002297853188</c:v>
                </c:pt>
                <c:pt idx="45">
                  <c:v>28.381716614518592</c:v>
                </c:pt>
                <c:pt idx="46">
                  <c:v>27.069082134564891</c:v>
                </c:pt>
                <c:pt idx="47">
                  <c:v>27.143299117038751</c:v>
                </c:pt>
                <c:pt idx="48">
                  <c:v>35.03069199062557</c:v>
                </c:pt>
                <c:pt idx="49">
                  <c:v>31.688097705088609</c:v>
                </c:pt>
                <c:pt idx="50">
                  <c:v>27.567379214637491</c:v>
                </c:pt>
                <c:pt idx="51">
                  <c:v>21.684127471352376</c:v>
                </c:pt>
                <c:pt idx="52">
                  <c:v>29.25014508991374</c:v>
                </c:pt>
                <c:pt idx="53">
                  <c:v>26.15880964555226</c:v>
                </c:pt>
                <c:pt idx="54">
                  <c:v>23.410675986880808</c:v>
                </c:pt>
                <c:pt idx="55">
                  <c:v>26.462104219688964</c:v>
                </c:pt>
                <c:pt idx="56">
                  <c:v>26.546067585781287</c:v>
                </c:pt>
                <c:pt idx="57">
                  <c:v>26.344611535967687</c:v>
                </c:pt>
                <c:pt idx="58">
                  <c:v>31.080861201529274</c:v>
                </c:pt>
                <c:pt idx="59">
                  <c:v>30.188434692648226</c:v>
                </c:pt>
                <c:pt idx="60">
                  <c:v>27.639390036777176</c:v>
                </c:pt>
                <c:pt idx="61">
                  <c:v>24.49552343120326</c:v>
                </c:pt>
                <c:pt idx="62">
                  <c:v>31.348950943855019</c:v>
                </c:pt>
                <c:pt idx="63">
                  <c:v>35.594480223167466</c:v>
                </c:pt>
                <c:pt idx="64">
                  <c:v>29.666502064533745</c:v>
                </c:pt>
                <c:pt idx="65">
                  <c:v>27.779718426402741</c:v>
                </c:pt>
                <c:pt idx="66">
                  <c:v>32.857981486611024</c:v>
                </c:pt>
                <c:pt idx="67">
                  <c:v>32.365621088416248</c:v>
                </c:pt>
                <c:pt idx="68">
                  <c:v>30.967429035245104</c:v>
                </c:pt>
                <c:pt idx="69">
                  <c:v>24.968511061479937</c:v>
                </c:pt>
                <c:pt idx="70">
                  <c:v>32.746316100048737</c:v>
                </c:pt>
                <c:pt idx="71">
                  <c:v>30.479172062300773</c:v>
                </c:pt>
                <c:pt idx="72">
                  <c:v>27.462235241974295</c:v>
                </c:pt>
                <c:pt idx="73">
                  <c:v>27.364298716449557</c:v>
                </c:pt>
                <c:pt idx="74">
                  <c:v>25.109935050495636</c:v>
                </c:pt>
                <c:pt idx="75">
                  <c:v>30.632654427551333</c:v>
                </c:pt>
                <c:pt idx="76">
                  <c:v>30.221602870852561</c:v>
                </c:pt>
                <c:pt idx="77">
                  <c:v>24.942932599530629</c:v>
                </c:pt>
                <c:pt idx="78">
                  <c:v>34.580158930268091</c:v>
                </c:pt>
              </c:numCache>
            </c:numRef>
          </c:xVal>
          <c:yVal>
            <c:numRef>
              <c:f>RCP2_6!$H$192:$H$270</c:f>
              <c:numCache>
                <c:formatCode>0.0</c:formatCode>
                <c:ptCount val="79"/>
                <c:pt idx="0">
                  <c:v>8.2483092804363842</c:v>
                </c:pt>
                <c:pt idx="1">
                  <c:v>9.2842556317051841</c:v>
                </c:pt>
                <c:pt idx="2">
                  <c:v>10.001556283708499</c:v>
                </c:pt>
                <c:pt idx="3">
                  <c:v>9.4912931757064776</c:v>
                </c:pt>
                <c:pt idx="4">
                  <c:v>8.1600656288398543</c:v>
                </c:pt>
                <c:pt idx="5">
                  <c:v>10.569188581522511</c:v>
                </c:pt>
                <c:pt idx="6">
                  <c:v>9.9581258215672968</c:v>
                </c:pt>
                <c:pt idx="7">
                  <c:v>10.906172908695442</c:v>
                </c:pt>
                <c:pt idx="8">
                  <c:v>9.5377071341847035</c:v>
                </c:pt>
                <c:pt idx="9">
                  <c:v>7.7954186258086988</c:v>
                </c:pt>
                <c:pt idx="10">
                  <c:v>9.3373672757427801</c:v>
                </c:pt>
                <c:pt idx="11">
                  <c:v>10.14661337481763</c:v>
                </c:pt>
                <c:pt idx="12">
                  <c:v>9.6606258664155025</c:v>
                </c:pt>
                <c:pt idx="13">
                  <c:v>9.2177138898681417</c:v>
                </c:pt>
                <c:pt idx="14">
                  <c:v>7.1119860535570671</c:v>
                </c:pt>
                <c:pt idx="15">
                  <c:v>9.6294368410671414</c:v>
                </c:pt>
                <c:pt idx="16">
                  <c:v>10.073670607524935</c:v>
                </c:pt>
                <c:pt idx="17">
                  <c:v>10.1412555189969</c:v>
                </c:pt>
                <c:pt idx="18">
                  <c:v>9.7065556239538076</c:v>
                </c:pt>
                <c:pt idx="19">
                  <c:v>10.047627280682583</c:v>
                </c:pt>
                <c:pt idx="20">
                  <c:v>7.7067448933071656</c:v>
                </c:pt>
                <c:pt idx="21">
                  <c:v>9.6949411237514731</c:v>
                </c:pt>
                <c:pt idx="22">
                  <c:v>10.683686089545544</c:v>
                </c:pt>
                <c:pt idx="23">
                  <c:v>10.469777813976473</c:v>
                </c:pt>
                <c:pt idx="24">
                  <c:v>9.6761050740831589</c:v>
                </c:pt>
                <c:pt idx="25">
                  <c:v>10.10343924371046</c:v>
                </c:pt>
                <c:pt idx="26">
                  <c:v>9.5526349240764219</c:v>
                </c:pt>
                <c:pt idx="27">
                  <c:v>9.6047262409753564</c:v>
                </c:pt>
                <c:pt idx="28">
                  <c:v>8.5342093574376356</c:v>
                </c:pt>
                <c:pt idx="29">
                  <c:v>9.5046454523437678</c:v>
                </c:pt>
                <c:pt idx="30">
                  <c:v>9.7503292115874629</c:v>
                </c:pt>
                <c:pt idx="31">
                  <c:v>8.5536815369661845</c:v>
                </c:pt>
                <c:pt idx="32">
                  <c:v>8.7940250175916983</c:v>
                </c:pt>
                <c:pt idx="33">
                  <c:v>9.0386336110865333</c:v>
                </c:pt>
                <c:pt idx="34">
                  <c:v>8.7996489076531095</c:v>
                </c:pt>
                <c:pt idx="35">
                  <c:v>9.4012376467465941</c:v>
                </c:pt>
                <c:pt idx="36">
                  <c:v>9.4223177063836392</c:v>
                </c:pt>
                <c:pt idx="37">
                  <c:v>9.9461572342600206</c:v>
                </c:pt>
                <c:pt idx="38">
                  <c:v>7.4410767478281929</c:v>
                </c:pt>
                <c:pt idx="39">
                  <c:v>11.013404049524324</c:v>
                </c:pt>
                <c:pt idx="40">
                  <c:v>9.2728782479158252</c:v>
                </c:pt>
                <c:pt idx="41">
                  <c:v>8.3136600184376803</c:v>
                </c:pt>
                <c:pt idx="42">
                  <c:v>9.8060104589154005</c:v>
                </c:pt>
                <c:pt idx="43">
                  <c:v>9.420280045177444</c:v>
                </c:pt>
                <c:pt idx="44">
                  <c:v>8.9692225817271147</c:v>
                </c:pt>
                <c:pt idx="45">
                  <c:v>9.8857031849460153</c:v>
                </c:pt>
                <c:pt idx="46">
                  <c:v>7.6330563494933017</c:v>
                </c:pt>
                <c:pt idx="47">
                  <c:v>10.067963266671434</c:v>
                </c:pt>
                <c:pt idx="48">
                  <c:v>10.94990191546113</c:v>
                </c:pt>
                <c:pt idx="49">
                  <c:v>10.068779722534627</c:v>
                </c:pt>
                <c:pt idx="50">
                  <c:v>9.0103554930156218</c:v>
                </c:pt>
                <c:pt idx="51">
                  <c:v>7.282552288001396</c:v>
                </c:pt>
                <c:pt idx="52">
                  <c:v>8.2367900733031085</c:v>
                </c:pt>
                <c:pt idx="53">
                  <c:v>8.1487733611513242</c:v>
                </c:pt>
                <c:pt idx="54">
                  <c:v>7.4798955892133012</c:v>
                </c:pt>
                <c:pt idx="55">
                  <c:v>8.6169471034354714</c:v>
                </c:pt>
                <c:pt idx="56">
                  <c:v>7.9634199375060426</c:v>
                </c:pt>
                <c:pt idx="57">
                  <c:v>7.5610885275650652</c:v>
                </c:pt>
                <c:pt idx="58">
                  <c:v>10.329078898557219</c:v>
                </c:pt>
                <c:pt idx="59">
                  <c:v>9.1200675040375359</c:v>
                </c:pt>
                <c:pt idx="60">
                  <c:v>8.6226858469183281</c:v>
                </c:pt>
                <c:pt idx="61">
                  <c:v>8.4912635324273484</c:v>
                </c:pt>
                <c:pt idx="62">
                  <c:v>8.7112493121043659</c:v>
                </c:pt>
                <c:pt idx="63">
                  <c:v>12.182920817622376</c:v>
                </c:pt>
                <c:pt idx="64">
                  <c:v>9.5954743122108557</c:v>
                </c:pt>
                <c:pt idx="65">
                  <c:v>9.426886422891295</c:v>
                </c:pt>
                <c:pt idx="66">
                  <c:v>10.418165903761963</c:v>
                </c:pt>
                <c:pt idx="67">
                  <c:v>10.365920983800974</c:v>
                </c:pt>
                <c:pt idx="68">
                  <c:v>9.0643441840976777</c:v>
                </c:pt>
                <c:pt idx="69">
                  <c:v>7.2117366278454789</c:v>
                </c:pt>
                <c:pt idx="70">
                  <c:v>8.8997078041554012</c:v>
                </c:pt>
                <c:pt idx="71">
                  <c:v>9.461700535650408</c:v>
                </c:pt>
                <c:pt idx="72">
                  <c:v>8.3077369980499594</c:v>
                </c:pt>
                <c:pt idx="73">
                  <c:v>9.1220697472930077</c:v>
                </c:pt>
                <c:pt idx="74">
                  <c:v>9.0486927211100117</c:v>
                </c:pt>
                <c:pt idx="75">
                  <c:v>10.222930675483308</c:v>
                </c:pt>
                <c:pt idx="76">
                  <c:v>10.410686873498578</c:v>
                </c:pt>
                <c:pt idx="77">
                  <c:v>8.9058156929601093</c:v>
                </c:pt>
                <c:pt idx="78">
                  <c:v>11.96631029702943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3A-406A-B193-5AA42D0C59F8}"/>
            </c:ext>
          </c:extLst>
        </c:ser>
        <c:ser>
          <c:idx val="2"/>
          <c:order val="2"/>
          <c:tx>
            <c:v>RCP4.5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'RCP4.5'!$O$192:$O$270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32.190926838763104</c:v>
                </c:pt>
                <c:pt idx="2">
                  <c:v>30.898861509605304</c:v>
                </c:pt>
                <c:pt idx="3">
                  <c:v>26.384764250416101</c:v>
                </c:pt>
                <c:pt idx="4">
                  <c:v>33.603510450963583</c:v>
                </c:pt>
                <c:pt idx="5">
                  <c:v>33.394162169538319</c:v>
                </c:pt>
                <c:pt idx="6">
                  <c:v>32.583044279120074</c:v>
                </c:pt>
                <c:pt idx="7">
                  <c:v>30.644868428081367</c:v>
                </c:pt>
                <c:pt idx="8">
                  <c:v>31.319532932308213</c:v>
                </c:pt>
                <c:pt idx="9">
                  <c:v>29.650984210970989</c:v>
                </c:pt>
                <c:pt idx="10">
                  <c:v>27.627771815628506</c:v>
                </c:pt>
                <c:pt idx="11">
                  <c:v>29.413017936223213</c:v>
                </c:pt>
                <c:pt idx="12">
                  <c:v>33.094542469731799</c:v>
                </c:pt>
                <c:pt idx="13">
                  <c:v>26.687485500639408</c:v>
                </c:pt>
                <c:pt idx="14">
                  <c:v>35.472302481474621</c:v>
                </c:pt>
                <c:pt idx="15">
                  <c:v>29.860997061672755</c:v>
                </c:pt>
                <c:pt idx="16">
                  <c:v>31.390663933886188</c:v>
                </c:pt>
                <c:pt idx="17">
                  <c:v>32.9832137252316</c:v>
                </c:pt>
                <c:pt idx="18">
                  <c:v>36.60046595507449</c:v>
                </c:pt>
                <c:pt idx="19">
                  <c:v>33.104550093163887</c:v>
                </c:pt>
                <c:pt idx="20">
                  <c:v>30.979932811400747</c:v>
                </c:pt>
                <c:pt idx="21">
                  <c:v>33.438493183819972</c:v>
                </c:pt>
                <c:pt idx="22">
                  <c:v>28.836144095211271</c:v>
                </c:pt>
                <c:pt idx="23">
                  <c:v>31.628527731057471</c:v>
                </c:pt>
                <c:pt idx="24">
                  <c:v>35.055039881288955</c:v>
                </c:pt>
                <c:pt idx="25">
                  <c:v>34.004605630883546</c:v>
                </c:pt>
                <c:pt idx="26">
                  <c:v>36.781874019665587</c:v>
                </c:pt>
                <c:pt idx="27">
                  <c:v>39.552215463525521</c:v>
                </c:pt>
                <c:pt idx="28">
                  <c:v>38.968641739511995</c:v>
                </c:pt>
                <c:pt idx="29">
                  <c:v>36.306411971773095</c:v>
                </c:pt>
                <c:pt idx="30">
                  <c:v>30.820465754548408</c:v>
                </c:pt>
                <c:pt idx="31">
                  <c:v>28.03232220935514</c:v>
                </c:pt>
                <c:pt idx="32">
                  <c:v>27.655934908746971</c:v>
                </c:pt>
                <c:pt idx="33">
                  <c:v>33.638462682708784</c:v>
                </c:pt>
                <c:pt idx="34">
                  <c:v>30.740244470731852</c:v>
                </c:pt>
                <c:pt idx="35">
                  <c:v>34.914266512236637</c:v>
                </c:pt>
                <c:pt idx="36">
                  <c:v>31.222651086259628</c:v>
                </c:pt>
                <c:pt idx="37">
                  <c:v>32.860952498131347</c:v>
                </c:pt>
                <c:pt idx="38">
                  <c:v>36.810118074961437</c:v>
                </c:pt>
                <c:pt idx="39">
                  <c:v>30.490873339838274</c:v>
                </c:pt>
                <c:pt idx="40">
                  <c:v>27.370217450845949</c:v>
                </c:pt>
                <c:pt idx="41">
                  <c:v>33.983496040162976</c:v>
                </c:pt>
                <c:pt idx="42">
                  <c:v>32.093496085009235</c:v>
                </c:pt>
                <c:pt idx="43">
                  <c:v>39.478482339929471</c:v>
                </c:pt>
                <c:pt idx="44">
                  <c:v>33.856155069994884</c:v>
                </c:pt>
                <c:pt idx="45">
                  <c:v>35.640715210469622</c:v>
                </c:pt>
                <c:pt idx="46">
                  <c:v>29.970192164139835</c:v>
                </c:pt>
                <c:pt idx="47">
                  <c:v>31.448051350177099</c:v>
                </c:pt>
                <c:pt idx="48">
                  <c:v>34.678895627755814</c:v>
                </c:pt>
                <c:pt idx="49">
                  <c:v>34.234220543933127</c:v>
                </c:pt>
                <c:pt idx="50">
                  <c:v>37.934649536664651</c:v>
                </c:pt>
                <c:pt idx="51">
                  <c:v>38.010168084902894</c:v>
                </c:pt>
                <c:pt idx="52">
                  <c:v>37.884151223419799</c:v>
                </c:pt>
                <c:pt idx="53">
                  <c:v>33.728497017657695</c:v>
                </c:pt>
                <c:pt idx="54">
                  <c:v>31.832926769122992</c:v>
                </c:pt>
                <c:pt idx="55">
                  <c:v>31.027279139151997</c:v>
                </c:pt>
                <c:pt idx="56">
                  <c:v>37.162423406027493</c:v>
                </c:pt>
                <c:pt idx="57">
                  <c:v>30.749970333895138</c:v>
                </c:pt>
                <c:pt idx="58">
                  <c:v>31.777445631083168</c:v>
                </c:pt>
                <c:pt idx="59">
                  <c:v>32.983014074998245</c:v>
                </c:pt>
                <c:pt idx="60">
                  <c:v>27.814170296175373</c:v>
                </c:pt>
                <c:pt idx="61">
                  <c:v>35.154501679845303</c:v>
                </c:pt>
                <c:pt idx="62">
                  <c:v>33.551396313814607</c:v>
                </c:pt>
                <c:pt idx="63">
                  <c:v>35.209764625949916</c:v>
                </c:pt>
                <c:pt idx="64">
                  <c:v>34.957938125501457</c:v>
                </c:pt>
                <c:pt idx="65">
                  <c:v>37.196110179341737</c:v>
                </c:pt>
                <c:pt idx="66">
                  <c:v>39.079668832990052</c:v>
                </c:pt>
                <c:pt idx="67">
                  <c:v>31.76856241917698</c:v>
                </c:pt>
                <c:pt idx="68">
                  <c:v>30.361845726168461</c:v>
                </c:pt>
                <c:pt idx="69">
                  <c:v>33.85636790498701</c:v>
                </c:pt>
                <c:pt idx="70">
                  <c:v>31.817533386268916</c:v>
                </c:pt>
                <c:pt idx="71">
                  <c:v>34.271224454953966</c:v>
                </c:pt>
                <c:pt idx="72">
                  <c:v>30.70327778168636</c:v>
                </c:pt>
                <c:pt idx="73">
                  <c:v>35.641024478789831</c:v>
                </c:pt>
                <c:pt idx="74">
                  <c:v>32.495522580042184</c:v>
                </c:pt>
                <c:pt idx="75">
                  <c:v>31.236115983850283</c:v>
                </c:pt>
                <c:pt idx="76">
                  <c:v>36.2323229471152</c:v>
                </c:pt>
                <c:pt idx="77">
                  <c:v>31.867466565358363</c:v>
                </c:pt>
                <c:pt idx="78">
                  <c:v>35.814908062932425</c:v>
                </c:pt>
              </c:numCache>
            </c:numRef>
          </c:xVal>
          <c:yVal>
            <c:numRef>
              <c:f>'RCP4.5'!$H$192:$H$270</c:f>
              <c:numCache>
                <c:formatCode>0.0</c:formatCode>
                <c:ptCount val="79"/>
                <c:pt idx="0">
                  <c:v>8.2483092804363842</c:v>
                </c:pt>
                <c:pt idx="1">
                  <c:v>10.669824055936157</c:v>
                </c:pt>
                <c:pt idx="2">
                  <c:v>9.6207338900306922</c:v>
                </c:pt>
                <c:pt idx="3">
                  <c:v>8.7438026071728387</c:v>
                </c:pt>
                <c:pt idx="4">
                  <c:v>11.49832374165123</c:v>
                </c:pt>
                <c:pt idx="5">
                  <c:v>9.4584991777365595</c:v>
                </c:pt>
                <c:pt idx="6">
                  <c:v>9.9545460292904355</c:v>
                </c:pt>
                <c:pt idx="7">
                  <c:v>8.5071637161479128</c:v>
                </c:pt>
                <c:pt idx="8">
                  <c:v>9.9957488428563277</c:v>
                </c:pt>
                <c:pt idx="9">
                  <c:v>9.7353161506170611</c:v>
                </c:pt>
                <c:pt idx="10">
                  <c:v>8.3150980110030464</c:v>
                </c:pt>
                <c:pt idx="11">
                  <c:v>9.7246237319755444</c:v>
                </c:pt>
                <c:pt idx="12">
                  <c:v>10.0723660150939</c:v>
                </c:pt>
                <c:pt idx="13">
                  <c:v>8.3371340827454166</c:v>
                </c:pt>
                <c:pt idx="14">
                  <c:v>10.091765658558563</c:v>
                </c:pt>
                <c:pt idx="15">
                  <c:v>9.360791741670905</c:v>
                </c:pt>
                <c:pt idx="16">
                  <c:v>9.1087102826282713</c:v>
                </c:pt>
                <c:pt idx="17">
                  <c:v>11.167429557998169</c:v>
                </c:pt>
                <c:pt idx="18">
                  <c:v>10.348724859622775</c:v>
                </c:pt>
                <c:pt idx="19">
                  <c:v>10.060550834966884</c:v>
                </c:pt>
                <c:pt idx="20">
                  <c:v>9.3797854319838248</c:v>
                </c:pt>
                <c:pt idx="21">
                  <c:v>10.147404474179963</c:v>
                </c:pt>
                <c:pt idx="22">
                  <c:v>10.150560205893562</c:v>
                </c:pt>
                <c:pt idx="23">
                  <c:v>10.187600611064592</c:v>
                </c:pt>
                <c:pt idx="24">
                  <c:v>11.19638068519723</c:v>
                </c:pt>
                <c:pt idx="25">
                  <c:v>8.577789548014314</c:v>
                </c:pt>
                <c:pt idx="26">
                  <c:v>10.977907899899623</c:v>
                </c:pt>
                <c:pt idx="27">
                  <c:v>11.412967232664069</c:v>
                </c:pt>
                <c:pt idx="28">
                  <c:v>11.689674309151265</c:v>
                </c:pt>
                <c:pt idx="29">
                  <c:v>11.352467128652018</c:v>
                </c:pt>
                <c:pt idx="30">
                  <c:v>9.4041220024059662</c:v>
                </c:pt>
                <c:pt idx="31">
                  <c:v>9.099585486966264</c:v>
                </c:pt>
                <c:pt idx="32">
                  <c:v>8.9800173835049932</c:v>
                </c:pt>
                <c:pt idx="33">
                  <c:v>9.4166166537318521</c:v>
                </c:pt>
                <c:pt idx="34">
                  <c:v>9.4817225756910677</c:v>
                </c:pt>
                <c:pt idx="35">
                  <c:v>10.257042276711287</c:v>
                </c:pt>
                <c:pt idx="36">
                  <c:v>9.8781842445360404</c:v>
                </c:pt>
                <c:pt idx="37">
                  <c:v>9.0793201375378914</c:v>
                </c:pt>
                <c:pt idx="38">
                  <c:v>9.6140024311628185</c:v>
                </c:pt>
                <c:pt idx="39">
                  <c:v>8.6980462585031066</c:v>
                </c:pt>
                <c:pt idx="40">
                  <c:v>9.2252543980808124</c:v>
                </c:pt>
                <c:pt idx="41">
                  <c:v>11.005947254821159</c:v>
                </c:pt>
                <c:pt idx="42">
                  <c:v>10.291118456038456</c:v>
                </c:pt>
                <c:pt idx="43">
                  <c:v>12.702149872348647</c:v>
                </c:pt>
                <c:pt idx="44">
                  <c:v>10.79939643860288</c:v>
                </c:pt>
                <c:pt idx="45">
                  <c:v>10.863061724867482</c:v>
                </c:pt>
                <c:pt idx="46">
                  <c:v>9.8416594335694114</c:v>
                </c:pt>
                <c:pt idx="47">
                  <c:v>10.131515455938084</c:v>
                </c:pt>
                <c:pt idx="48">
                  <c:v>10.36051711764247</c:v>
                </c:pt>
                <c:pt idx="49">
                  <c:v>10.576133666430103</c:v>
                </c:pt>
                <c:pt idx="50">
                  <c:v>11.57986381839136</c:v>
                </c:pt>
                <c:pt idx="51">
                  <c:v>9.5952362826630164</c:v>
                </c:pt>
                <c:pt idx="52">
                  <c:v>11.917165306474438</c:v>
                </c:pt>
                <c:pt idx="53">
                  <c:v>10.392979028067357</c:v>
                </c:pt>
                <c:pt idx="54">
                  <c:v>9.8383288077248086</c:v>
                </c:pt>
                <c:pt idx="55">
                  <c:v>8.9797891516427484</c:v>
                </c:pt>
                <c:pt idx="56">
                  <c:v>10.637062946278544</c:v>
                </c:pt>
                <c:pt idx="57">
                  <c:v>9.8934067311800824</c:v>
                </c:pt>
                <c:pt idx="58">
                  <c:v>9.8898250553442573</c:v>
                </c:pt>
                <c:pt idx="59">
                  <c:v>9.7446406415452689</c:v>
                </c:pt>
                <c:pt idx="60">
                  <c:v>9.6132187780842191</c:v>
                </c:pt>
                <c:pt idx="61">
                  <c:v>10.346618059549137</c:v>
                </c:pt>
                <c:pt idx="62">
                  <c:v>10.33108381260149</c:v>
                </c:pt>
                <c:pt idx="63">
                  <c:v>10.065145494453034</c:v>
                </c:pt>
                <c:pt idx="64">
                  <c:v>10.096424813504454</c:v>
                </c:pt>
                <c:pt idx="65">
                  <c:v>9.6712092618978289</c:v>
                </c:pt>
                <c:pt idx="66">
                  <c:v>11.402859221166111</c:v>
                </c:pt>
                <c:pt idx="67">
                  <c:v>9.5753115497057077</c:v>
                </c:pt>
                <c:pt idx="68">
                  <c:v>9.5766566332119591</c:v>
                </c:pt>
                <c:pt idx="69">
                  <c:v>10.128855291640413</c:v>
                </c:pt>
                <c:pt idx="70">
                  <c:v>8.2933650672059027</c:v>
                </c:pt>
                <c:pt idx="71">
                  <c:v>9.3312183360392353</c:v>
                </c:pt>
                <c:pt idx="72">
                  <c:v>9.9039608455842298</c:v>
                </c:pt>
                <c:pt idx="73">
                  <c:v>11.27933686425528</c:v>
                </c:pt>
                <c:pt idx="74">
                  <c:v>10.045904820867529</c:v>
                </c:pt>
                <c:pt idx="75">
                  <c:v>10.116479271818884</c:v>
                </c:pt>
                <c:pt idx="76">
                  <c:v>11.079419706896337</c:v>
                </c:pt>
                <c:pt idx="77">
                  <c:v>9.9793253774143711</c:v>
                </c:pt>
                <c:pt idx="78">
                  <c:v>10.2615273674873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3A-406A-B193-5AA42D0C59F8}"/>
            </c:ext>
          </c:extLst>
        </c:ser>
        <c:ser>
          <c:idx val="3"/>
          <c:order val="3"/>
          <c:tx>
            <c:v>RCP6.0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'RCP6.0'!$O$192:$O$270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30.290556386091321</c:v>
                </c:pt>
                <c:pt idx="2">
                  <c:v>29.312255527804467</c:v>
                </c:pt>
                <c:pt idx="3">
                  <c:v>29.121365528961867</c:v>
                </c:pt>
                <c:pt idx="4">
                  <c:v>29.903132835942202</c:v>
                </c:pt>
                <c:pt idx="5">
                  <c:v>28.780665185592479</c:v>
                </c:pt>
                <c:pt idx="6">
                  <c:v>30.830235882644395</c:v>
                </c:pt>
                <c:pt idx="7">
                  <c:v>28.837576699016026</c:v>
                </c:pt>
                <c:pt idx="8">
                  <c:v>33.274878169341022</c:v>
                </c:pt>
                <c:pt idx="9">
                  <c:v>30.08829463023126</c:v>
                </c:pt>
                <c:pt idx="10">
                  <c:v>33.887739386521012</c:v>
                </c:pt>
                <c:pt idx="11">
                  <c:v>32.202894429758871</c:v>
                </c:pt>
                <c:pt idx="12">
                  <c:v>34.487098718831824</c:v>
                </c:pt>
                <c:pt idx="13">
                  <c:v>31.040220695684518</c:v>
                </c:pt>
                <c:pt idx="14">
                  <c:v>29.408086898743573</c:v>
                </c:pt>
                <c:pt idx="15">
                  <c:v>34.349194293575842</c:v>
                </c:pt>
                <c:pt idx="16">
                  <c:v>29.452387201018034</c:v>
                </c:pt>
                <c:pt idx="17">
                  <c:v>25.94006646561223</c:v>
                </c:pt>
                <c:pt idx="18">
                  <c:v>27.562945056417025</c:v>
                </c:pt>
                <c:pt idx="19">
                  <c:v>27.889409961800215</c:v>
                </c:pt>
                <c:pt idx="20">
                  <c:v>30.640843160235612</c:v>
                </c:pt>
                <c:pt idx="21">
                  <c:v>26.504677245215092</c:v>
                </c:pt>
                <c:pt idx="22">
                  <c:v>31.099486916586756</c:v>
                </c:pt>
                <c:pt idx="23">
                  <c:v>33.687628380398273</c:v>
                </c:pt>
                <c:pt idx="24">
                  <c:v>30.080413744622696</c:v>
                </c:pt>
                <c:pt idx="25">
                  <c:v>35.756788153811399</c:v>
                </c:pt>
                <c:pt idx="26">
                  <c:v>38.279535513251318</c:v>
                </c:pt>
                <c:pt idx="27">
                  <c:v>32.310011213923559</c:v>
                </c:pt>
                <c:pt idx="28">
                  <c:v>31.922984973889356</c:v>
                </c:pt>
                <c:pt idx="29">
                  <c:v>31.669106544368788</c:v>
                </c:pt>
                <c:pt idx="30">
                  <c:v>30.279561520415392</c:v>
                </c:pt>
                <c:pt idx="31">
                  <c:v>30.792828391987676</c:v>
                </c:pt>
                <c:pt idx="32">
                  <c:v>33.013090264887722</c:v>
                </c:pt>
                <c:pt idx="33">
                  <c:v>32.205563300671706</c:v>
                </c:pt>
                <c:pt idx="34">
                  <c:v>33.950774198274814</c:v>
                </c:pt>
                <c:pt idx="35">
                  <c:v>36.443645270647146</c:v>
                </c:pt>
                <c:pt idx="36">
                  <c:v>31.233689833609077</c:v>
                </c:pt>
                <c:pt idx="37">
                  <c:v>32.037349199533949</c:v>
                </c:pt>
                <c:pt idx="38">
                  <c:v>34.601697249843241</c:v>
                </c:pt>
                <c:pt idx="39">
                  <c:v>36.627698976360534</c:v>
                </c:pt>
                <c:pt idx="40">
                  <c:v>36.956227190987086</c:v>
                </c:pt>
                <c:pt idx="41">
                  <c:v>34.231725172477404</c:v>
                </c:pt>
                <c:pt idx="42">
                  <c:v>31.804214585228777</c:v>
                </c:pt>
                <c:pt idx="43">
                  <c:v>31.499428093517146</c:v>
                </c:pt>
                <c:pt idx="44">
                  <c:v>25.513139954036323</c:v>
                </c:pt>
                <c:pt idx="45">
                  <c:v>36.750537662242202</c:v>
                </c:pt>
                <c:pt idx="46">
                  <c:v>26.525461593382239</c:v>
                </c:pt>
                <c:pt idx="47">
                  <c:v>32.501072053090667</c:v>
                </c:pt>
                <c:pt idx="48">
                  <c:v>36.058531323696251</c:v>
                </c:pt>
                <c:pt idx="49">
                  <c:v>38.674498175691205</c:v>
                </c:pt>
                <c:pt idx="50">
                  <c:v>36.258383818581741</c:v>
                </c:pt>
                <c:pt idx="51">
                  <c:v>30.247873088613286</c:v>
                </c:pt>
                <c:pt idx="52">
                  <c:v>36.68317051398477</c:v>
                </c:pt>
                <c:pt idx="53">
                  <c:v>37.969388980728361</c:v>
                </c:pt>
                <c:pt idx="54">
                  <c:v>39.678840653507706</c:v>
                </c:pt>
                <c:pt idx="55">
                  <c:v>41.133498343599939</c:v>
                </c:pt>
                <c:pt idx="56">
                  <c:v>36.426494633358082</c:v>
                </c:pt>
                <c:pt idx="57">
                  <c:v>30.404512747174106</c:v>
                </c:pt>
                <c:pt idx="58">
                  <c:v>29.211481726401189</c:v>
                </c:pt>
                <c:pt idx="59">
                  <c:v>34.090209147555704</c:v>
                </c:pt>
                <c:pt idx="60">
                  <c:v>40.082199747310788</c:v>
                </c:pt>
                <c:pt idx="61">
                  <c:v>37.524578387487232</c:v>
                </c:pt>
                <c:pt idx="62">
                  <c:v>36.836100559675344</c:v>
                </c:pt>
                <c:pt idx="63">
                  <c:v>37.30506813591952</c:v>
                </c:pt>
                <c:pt idx="64">
                  <c:v>40.75634271724882</c:v>
                </c:pt>
                <c:pt idx="65">
                  <c:v>38.071114275764543</c:v>
                </c:pt>
                <c:pt idx="66">
                  <c:v>34.523913292569482</c:v>
                </c:pt>
                <c:pt idx="67">
                  <c:v>35.504456740202073</c:v>
                </c:pt>
                <c:pt idx="68">
                  <c:v>38.20878848803806</c:v>
                </c:pt>
                <c:pt idx="69">
                  <c:v>33.146466730989097</c:v>
                </c:pt>
                <c:pt idx="70">
                  <c:v>36.520007634290202</c:v>
                </c:pt>
                <c:pt idx="71">
                  <c:v>37.020675472093728</c:v>
                </c:pt>
                <c:pt idx="72">
                  <c:v>35.766458155798624</c:v>
                </c:pt>
                <c:pt idx="73">
                  <c:v>34.540291602776577</c:v>
                </c:pt>
                <c:pt idx="74">
                  <c:v>41.712269559379514</c:v>
                </c:pt>
                <c:pt idx="75">
                  <c:v>37.30941979113814</c:v>
                </c:pt>
                <c:pt idx="76">
                  <c:v>35.964494614840753</c:v>
                </c:pt>
                <c:pt idx="77">
                  <c:v>35.873218807557109</c:v>
                </c:pt>
                <c:pt idx="78">
                  <c:v>42.510727014474483</c:v>
                </c:pt>
              </c:numCache>
            </c:numRef>
          </c:xVal>
          <c:yVal>
            <c:numRef>
              <c:f>'RCP6.0'!$H$192:$H$270</c:f>
              <c:numCache>
                <c:formatCode>0.0</c:formatCode>
                <c:ptCount val="79"/>
                <c:pt idx="0">
                  <c:v>8.2483092804363842</c:v>
                </c:pt>
                <c:pt idx="1">
                  <c:v>8.6317267294472089</c:v>
                </c:pt>
                <c:pt idx="2">
                  <c:v>10.026407593996597</c:v>
                </c:pt>
                <c:pt idx="3">
                  <c:v>8.2045649084914771</c:v>
                </c:pt>
                <c:pt idx="4">
                  <c:v>9.1428596368693658</c:v>
                </c:pt>
                <c:pt idx="5">
                  <c:v>9.8445137868277683</c:v>
                </c:pt>
                <c:pt idx="6">
                  <c:v>9.544756776795861</c:v>
                </c:pt>
                <c:pt idx="7">
                  <c:v>10.133807951145657</c:v>
                </c:pt>
                <c:pt idx="8">
                  <c:v>10.031630105921682</c:v>
                </c:pt>
                <c:pt idx="9">
                  <c:v>9.5025597622966362</c:v>
                </c:pt>
                <c:pt idx="10">
                  <c:v>9.851731493012581</c:v>
                </c:pt>
                <c:pt idx="11">
                  <c:v>10.946123566157539</c:v>
                </c:pt>
                <c:pt idx="12">
                  <c:v>10.655097183741386</c:v>
                </c:pt>
                <c:pt idx="13">
                  <c:v>10.41018387309029</c:v>
                </c:pt>
                <c:pt idx="14">
                  <c:v>8.2927059633895741</c:v>
                </c:pt>
                <c:pt idx="15">
                  <c:v>9.6727709381800739</c:v>
                </c:pt>
                <c:pt idx="16">
                  <c:v>9.4925056703495798</c:v>
                </c:pt>
                <c:pt idx="17">
                  <c:v>8.2793964280549606</c:v>
                </c:pt>
                <c:pt idx="18">
                  <c:v>9.8173547872857032</c:v>
                </c:pt>
                <c:pt idx="19">
                  <c:v>8.9555431824164753</c:v>
                </c:pt>
                <c:pt idx="20">
                  <c:v>10.116941950659804</c:v>
                </c:pt>
                <c:pt idx="21">
                  <c:v>8.2092999805705187</c:v>
                </c:pt>
                <c:pt idx="22">
                  <c:v>9.9692337156564825</c:v>
                </c:pt>
                <c:pt idx="23">
                  <c:v>9.3302907027265487</c:v>
                </c:pt>
                <c:pt idx="24">
                  <c:v>10.129593484124156</c:v>
                </c:pt>
                <c:pt idx="25">
                  <c:v>11.161480306801991</c:v>
                </c:pt>
                <c:pt idx="26">
                  <c:v>10.515432527734724</c:v>
                </c:pt>
                <c:pt idx="27">
                  <c:v>9.9260234217255743</c:v>
                </c:pt>
                <c:pt idx="28">
                  <c:v>10.193121397664068</c:v>
                </c:pt>
                <c:pt idx="29">
                  <c:v>9.8767403754459817</c:v>
                </c:pt>
                <c:pt idx="30">
                  <c:v>9.8113425712333875</c:v>
                </c:pt>
                <c:pt idx="31">
                  <c:v>9.5402060920066614</c:v>
                </c:pt>
                <c:pt idx="32">
                  <c:v>9.7862724747689249</c:v>
                </c:pt>
                <c:pt idx="33">
                  <c:v>9.4696562899712831</c:v>
                </c:pt>
                <c:pt idx="34">
                  <c:v>9.489804389390903</c:v>
                </c:pt>
                <c:pt idx="35">
                  <c:v>10.475173050227971</c:v>
                </c:pt>
                <c:pt idx="36">
                  <c:v>10.089359984149889</c:v>
                </c:pt>
                <c:pt idx="37">
                  <c:v>9.7236562106789677</c:v>
                </c:pt>
                <c:pt idx="38">
                  <c:v>9.0193606319285244</c:v>
                </c:pt>
                <c:pt idx="39">
                  <c:v>12.096895872895249</c:v>
                </c:pt>
                <c:pt idx="40">
                  <c:v>10.972858261913165</c:v>
                </c:pt>
                <c:pt idx="41">
                  <c:v>11.005368235180507</c:v>
                </c:pt>
                <c:pt idx="42">
                  <c:v>10.669760511155653</c:v>
                </c:pt>
                <c:pt idx="43">
                  <c:v>9.0004496019016269</c:v>
                </c:pt>
                <c:pt idx="44">
                  <c:v>8.4572752748263493</c:v>
                </c:pt>
                <c:pt idx="45">
                  <c:v>11.114402091371664</c:v>
                </c:pt>
                <c:pt idx="46">
                  <c:v>8.3348482651461993</c:v>
                </c:pt>
                <c:pt idx="47">
                  <c:v>9.0248864622905689</c:v>
                </c:pt>
                <c:pt idx="48">
                  <c:v>12.163985390284347</c:v>
                </c:pt>
                <c:pt idx="49">
                  <c:v>11.218068300093215</c:v>
                </c:pt>
                <c:pt idx="50">
                  <c:v>11.177676308061505</c:v>
                </c:pt>
                <c:pt idx="51">
                  <c:v>9.324625083778324</c:v>
                </c:pt>
                <c:pt idx="52">
                  <c:v>11.124481322736417</c:v>
                </c:pt>
                <c:pt idx="53">
                  <c:v>10.920487672018076</c:v>
                </c:pt>
                <c:pt idx="54">
                  <c:v>11.11367737295128</c:v>
                </c:pt>
                <c:pt idx="55">
                  <c:v>11.952243069269008</c:v>
                </c:pt>
                <c:pt idx="56">
                  <c:v>10.702623244421002</c:v>
                </c:pt>
                <c:pt idx="57">
                  <c:v>7.5885859926518231</c:v>
                </c:pt>
                <c:pt idx="58">
                  <c:v>9.3375732085412242</c:v>
                </c:pt>
                <c:pt idx="59">
                  <c:v>10.718896905803108</c:v>
                </c:pt>
                <c:pt idx="60">
                  <c:v>12.044682286479947</c:v>
                </c:pt>
                <c:pt idx="61">
                  <c:v>10.650277904084906</c:v>
                </c:pt>
                <c:pt idx="62">
                  <c:v>11.301547669522989</c:v>
                </c:pt>
                <c:pt idx="63">
                  <c:v>10.754329681442762</c:v>
                </c:pt>
                <c:pt idx="64">
                  <c:v>10.868222664246286</c:v>
                </c:pt>
                <c:pt idx="65">
                  <c:v>11.084518598578564</c:v>
                </c:pt>
                <c:pt idx="66">
                  <c:v>11.160783606516862</c:v>
                </c:pt>
                <c:pt idx="67">
                  <c:v>10.272998963029398</c:v>
                </c:pt>
                <c:pt idx="68">
                  <c:v>10.968448817327047</c:v>
                </c:pt>
                <c:pt idx="69">
                  <c:v>9.7195460257398221</c:v>
                </c:pt>
                <c:pt idx="70">
                  <c:v>10.684155356110391</c:v>
                </c:pt>
                <c:pt idx="71">
                  <c:v>11.137329289467154</c:v>
                </c:pt>
                <c:pt idx="72">
                  <c:v>10.392179286194418</c:v>
                </c:pt>
                <c:pt idx="73">
                  <c:v>10.485420667543648</c:v>
                </c:pt>
                <c:pt idx="74">
                  <c:v>12.291004662802287</c:v>
                </c:pt>
                <c:pt idx="75">
                  <c:v>11.196205413454932</c:v>
                </c:pt>
                <c:pt idx="76">
                  <c:v>10.28875526888115</c:v>
                </c:pt>
                <c:pt idx="77">
                  <c:v>10.278865273078925</c:v>
                </c:pt>
                <c:pt idx="78">
                  <c:v>12.015145701595156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3A-406A-B193-5AA42D0C59F8}"/>
            </c:ext>
          </c:extLst>
        </c:ser>
        <c:ser>
          <c:idx val="4"/>
          <c:order val="4"/>
          <c:tx>
            <c:v>RCP8.5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'RCP8.5'!$O$192:$O$270</c:f>
              <c:numCache>
                <c:formatCode>0.0</c:formatCode>
                <c:ptCount val="79"/>
                <c:pt idx="0">
                  <c:v>25.048309280436385</c:v>
                </c:pt>
                <c:pt idx="1">
                  <c:v>26.80096621842042</c:v>
                </c:pt>
                <c:pt idx="2">
                  <c:v>29.728470673787712</c:v>
                </c:pt>
                <c:pt idx="3">
                  <c:v>28.502175998478982</c:v>
                </c:pt>
                <c:pt idx="4">
                  <c:v>30.708746298328677</c:v>
                </c:pt>
                <c:pt idx="5">
                  <c:v>31.152656087363038</c:v>
                </c:pt>
                <c:pt idx="6">
                  <c:v>32.236586733306723</c:v>
                </c:pt>
                <c:pt idx="7">
                  <c:v>33.932087025949592</c:v>
                </c:pt>
                <c:pt idx="8">
                  <c:v>29.987161330127215</c:v>
                </c:pt>
                <c:pt idx="9">
                  <c:v>30.363476853131054</c:v>
                </c:pt>
                <c:pt idx="10">
                  <c:v>31.435027034272213</c:v>
                </c:pt>
                <c:pt idx="11">
                  <c:v>31.945183236206436</c:v>
                </c:pt>
                <c:pt idx="12">
                  <c:v>32.91332203296718</c:v>
                </c:pt>
                <c:pt idx="13">
                  <c:v>33.529052563284232</c:v>
                </c:pt>
                <c:pt idx="14">
                  <c:v>32.746204327828607</c:v>
                </c:pt>
                <c:pt idx="15">
                  <c:v>28.040379695285626</c:v>
                </c:pt>
                <c:pt idx="16">
                  <c:v>33.710065301869662</c:v>
                </c:pt>
                <c:pt idx="17">
                  <c:v>33.525722797367813</c:v>
                </c:pt>
                <c:pt idx="18">
                  <c:v>36.878006897823624</c:v>
                </c:pt>
                <c:pt idx="19">
                  <c:v>35.90953026664026</c:v>
                </c:pt>
                <c:pt idx="20">
                  <c:v>34.884660184283945</c:v>
                </c:pt>
                <c:pt idx="21">
                  <c:v>32.677384977767744</c:v>
                </c:pt>
                <c:pt idx="22">
                  <c:v>35.612582220183242</c:v>
                </c:pt>
                <c:pt idx="23">
                  <c:v>38.221856492027442</c:v>
                </c:pt>
                <c:pt idx="24">
                  <c:v>36.593469371595241</c:v>
                </c:pt>
                <c:pt idx="25">
                  <c:v>37.741089489667509</c:v>
                </c:pt>
                <c:pt idx="26">
                  <c:v>31.924361741734753</c:v>
                </c:pt>
                <c:pt idx="27">
                  <c:v>33.274837855261552</c:v>
                </c:pt>
                <c:pt idx="28">
                  <c:v>35.570824204970314</c:v>
                </c:pt>
                <c:pt idx="29">
                  <c:v>36.143988343471193</c:v>
                </c:pt>
                <c:pt idx="30">
                  <c:v>34.610058759141062</c:v>
                </c:pt>
                <c:pt idx="31">
                  <c:v>37.222880315947108</c:v>
                </c:pt>
                <c:pt idx="32">
                  <c:v>36.924333645019495</c:v>
                </c:pt>
                <c:pt idx="33">
                  <c:v>40.253848363020751</c:v>
                </c:pt>
                <c:pt idx="34">
                  <c:v>39.415454902504209</c:v>
                </c:pt>
                <c:pt idx="35">
                  <c:v>40.984020481810838</c:v>
                </c:pt>
                <c:pt idx="36">
                  <c:v>40.260515922072877</c:v>
                </c:pt>
                <c:pt idx="37">
                  <c:v>37.259904556718816</c:v>
                </c:pt>
                <c:pt idx="38">
                  <c:v>40.362355217654105</c:v>
                </c:pt>
                <c:pt idx="39">
                  <c:v>37.228121137646589</c:v>
                </c:pt>
                <c:pt idx="40">
                  <c:v>39.477647976857483</c:v>
                </c:pt>
                <c:pt idx="41">
                  <c:v>39.571895646657914</c:v>
                </c:pt>
                <c:pt idx="42">
                  <c:v>41.051528559301566</c:v>
                </c:pt>
                <c:pt idx="43">
                  <c:v>38.029217982488802</c:v>
                </c:pt>
                <c:pt idx="44">
                  <c:v>38.093347772105389</c:v>
                </c:pt>
                <c:pt idx="45">
                  <c:v>35.387051343389956</c:v>
                </c:pt>
                <c:pt idx="46">
                  <c:v>38.282579942197586</c:v>
                </c:pt>
                <c:pt idx="47">
                  <c:v>37.850589199021691</c:v>
                </c:pt>
                <c:pt idx="48">
                  <c:v>41.335656073946275</c:v>
                </c:pt>
                <c:pt idx="49">
                  <c:v>42.628526806512482</c:v>
                </c:pt>
                <c:pt idx="50">
                  <c:v>42.897409746121824</c:v>
                </c:pt>
                <c:pt idx="51">
                  <c:v>42.147242460004527</c:v>
                </c:pt>
                <c:pt idx="52">
                  <c:v>42.754124077439357</c:v>
                </c:pt>
                <c:pt idx="53">
                  <c:v>39.555009578654058</c:v>
                </c:pt>
                <c:pt idx="54">
                  <c:v>47.392158117758306</c:v>
                </c:pt>
                <c:pt idx="55">
                  <c:v>45.007337209532672</c:v>
                </c:pt>
                <c:pt idx="56">
                  <c:v>46.659016852583022</c:v>
                </c:pt>
                <c:pt idx="57">
                  <c:v>43.217669376225267</c:v>
                </c:pt>
                <c:pt idx="58">
                  <c:v>42.840991736860254</c:v>
                </c:pt>
                <c:pt idx="59">
                  <c:v>42.220640807891598</c:v>
                </c:pt>
                <c:pt idx="60">
                  <c:v>41.495407227861904</c:v>
                </c:pt>
                <c:pt idx="61">
                  <c:v>43.126401736386413</c:v>
                </c:pt>
                <c:pt idx="62">
                  <c:v>41.800611766622858</c:v>
                </c:pt>
                <c:pt idx="63">
                  <c:v>41.049394612109964</c:v>
                </c:pt>
                <c:pt idx="64">
                  <c:v>43.002518317905448</c:v>
                </c:pt>
                <c:pt idx="65">
                  <c:v>44.506198134179229</c:v>
                </c:pt>
                <c:pt idx="66">
                  <c:v>43.04911824336908</c:v>
                </c:pt>
                <c:pt idx="67">
                  <c:v>40.481681322412285</c:v>
                </c:pt>
                <c:pt idx="68">
                  <c:v>45.603454425024871</c:v>
                </c:pt>
                <c:pt idx="69">
                  <c:v>45.718381904264035</c:v>
                </c:pt>
                <c:pt idx="70">
                  <c:v>45.891589545191124</c:v>
                </c:pt>
                <c:pt idx="71">
                  <c:v>47.239257559721132</c:v>
                </c:pt>
                <c:pt idx="72">
                  <c:v>45.2971178688435</c:v>
                </c:pt>
                <c:pt idx="73">
                  <c:v>48.124632439253404</c:v>
                </c:pt>
                <c:pt idx="74">
                  <c:v>49.810589280687211</c:v>
                </c:pt>
                <c:pt idx="75">
                  <c:v>49.336524282817322</c:v>
                </c:pt>
                <c:pt idx="76">
                  <c:v>45.79571134589245</c:v>
                </c:pt>
                <c:pt idx="77">
                  <c:v>48.748581268277228</c:v>
                </c:pt>
                <c:pt idx="78">
                  <c:v>49.926629170035504</c:v>
                </c:pt>
              </c:numCache>
            </c:numRef>
          </c:xVal>
          <c:yVal>
            <c:numRef>
              <c:f>'RCP8.5'!$H$192:$H$270</c:f>
              <c:numCache>
                <c:formatCode>0.0</c:formatCode>
                <c:ptCount val="79"/>
                <c:pt idx="0">
                  <c:v>8.2483092804363842</c:v>
                </c:pt>
                <c:pt idx="1">
                  <c:v>9.2092688636356428</c:v>
                </c:pt>
                <c:pt idx="2">
                  <c:v>10.617766235825984</c:v>
                </c:pt>
                <c:pt idx="3">
                  <c:v>9.6777041385339349</c:v>
                </c:pt>
                <c:pt idx="4">
                  <c:v>9.6948142698300366</c:v>
                </c:pt>
                <c:pt idx="5">
                  <c:v>9.5500451622982503</c:v>
                </c:pt>
                <c:pt idx="6">
                  <c:v>10.003970683784438</c:v>
                </c:pt>
                <c:pt idx="7">
                  <c:v>10.422533754294196</c:v>
                </c:pt>
                <c:pt idx="8">
                  <c:v>8.3933777240458269</c:v>
                </c:pt>
                <c:pt idx="9">
                  <c:v>9.1173064358049363</c:v>
                </c:pt>
                <c:pt idx="10">
                  <c:v>9.833598883606431</c:v>
                </c:pt>
                <c:pt idx="11">
                  <c:v>9.4301127565022185</c:v>
                </c:pt>
                <c:pt idx="12">
                  <c:v>10.064758321657836</c:v>
                </c:pt>
                <c:pt idx="13">
                  <c:v>10.259069281458093</c:v>
                </c:pt>
                <c:pt idx="14">
                  <c:v>10.13910386330106</c:v>
                </c:pt>
                <c:pt idx="15">
                  <c:v>8.5378368392204713</c:v>
                </c:pt>
                <c:pt idx="16">
                  <c:v>10.596680165508387</c:v>
                </c:pt>
                <c:pt idx="17">
                  <c:v>10.7753889500973</c:v>
                </c:pt>
                <c:pt idx="18">
                  <c:v>10.593482630372206</c:v>
                </c:pt>
                <c:pt idx="19">
                  <c:v>10.5030298042719</c:v>
                </c:pt>
                <c:pt idx="20">
                  <c:v>9.6977300487844502</c:v>
                </c:pt>
                <c:pt idx="21">
                  <c:v>9.3700042842051925</c:v>
                </c:pt>
                <c:pt idx="22">
                  <c:v>10.581626044790795</c:v>
                </c:pt>
                <c:pt idx="23">
                  <c:v>11.244359582281122</c:v>
                </c:pt>
                <c:pt idx="24">
                  <c:v>10.611518726554038</c:v>
                </c:pt>
                <c:pt idx="25">
                  <c:v>10.146121954624229</c:v>
                </c:pt>
                <c:pt idx="26">
                  <c:v>9.8298762449912225</c:v>
                </c:pt>
                <c:pt idx="27">
                  <c:v>10.169664488771515</c:v>
                </c:pt>
                <c:pt idx="28">
                  <c:v>11.512724625339761</c:v>
                </c:pt>
                <c:pt idx="29">
                  <c:v>9.5302617862471628</c:v>
                </c:pt>
                <c:pt idx="30">
                  <c:v>10.24142297777445</c:v>
                </c:pt>
                <c:pt idx="31">
                  <c:v>11.23522300464408</c:v>
                </c:pt>
                <c:pt idx="32">
                  <c:v>10.592208923482673</c:v>
                </c:pt>
                <c:pt idx="33">
                  <c:v>11.464406553620201</c:v>
                </c:pt>
                <c:pt idx="34">
                  <c:v>10.7705329159112</c:v>
                </c:pt>
                <c:pt idx="35">
                  <c:v>10.870047252308691</c:v>
                </c:pt>
                <c:pt idx="36">
                  <c:v>11.072229597082716</c:v>
                </c:pt>
                <c:pt idx="37">
                  <c:v>10.974462875401118</c:v>
                </c:pt>
                <c:pt idx="38">
                  <c:v>11.52992948884293</c:v>
                </c:pt>
                <c:pt idx="39">
                  <c:v>10.724723757448844</c:v>
                </c:pt>
                <c:pt idx="40">
                  <c:v>11.280330320551654</c:v>
                </c:pt>
                <c:pt idx="41">
                  <c:v>11.076690465811728</c:v>
                </c:pt>
                <c:pt idx="42">
                  <c:v>11.811215114066311</c:v>
                </c:pt>
                <c:pt idx="43">
                  <c:v>11.599048192091038</c:v>
                </c:pt>
                <c:pt idx="44">
                  <c:v>11.171360373982587</c:v>
                </c:pt>
                <c:pt idx="45">
                  <c:v>11.064841952944668</c:v>
                </c:pt>
                <c:pt idx="46">
                  <c:v>11.169316933081486</c:v>
                </c:pt>
                <c:pt idx="47">
                  <c:v>11.361876135026474</c:v>
                </c:pt>
                <c:pt idx="48">
                  <c:v>11.486034545964134</c:v>
                </c:pt>
                <c:pt idx="49">
                  <c:v>11.568147982712199</c:v>
                </c:pt>
                <c:pt idx="50">
                  <c:v>11.489278097552599</c:v>
                </c:pt>
                <c:pt idx="51">
                  <c:v>12.006271440980218</c:v>
                </c:pt>
                <c:pt idx="52">
                  <c:v>12.077955174636934</c:v>
                </c:pt>
                <c:pt idx="53">
                  <c:v>11.604410378316407</c:v>
                </c:pt>
                <c:pt idx="54">
                  <c:v>12.4</c:v>
                </c:pt>
                <c:pt idx="55">
                  <c:v>12.147967286668001</c:v>
                </c:pt>
                <c:pt idx="56">
                  <c:v>12.0224479275831</c:v>
                </c:pt>
                <c:pt idx="57">
                  <c:v>11.807224960457749</c:v>
                </c:pt>
                <c:pt idx="58">
                  <c:v>12.14040680003081</c:v>
                </c:pt>
                <c:pt idx="59">
                  <c:v>10.590141608830454</c:v>
                </c:pt>
                <c:pt idx="60">
                  <c:v>11.057862323683066</c:v>
                </c:pt>
                <c:pt idx="61">
                  <c:v>11.766775506361</c:v>
                </c:pt>
                <c:pt idx="62">
                  <c:v>11.674679359562708</c:v>
                </c:pt>
                <c:pt idx="63">
                  <c:v>11.058418443136944</c:v>
                </c:pt>
                <c:pt idx="64">
                  <c:v>11.489001260189282</c:v>
                </c:pt>
                <c:pt idx="65">
                  <c:v>11.113799366679901</c:v>
                </c:pt>
                <c:pt idx="66">
                  <c:v>11.6431165451031</c:v>
                </c:pt>
                <c:pt idx="67">
                  <c:v>11.8213590900573</c:v>
                </c:pt>
                <c:pt idx="68">
                  <c:v>12.21199158780896</c:v>
                </c:pt>
                <c:pt idx="69">
                  <c:v>11.8640749889929</c:v>
                </c:pt>
                <c:pt idx="70">
                  <c:v>12.4787143945826</c:v>
                </c:pt>
                <c:pt idx="71">
                  <c:v>11.766365045512501</c:v>
                </c:pt>
                <c:pt idx="72">
                  <c:v>12.1687889365916</c:v>
                </c:pt>
                <c:pt idx="73">
                  <c:v>12.613433448066001</c:v>
                </c:pt>
                <c:pt idx="74">
                  <c:v>12.67173741291</c:v>
                </c:pt>
                <c:pt idx="75">
                  <c:v>11.907403193684701</c:v>
                </c:pt>
                <c:pt idx="76">
                  <c:v>11.877909695920399</c:v>
                </c:pt>
                <c:pt idx="77">
                  <c:v>11.688170960269799</c:v>
                </c:pt>
                <c:pt idx="78">
                  <c:v>12.2100822512379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3A-406A-B193-5AA42D0C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448032"/>
        <c:axId val="1790459264"/>
      </c:scatterChart>
      <c:valAx>
        <c:axId val="1790448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SWI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0459264"/>
        <c:crosses val="autoZero"/>
        <c:crossBetween val="midCat"/>
      </c:valAx>
      <c:valAx>
        <c:axId val="17904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T</a:t>
                </a:r>
                <a:r>
                  <a:rPr lang="en-US" sz="1600" b="1" baseline="-25000"/>
                  <a:t>july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04480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Disko - 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Fen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Past!$AN$10:$AN$190</c:f>
              <c:numCache>
                <c:formatCode>0.00</c:formatCode>
                <c:ptCount val="181"/>
                <c:pt idx="0">
                  <c:v>0.42469999999999997</c:v>
                </c:pt>
                <c:pt idx="1">
                  <c:v>0.41494999999999999</c:v>
                </c:pt>
                <c:pt idx="2">
                  <c:v>0.42599999999999999</c:v>
                </c:pt>
                <c:pt idx="3">
                  <c:v>0.43704999999999999</c:v>
                </c:pt>
                <c:pt idx="4">
                  <c:v>0.44355</c:v>
                </c:pt>
                <c:pt idx="5">
                  <c:v>0.45784999999999998</c:v>
                </c:pt>
                <c:pt idx="6">
                  <c:v>0.42664999999999997</c:v>
                </c:pt>
                <c:pt idx="7">
                  <c:v>0.43379999999999996</c:v>
                </c:pt>
                <c:pt idx="8">
                  <c:v>0.4819</c:v>
                </c:pt>
                <c:pt idx="9">
                  <c:v>0.45199999999999996</c:v>
                </c:pt>
                <c:pt idx="10">
                  <c:v>0.47084999999999999</c:v>
                </c:pt>
                <c:pt idx="11">
                  <c:v>0.43834999999999996</c:v>
                </c:pt>
                <c:pt idx="12">
                  <c:v>0.46629999999999999</c:v>
                </c:pt>
                <c:pt idx="13">
                  <c:v>0.43834999999999996</c:v>
                </c:pt>
                <c:pt idx="14">
                  <c:v>0.43445</c:v>
                </c:pt>
                <c:pt idx="15">
                  <c:v>0.41885</c:v>
                </c:pt>
                <c:pt idx="16">
                  <c:v>0.44094999999999995</c:v>
                </c:pt>
                <c:pt idx="17">
                  <c:v>0.4728</c:v>
                </c:pt>
                <c:pt idx="18">
                  <c:v>0.4546</c:v>
                </c:pt>
                <c:pt idx="19">
                  <c:v>0.44874999999999998</c:v>
                </c:pt>
                <c:pt idx="20">
                  <c:v>0.46109999999999995</c:v>
                </c:pt>
                <c:pt idx="21">
                  <c:v>0.42730000000000001</c:v>
                </c:pt>
                <c:pt idx="22">
                  <c:v>0.43379999999999996</c:v>
                </c:pt>
                <c:pt idx="23">
                  <c:v>0.40259999999999996</c:v>
                </c:pt>
                <c:pt idx="24">
                  <c:v>0.4325</c:v>
                </c:pt>
                <c:pt idx="25">
                  <c:v>0.40194999999999997</c:v>
                </c:pt>
                <c:pt idx="26">
                  <c:v>0.41885</c:v>
                </c:pt>
                <c:pt idx="27">
                  <c:v>0.45914999999999995</c:v>
                </c:pt>
                <c:pt idx="28">
                  <c:v>0.41949999999999998</c:v>
                </c:pt>
                <c:pt idx="29">
                  <c:v>0.42599999999999999</c:v>
                </c:pt>
                <c:pt idx="30">
                  <c:v>0.42730000000000001</c:v>
                </c:pt>
                <c:pt idx="31">
                  <c:v>0.45589999999999997</c:v>
                </c:pt>
                <c:pt idx="32">
                  <c:v>0.47474999999999995</c:v>
                </c:pt>
                <c:pt idx="33">
                  <c:v>0.45524999999999999</c:v>
                </c:pt>
                <c:pt idx="34">
                  <c:v>0.48775000000000002</c:v>
                </c:pt>
                <c:pt idx="35">
                  <c:v>0.44940000000000002</c:v>
                </c:pt>
                <c:pt idx="36">
                  <c:v>0.46629999999999999</c:v>
                </c:pt>
                <c:pt idx="37">
                  <c:v>0.49814999999999998</c:v>
                </c:pt>
                <c:pt idx="38">
                  <c:v>0.4637</c:v>
                </c:pt>
                <c:pt idx="39">
                  <c:v>0.45199999999999996</c:v>
                </c:pt>
                <c:pt idx="40">
                  <c:v>0.45524999999999993</c:v>
                </c:pt>
                <c:pt idx="41">
                  <c:v>0.4637</c:v>
                </c:pt>
                <c:pt idx="42">
                  <c:v>0.4572</c:v>
                </c:pt>
                <c:pt idx="43">
                  <c:v>0.46889999999999998</c:v>
                </c:pt>
                <c:pt idx="44">
                  <c:v>0.43574999999999997</c:v>
                </c:pt>
                <c:pt idx="45">
                  <c:v>0.45004999999999995</c:v>
                </c:pt>
                <c:pt idx="46">
                  <c:v>0.45979999999999999</c:v>
                </c:pt>
                <c:pt idx="47">
                  <c:v>0.44939999999999997</c:v>
                </c:pt>
                <c:pt idx="48">
                  <c:v>0.48254999999999998</c:v>
                </c:pt>
                <c:pt idx="49">
                  <c:v>0.46044999999999997</c:v>
                </c:pt>
                <c:pt idx="50">
                  <c:v>0.45265</c:v>
                </c:pt>
                <c:pt idx="51">
                  <c:v>0.46694999999999998</c:v>
                </c:pt>
                <c:pt idx="52">
                  <c:v>0.48385</c:v>
                </c:pt>
                <c:pt idx="53">
                  <c:v>0.49034999999999995</c:v>
                </c:pt>
                <c:pt idx="54">
                  <c:v>0.45069999999999999</c:v>
                </c:pt>
                <c:pt idx="55">
                  <c:v>0.44484999999999997</c:v>
                </c:pt>
                <c:pt idx="56">
                  <c:v>0.48059999999999997</c:v>
                </c:pt>
                <c:pt idx="57">
                  <c:v>0.46694999999999998</c:v>
                </c:pt>
                <c:pt idx="58">
                  <c:v>0.45524999999999999</c:v>
                </c:pt>
                <c:pt idx="59">
                  <c:v>0.47539999999999999</c:v>
                </c:pt>
                <c:pt idx="60">
                  <c:v>0.49619999999999997</c:v>
                </c:pt>
                <c:pt idx="61">
                  <c:v>0.4572</c:v>
                </c:pt>
                <c:pt idx="62">
                  <c:v>0.49490000000000001</c:v>
                </c:pt>
                <c:pt idx="63">
                  <c:v>0.47475000000000001</c:v>
                </c:pt>
                <c:pt idx="64">
                  <c:v>0.49034999999999995</c:v>
                </c:pt>
                <c:pt idx="65">
                  <c:v>0.46629999999999999</c:v>
                </c:pt>
                <c:pt idx="66">
                  <c:v>0.49879999999999997</c:v>
                </c:pt>
                <c:pt idx="67">
                  <c:v>0.47994999999999999</c:v>
                </c:pt>
                <c:pt idx="68">
                  <c:v>0.504</c:v>
                </c:pt>
                <c:pt idx="69">
                  <c:v>0.49554999999999999</c:v>
                </c:pt>
                <c:pt idx="70">
                  <c:v>0.47084999999999999</c:v>
                </c:pt>
                <c:pt idx="71">
                  <c:v>0.47799999999999998</c:v>
                </c:pt>
                <c:pt idx="72">
                  <c:v>0.49554999999999999</c:v>
                </c:pt>
                <c:pt idx="73">
                  <c:v>0.47409999999999997</c:v>
                </c:pt>
                <c:pt idx="74">
                  <c:v>0.43964999999999999</c:v>
                </c:pt>
                <c:pt idx="75">
                  <c:v>0.49554999999999999</c:v>
                </c:pt>
                <c:pt idx="76">
                  <c:v>0.49619999999999997</c:v>
                </c:pt>
                <c:pt idx="77">
                  <c:v>0.47149999999999997</c:v>
                </c:pt>
                <c:pt idx="78">
                  <c:v>0.44679999999999997</c:v>
                </c:pt>
                <c:pt idx="79">
                  <c:v>0.44419999999999998</c:v>
                </c:pt>
                <c:pt idx="80">
                  <c:v>0.46825</c:v>
                </c:pt>
                <c:pt idx="81">
                  <c:v>0.47214999999999996</c:v>
                </c:pt>
                <c:pt idx="82">
                  <c:v>0.44614999999999999</c:v>
                </c:pt>
                <c:pt idx="83">
                  <c:v>0.47670000000000001</c:v>
                </c:pt>
                <c:pt idx="84">
                  <c:v>0.47799999999999998</c:v>
                </c:pt>
                <c:pt idx="85">
                  <c:v>0.46824999999999994</c:v>
                </c:pt>
                <c:pt idx="86">
                  <c:v>0.50009999999999999</c:v>
                </c:pt>
                <c:pt idx="87">
                  <c:v>0.49619999999999997</c:v>
                </c:pt>
                <c:pt idx="88">
                  <c:v>0.52154999999999996</c:v>
                </c:pt>
                <c:pt idx="89">
                  <c:v>0.48254999999999998</c:v>
                </c:pt>
                <c:pt idx="90">
                  <c:v>0.49944999999999995</c:v>
                </c:pt>
                <c:pt idx="91">
                  <c:v>0.53454999999999997</c:v>
                </c:pt>
                <c:pt idx="92">
                  <c:v>0.50009999999999999</c:v>
                </c:pt>
                <c:pt idx="93">
                  <c:v>0.48580000000000001</c:v>
                </c:pt>
                <c:pt idx="94">
                  <c:v>0.48904999999999998</c:v>
                </c:pt>
                <c:pt idx="95">
                  <c:v>0.50985000000000003</c:v>
                </c:pt>
                <c:pt idx="96">
                  <c:v>0.50334999999999996</c:v>
                </c:pt>
                <c:pt idx="97">
                  <c:v>0.47084999999999999</c:v>
                </c:pt>
                <c:pt idx="98">
                  <c:v>0.46825</c:v>
                </c:pt>
                <c:pt idx="99">
                  <c:v>0.48709999999999998</c:v>
                </c:pt>
                <c:pt idx="100">
                  <c:v>0.46889999999999998</c:v>
                </c:pt>
                <c:pt idx="101">
                  <c:v>0.48775000000000002</c:v>
                </c:pt>
                <c:pt idx="102">
                  <c:v>0.47604999999999997</c:v>
                </c:pt>
                <c:pt idx="103">
                  <c:v>0.46565000000000001</c:v>
                </c:pt>
                <c:pt idx="104">
                  <c:v>0.46240000000000003</c:v>
                </c:pt>
                <c:pt idx="105">
                  <c:v>0.46760000000000002</c:v>
                </c:pt>
                <c:pt idx="106">
                  <c:v>0.48254999999999998</c:v>
                </c:pt>
                <c:pt idx="107">
                  <c:v>0.48385</c:v>
                </c:pt>
                <c:pt idx="108">
                  <c:v>0.4884</c:v>
                </c:pt>
                <c:pt idx="109">
                  <c:v>0.4884</c:v>
                </c:pt>
                <c:pt idx="110">
                  <c:v>0.50075000000000003</c:v>
                </c:pt>
                <c:pt idx="111">
                  <c:v>0.51439999999999997</c:v>
                </c:pt>
                <c:pt idx="112">
                  <c:v>0.504</c:v>
                </c:pt>
                <c:pt idx="113">
                  <c:v>0.48580000000000001</c:v>
                </c:pt>
                <c:pt idx="114">
                  <c:v>0.48514999999999997</c:v>
                </c:pt>
                <c:pt idx="115">
                  <c:v>0.47084999999999999</c:v>
                </c:pt>
                <c:pt idx="116">
                  <c:v>0.47149999999999997</c:v>
                </c:pt>
                <c:pt idx="117">
                  <c:v>0.53</c:v>
                </c:pt>
                <c:pt idx="118">
                  <c:v>0.49685000000000001</c:v>
                </c:pt>
                <c:pt idx="119">
                  <c:v>0.49685000000000001</c:v>
                </c:pt>
                <c:pt idx="120">
                  <c:v>0.53064999999999996</c:v>
                </c:pt>
                <c:pt idx="121">
                  <c:v>0.4975</c:v>
                </c:pt>
                <c:pt idx="122">
                  <c:v>0.49749999999999994</c:v>
                </c:pt>
                <c:pt idx="123">
                  <c:v>0.4728</c:v>
                </c:pt>
                <c:pt idx="124">
                  <c:v>0.47214999999999996</c:v>
                </c:pt>
                <c:pt idx="125">
                  <c:v>0.50919999999999999</c:v>
                </c:pt>
                <c:pt idx="126">
                  <c:v>0.49685000000000001</c:v>
                </c:pt>
                <c:pt idx="127">
                  <c:v>0.48514999999999997</c:v>
                </c:pt>
                <c:pt idx="128">
                  <c:v>0.49554999999999999</c:v>
                </c:pt>
                <c:pt idx="129">
                  <c:v>0.48059999999999997</c:v>
                </c:pt>
                <c:pt idx="130">
                  <c:v>0.47150000000000003</c:v>
                </c:pt>
                <c:pt idx="131">
                  <c:v>0.48709999999999998</c:v>
                </c:pt>
                <c:pt idx="132">
                  <c:v>0.46239999999999998</c:v>
                </c:pt>
                <c:pt idx="133">
                  <c:v>0.48059999999999997</c:v>
                </c:pt>
                <c:pt idx="134">
                  <c:v>0.48059999999999997</c:v>
                </c:pt>
                <c:pt idx="135">
                  <c:v>0.48254999999999998</c:v>
                </c:pt>
                <c:pt idx="136">
                  <c:v>0.49295</c:v>
                </c:pt>
                <c:pt idx="137">
                  <c:v>0.48580000000000001</c:v>
                </c:pt>
                <c:pt idx="138">
                  <c:v>0.48969999999999997</c:v>
                </c:pt>
                <c:pt idx="139">
                  <c:v>0.47864999999999996</c:v>
                </c:pt>
                <c:pt idx="140">
                  <c:v>0.49295</c:v>
                </c:pt>
                <c:pt idx="141">
                  <c:v>0.50139999999999996</c:v>
                </c:pt>
                <c:pt idx="142">
                  <c:v>0.48319999999999996</c:v>
                </c:pt>
                <c:pt idx="143">
                  <c:v>0.45914999999999995</c:v>
                </c:pt>
                <c:pt idx="144">
                  <c:v>0.47019999999999995</c:v>
                </c:pt>
                <c:pt idx="145">
                  <c:v>0.52285000000000004</c:v>
                </c:pt>
                <c:pt idx="146">
                  <c:v>0.48319999999999996</c:v>
                </c:pt>
                <c:pt idx="147">
                  <c:v>0.50790000000000002</c:v>
                </c:pt>
                <c:pt idx="148">
                  <c:v>0.47604999999999997</c:v>
                </c:pt>
                <c:pt idx="149">
                  <c:v>0.45134999999999997</c:v>
                </c:pt>
                <c:pt idx="150">
                  <c:v>0.49295</c:v>
                </c:pt>
                <c:pt idx="151">
                  <c:v>0.48060000000000003</c:v>
                </c:pt>
                <c:pt idx="152">
                  <c:v>0.42404999999999998</c:v>
                </c:pt>
                <c:pt idx="153">
                  <c:v>0.47865000000000002</c:v>
                </c:pt>
                <c:pt idx="154">
                  <c:v>0.45265</c:v>
                </c:pt>
                <c:pt idx="155">
                  <c:v>0.49880000000000002</c:v>
                </c:pt>
                <c:pt idx="156">
                  <c:v>0.44289999999999996</c:v>
                </c:pt>
                <c:pt idx="157">
                  <c:v>0.46110000000000001</c:v>
                </c:pt>
                <c:pt idx="158">
                  <c:v>0.49164999999999998</c:v>
                </c:pt>
                <c:pt idx="159">
                  <c:v>0.46434999999999998</c:v>
                </c:pt>
                <c:pt idx="160">
                  <c:v>0.49944999999999995</c:v>
                </c:pt>
                <c:pt idx="161">
                  <c:v>0.50595000000000001</c:v>
                </c:pt>
                <c:pt idx="162">
                  <c:v>0.46565000000000001</c:v>
                </c:pt>
                <c:pt idx="163">
                  <c:v>0.54754999999999998</c:v>
                </c:pt>
                <c:pt idx="164">
                  <c:v>0.48255000000000003</c:v>
                </c:pt>
                <c:pt idx="165">
                  <c:v>0.48969999999999997</c:v>
                </c:pt>
                <c:pt idx="166">
                  <c:v>0.50854999999999995</c:v>
                </c:pt>
                <c:pt idx="167">
                  <c:v>0.57224999999999993</c:v>
                </c:pt>
                <c:pt idx="168">
                  <c:v>0.50009999999999999</c:v>
                </c:pt>
                <c:pt idx="169">
                  <c:v>0.50529999999999997</c:v>
                </c:pt>
                <c:pt idx="170">
                  <c:v>0.56899999999999995</c:v>
                </c:pt>
                <c:pt idx="171">
                  <c:v>0.50659999999999994</c:v>
                </c:pt>
                <c:pt idx="172">
                  <c:v>0.55469999999999997</c:v>
                </c:pt>
                <c:pt idx="173">
                  <c:v>0.4975</c:v>
                </c:pt>
                <c:pt idx="174">
                  <c:v>0.5059499999999999</c:v>
                </c:pt>
                <c:pt idx="175">
                  <c:v>0.48904999999999998</c:v>
                </c:pt>
                <c:pt idx="176">
                  <c:v>0.51895000000000002</c:v>
                </c:pt>
                <c:pt idx="177">
                  <c:v>0.48059999999999997</c:v>
                </c:pt>
                <c:pt idx="178">
                  <c:v>0.46694999999999998</c:v>
                </c:pt>
                <c:pt idx="179">
                  <c:v>0.57745000000000002</c:v>
                </c:pt>
                <c:pt idx="180">
                  <c:v>0.46109999999999995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E0-496B-8002-6E2E097771C9}"/>
            </c:ext>
          </c:extLst>
        </c:ser>
        <c:ser>
          <c:idx val="1"/>
          <c:order val="3"/>
          <c:tx>
            <c:v>Fell Field</c:v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Past!$AK$10:$AK$190</c:f>
              <c:numCache>
                <c:formatCode>0.00</c:formatCode>
                <c:ptCount val="181"/>
                <c:pt idx="0">
                  <c:v>0.13444</c:v>
                </c:pt>
                <c:pt idx="1">
                  <c:v>0.12483999999999999</c:v>
                </c:pt>
                <c:pt idx="2">
                  <c:v>0.13572000000000001</c:v>
                </c:pt>
                <c:pt idx="3">
                  <c:v>0.14660000000000001</c:v>
                </c:pt>
                <c:pt idx="4">
                  <c:v>0.153</c:v>
                </c:pt>
                <c:pt idx="5">
                  <c:v>0.16708000000000001</c:v>
                </c:pt>
                <c:pt idx="6">
                  <c:v>0.13636000000000001</c:v>
                </c:pt>
                <c:pt idx="7">
                  <c:v>0.1434</c:v>
                </c:pt>
                <c:pt idx="8">
                  <c:v>0.19076000000000001</c:v>
                </c:pt>
                <c:pt idx="9">
                  <c:v>0.16132000000000002</c:v>
                </c:pt>
                <c:pt idx="10">
                  <c:v>0.17988000000000001</c:v>
                </c:pt>
                <c:pt idx="11">
                  <c:v>0.14788000000000001</c:v>
                </c:pt>
                <c:pt idx="12">
                  <c:v>0.1754</c:v>
                </c:pt>
                <c:pt idx="13">
                  <c:v>0.14787999999999998</c:v>
                </c:pt>
                <c:pt idx="14">
                  <c:v>0.14404</c:v>
                </c:pt>
                <c:pt idx="15">
                  <c:v>0.12868000000000002</c:v>
                </c:pt>
                <c:pt idx="16">
                  <c:v>0.15043999999999999</c:v>
                </c:pt>
                <c:pt idx="17">
                  <c:v>0.18180000000000002</c:v>
                </c:pt>
                <c:pt idx="18">
                  <c:v>0.16388</c:v>
                </c:pt>
                <c:pt idx="19">
                  <c:v>0.15812000000000001</c:v>
                </c:pt>
                <c:pt idx="20">
                  <c:v>0.17027999999999999</c:v>
                </c:pt>
                <c:pt idx="21">
                  <c:v>0.13700000000000001</c:v>
                </c:pt>
                <c:pt idx="22">
                  <c:v>0.1434</c:v>
                </c:pt>
                <c:pt idx="23">
                  <c:v>0.11268</c:v>
                </c:pt>
                <c:pt idx="24">
                  <c:v>0.14212000000000002</c:v>
                </c:pt>
                <c:pt idx="25">
                  <c:v>0.11204</c:v>
                </c:pt>
                <c:pt idx="26">
                  <c:v>0.12868000000000002</c:v>
                </c:pt>
                <c:pt idx="27">
                  <c:v>0.16836000000000001</c:v>
                </c:pt>
                <c:pt idx="28">
                  <c:v>0.12931999999999999</c:v>
                </c:pt>
                <c:pt idx="29">
                  <c:v>0.13572000000000001</c:v>
                </c:pt>
                <c:pt idx="30">
                  <c:v>0.13700000000000001</c:v>
                </c:pt>
                <c:pt idx="31">
                  <c:v>0.16515999999999997</c:v>
                </c:pt>
                <c:pt idx="32">
                  <c:v>0.18371999999999999</c:v>
                </c:pt>
                <c:pt idx="33">
                  <c:v>0.16452</c:v>
                </c:pt>
                <c:pt idx="34">
                  <c:v>0.19652</c:v>
                </c:pt>
                <c:pt idx="35">
                  <c:v>0.15876000000000001</c:v>
                </c:pt>
                <c:pt idx="36">
                  <c:v>0.1754</c:v>
                </c:pt>
                <c:pt idx="37">
                  <c:v>0.20676</c:v>
                </c:pt>
                <c:pt idx="38">
                  <c:v>0.17284000000000002</c:v>
                </c:pt>
                <c:pt idx="39">
                  <c:v>0.16132000000000002</c:v>
                </c:pt>
                <c:pt idx="40">
                  <c:v>0.16452</c:v>
                </c:pt>
                <c:pt idx="41">
                  <c:v>0.17284000000000002</c:v>
                </c:pt>
                <c:pt idx="42">
                  <c:v>0.16644000000000003</c:v>
                </c:pt>
                <c:pt idx="43">
                  <c:v>0.17796000000000001</c:v>
                </c:pt>
                <c:pt idx="44">
                  <c:v>0.14532</c:v>
                </c:pt>
                <c:pt idx="45">
                  <c:v>0.15939999999999999</c:v>
                </c:pt>
                <c:pt idx="46">
                  <c:v>0.16899999999999998</c:v>
                </c:pt>
                <c:pt idx="47">
                  <c:v>0.15876000000000001</c:v>
                </c:pt>
                <c:pt idx="48">
                  <c:v>0.19140000000000001</c:v>
                </c:pt>
                <c:pt idx="49">
                  <c:v>0.16963999999999999</c:v>
                </c:pt>
                <c:pt idx="50">
                  <c:v>0.16196000000000002</c:v>
                </c:pt>
                <c:pt idx="51">
                  <c:v>0.17604</c:v>
                </c:pt>
                <c:pt idx="52">
                  <c:v>0.19267999999999999</c:v>
                </c:pt>
                <c:pt idx="53">
                  <c:v>0.19908000000000001</c:v>
                </c:pt>
                <c:pt idx="54">
                  <c:v>0.16003999999999999</c:v>
                </c:pt>
                <c:pt idx="55">
                  <c:v>0.15428</c:v>
                </c:pt>
                <c:pt idx="56">
                  <c:v>0.18948000000000001</c:v>
                </c:pt>
                <c:pt idx="57">
                  <c:v>0.17604</c:v>
                </c:pt>
                <c:pt idx="58">
                  <c:v>0.16452</c:v>
                </c:pt>
                <c:pt idx="59">
                  <c:v>0.18436000000000002</c:v>
                </c:pt>
                <c:pt idx="60">
                  <c:v>0.20484000000000002</c:v>
                </c:pt>
                <c:pt idx="61">
                  <c:v>0.16644000000000003</c:v>
                </c:pt>
                <c:pt idx="62">
                  <c:v>0.20356000000000002</c:v>
                </c:pt>
                <c:pt idx="63">
                  <c:v>0.18372000000000002</c:v>
                </c:pt>
                <c:pt idx="64">
                  <c:v>0.19908000000000001</c:v>
                </c:pt>
                <c:pt idx="65">
                  <c:v>0.1754</c:v>
                </c:pt>
                <c:pt idx="66">
                  <c:v>0.20739999999999997</c:v>
                </c:pt>
                <c:pt idx="67">
                  <c:v>0.18884000000000001</c:v>
                </c:pt>
                <c:pt idx="68">
                  <c:v>0.21252000000000001</c:v>
                </c:pt>
                <c:pt idx="69">
                  <c:v>0.20420000000000002</c:v>
                </c:pt>
                <c:pt idx="70">
                  <c:v>0.17988000000000001</c:v>
                </c:pt>
                <c:pt idx="71">
                  <c:v>0.18692</c:v>
                </c:pt>
                <c:pt idx="72">
                  <c:v>0.20419999999999999</c:v>
                </c:pt>
                <c:pt idx="73">
                  <c:v>0.18307999999999999</c:v>
                </c:pt>
                <c:pt idx="74">
                  <c:v>0.14916000000000001</c:v>
                </c:pt>
                <c:pt idx="75">
                  <c:v>0.20419999999999999</c:v>
                </c:pt>
                <c:pt idx="76">
                  <c:v>0.20484000000000002</c:v>
                </c:pt>
                <c:pt idx="77">
                  <c:v>0.18052000000000001</c:v>
                </c:pt>
                <c:pt idx="78">
                  <c:v>0.15620000000000001</c:v>
                </c:pt>
                <c:pt idx="79">
                  <c:v>0.15364</c:v>
                </c:pt>
                <c:pt idx="80">
                  <c:v>0.17732000000000001</c:v>
                </c:pt>
                <c:pt idx="81">
                  <c:v>0.18115999999999999</c:v>
                </c:pt>
                <c:pt idx="82">
                  <c:v>0.15555999999999998</c:v>
                </c:pt>
                <c:pt idx="83">
                  <c:v>0.18564000000000003</c:v>
                </c:pt>
                <c:pt idx="84">
                  <c:v>0.18692</c:v>
                </c:pt>
                <c:pt idx="85">
                  <c:v>0.17731999999999998</c:v>
                </c:pt>
                <c:pt idx="86">
                  <c:v>0.20868000000000003</c:v>
                </c:pt>
                <c:pt idx="87">
                  <c:v>0.20484000000000002</c:v>
                </c:pt>
                <c:pt idx="88">
                  <c:v>0.2298</c:v>
                </c:pt>
                <c:pt idx="89">
                  <c:v>0.19140000000000001</c:v>
                </c:pt>
                <c:pt idx="90">
                  <c:v>0.20804</c:v>
                </c:pt>
                <c:pt idx="91">
                  <c:v>0.24260000000000001</c:v>
                </c:pt>
                <c:pt idx="92">
                  <c:v>0.20868</c:v>
                </c:pt>
                <c:pt idx="93">
                  <c:v>0.1946</c:v>
                </c:pt>
                <c:pt idx="94">
                  <c:v>0.1978</c:v>
                </c:pt>
                <c:pt idx="95">
                  <c:v>0.21828000000000003</c:v>
                </c:pt>
                <c:pt idx="96">
                  <c:v>0.21188000000000001</c:v>
                </c:pt>
                <c:pt idx="97">
                  <c:v>0.17988000000000001</c:v>
                </c:pt>
                <c:pt idx="98">
                  <c:v>0.17732000000000001</c:v>
                </c:pt>
                <c:pt idx="99">
                  <c:v>0.19588</c:v>
                </c:pt>
                <c:pt idx="100">
                  <c:v>0.17796000000000001</c:v>
                </c:pt>
                <c:pt idx="101">
                  <c:v>0.19652</c:v>
                </c:pt>
                <c:pt idx="102">
                  <c:v>0.185</c:v>
                </c:pt>
                <c:pt idx="103">
                  <c:v>0.17476</c:v>
                </c:pt>
                <c:pt idx="104">
                  <c:v>0.17156000000000002</c:v>
                </c:pt>
                <c:pt idx="105">
                  <c:v>0.17668</c:v>
                </c:pt>
                <c:pt idx="106">
                  <c:v>0.19140000000000001</c:v>
                </c:pt>
                <c:pt idx="107">
                  <c:v>0.19267999999999999</c:v>
                </c:pt>
                <c:pt idx="108">
                  <c:v>0.19716000000000003</c:v>
                </c:pt>
                <c:pt idx="109">
                  <c:v>0.19716000000000003</c:v>
                </c:pt>
                <c:pt idx="110">
                  <c:v>0.20932000000000001</c:v>
                </c:pt>
                <c:pt idx="111">
                  <c:v>0.22275999999999999</c:v>
                </c:pt>
                <c:pt idx="112">
                  <c:v>0.21251999999999999</c:v>
                </c:pt>
                <c:pt idx="113">
                  <c:v>0.1946</c:v>
                </c:pt>
                <c:pt idx="114">
                  <c:v>0.19395999999999999</c:v>
                </c:pt>
                <c:pt idx="115">
                  <c:v>0.17988000000000001</c:v>
                </c:pt>
                <c:pt idx="116">
                  <c:v>0.18051999999999999</c:v>
                </c:pt>
                <c:pt idx="117">
                  <c:v>0.23812</c:v>
                </c:pt>
                <c:pt idx="118">
                  <c:v>0.20548</c:v>
                </c:pt>
                <c:pt idx="119">
                  <c:v>0.20548000000000002</c:v>
                </c:pt>
                <c:pt idx="120">
                  <c:v>0.23875999999999997</c:v>
                </c:pt>
                <c:pt idx="121">
                  <c:v>0.20612</c:v>
                </c:pt>
                <c:pt idx="122">
                  <c:v>0.20612</c:v>
                </c:pt>
                <c:pt idx="123">
                  <c:v>0.18180000000000002</c:v>
                </c:pt>
                <c:pt idx="124">
                  <c:v>0.18115999999999999</c:v>
                </c:pt>
                <c:pt idx="125">
                  <c:v>0.21764000000000003</c:v>
                </c:pt>
                <c:pt idx="126">
                  <c:v>0.20548000000000002</c:v>
                </c:pt>
                <c:pt idx="127">
                  <c:v>0.19395999999999999</c:v>
                </c:pt>
                <c:pt idx="128">
                  <c:v>0.20419999999999999</c:v>
                </c:pt>
                <c:pt idx="129">
                  <c:v>0.18948000000000001</c:v>
                </c:pt>
                <c:pt idx="130">
                  <c:v>0.18052000000000004</c:v>
                </c:pt>
                <c:pt idx="131">
                  <c:v>0.19588</c:v>
                </c:pt>
                <c:pt idx="132">
                  <c:v>0.17155999999999999</c:v>
                </c:pt>
                <c:pt idx="133">
                  <c:v>0.18948000000000001</c:v>
                </c:pt>
                <c:pt idx="134">
                  <c:v>0.18948000000000001</c:v>
                </c:pt>
                <c:pt idx="135">
                  <c:v>0.19140000000000001</c:v>
                </c:pt>
                <c:pt idx="136">
                  <c:v>0.20163999999999999</c:v>
                </c:pt>
                <c:pt idx="137">
                  <c:v>0.19460000000000002</c:v>
                </c:pt>
                <c:pt idx="138">
                  <c:v>0.19843999999999998</c:v>
                </c:pt>
                <c:pt idx="139">
                  <c:v>0.18756</c:v>
                </c:pt>
                <c:pt idx="140">
                  <c:v>0.20163999999999999</c:v>
                </c:pt>
                <c:pt idx="141">
                  <c:v>0.20996000000000001</c:v>
                </c:pt>
                <c:pt idx="142">
                  <c:v>0.19204000000000002</c:v>
                </c:pt>
                <c:pt idx="143">
                  <c:v>0.16836000000000001</c:v>
                </c:pt>
                <c:pt idx="144">
                  <c:v>0.17923999999999998</c:v>
                </c:pt>
                <c:pt idx="145">
                  <c:v>0.23108000000000004</c:v>
                </c:pt>
                <c:pt idx="146">
                  <c:v>0.19204000000000002</c:v>
                </c:pt>
                <c:pt idx="147">
                  <c:v>0.21636000000000002</c:v>
                </c:pt>
                <c:pt idx="148">
                  <c:v>0.185</c:v>
                </c:pt>
                <c:pt idx="149">
                  <c:v>0.16067999999999999</c:v>
                </c:pt>
                <c:pt idx="150">
                  <c:v>0.20163999999999999</c:v>
                </c:pt>
                <c:pt idx="151">
                  <c:v>0.18948000000000001</c:v>
                </c:pt>
                <c:pt idx="152">
                  <c:v>0.1338</c:v>
                </c:pt>
                <c:pt idx="153">
                  <c:v>0.18756</c:v>
                </c:pt>
                <c:pt idx="154">
                  <c:v>0.16195999999999999</c:v>
                </c:pt>
                <c:pt idx="155">
                  <c:v>0.2074</c:v>
                </c:pt>
                <c:pt idx="156">
                  <c:v>0.15236</c:v>
                </c:pt>
                <c:pt idx="157">
                  <c:v>0.17028000000000004</c:v>
                </c:pt>
                <c:pt idx="158">
                  <c:v>0.20035999999999998</c:v>
                </c:pt>
                <c:pt idx="159">
                  <c:v>0.17348</c:v>
                </c:pt>
                <c:pt idx="160">
                  <c:v>0.20804</c:v>
                </c:pt>
                <c:pt idx="161">
                  <c:v>0.21444000000000002</c:v>
                </c:pt>
                <c:pt idx="162">
                  <c:v>0.17476</c:v>
                </c:pt>
                <c:pt idx="163">
                  <c:v>0.25540000000000002</c:v>
                </c:pt>
                <c:pt idx="164">
                  <c:v>0.19140000000000001</c:v>
                </c:pt>
                <c:pt idx="165">
                  <c:v>0.19843999999999998</c:v>
                </c:pt>
                <c:pt idx="166">
                  <c:v>0.21699999999999997</c:v>
                </c:pt>
                <c:pt idx="167">
                  <c:v>0.27971999999999997</c:v>
                </c:pt>
                <c:pt idx="168">
                  <c:v>0.20868000000000003</c:v>
                </c:pt>
                <c:pt idx="169">
                  <c:v>0.21380000000000002</c:v>
                </c:pt>
                <c:pt idx="170">
                  <c:v>0.27651999999999999</c:v>
                </c:pt>
                <c:pt idx="171">
                  <c:v>0.21507999999999999</c:v>
                </c:pt>
                <c:pt idx="172">
                  <c:v>0.26244000000000001</c:v>
                </c:pt>
                <c:pt idx="173">
                  <c:v>0.20612</c:v>
                </c:pt>
                <c:pt idx="174">
                  <c:v>0.21443999999999999</c:v>
                </c:pt>
                <c:pt idx="175">
                  <c:v>0.1978</c:v>
                </c:pt>
                <c:pt idx="176">
                  <c:v>0.22724</c:v>
                </c:pt>
                <c:pt idx="177">
                  <c:v>0.18948000000000001</c:v>
                </c:pt>
                <c:pt idx="178">
                  <c:v>0.17604</c:v>
                </c:pt>
                <c:pt idx="179">
                  <c:v>0.28483999999999998</c:v>
                </c:pt>
                <c:pt idx="180">
                  <c:v>0.17027999999999999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1-4C76-8F04-01108095B972}"/>
            </c:ext>
          </c:extLst>
        </c:ser>
        <c:ser>
          <c:idx val="4"/>
          <c:order val="4"/>
          <c:tx>
            <c:v>Fen RCP2.6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RCP2_6!$A$191:$A$270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xVal>
          <c:yVal>
            <c:numRef>
              <c:f>RCP2_6!$AM$191:$AM$270</c:f>
              <c:numCache>
                <c:formatCode>0.00</c:formatCode>
                <c:ptCount val="80"/>
                <c:pt idx="0">
                  <c:v>0.49554999999999999</c:v>
                </c:pt>
                <c:pt idx="1">
                  <c:v>0.49911401032283648</c:v>
                </c:pt>
                <c:pt idx="2">
                  <c:v>0.51735769662482711</c:v>
                </c:pt>
                <c:pt idx="3">
                  <c:v>0.54620199222995469</c:v>
                </c:pt>
                <c:pt idx="4">
                  <c:v>0.51530786635457604</c:v>
                </c:pt>
                <c:pt idx="5">
                  <c:v>0.49096983682100859</c:v>
                </c:pt>
                <c:pt idx="6">
                  <c:v>0.55358749010593644</c:v>
                </c:pt>
                <c:pt idx="7">
                  <c:v>0.52207872604138028</c:v>
                </c:pt>
                <c:pt idx="8">
                  <c:v>0.58855227769437202</c:v>
                </c:pt>
                <c:pt idx="9">
                  <c:v>0.55997858396199551</c:v>
                </c:pt>
                <c:pt idx="10">
                  <c:v>0.49972905462478778</c:v>
                </c:pt>
                <c:pt idx="11">
                  <c:v>0.55286768358268945</c:v>
                </c:pt>
                <c:pt idx="12">
                  <c:v>0.54896147048641952</c:v>
                </c:pt>
                <c:pt idx="13">
                  <c:v>0.52809118740520222</c:v>
                </c:pt>
                <c:pt idx="14">
                  <c:v>0.5349304159336794</c:v>
                </c:pt>
                <c:pt idx="15">
                  <c:v>0.48591064275249346</c:v>
                </c:pt>
                <c:pt idx="16">
                  <c:v>0.51346187277246014</c:v>
                </c:pt>
                <c:pt idx="17">
                  <c:v>0.52758144106429117</c:v>
                </c:pt>
                <c:pt idx="18">
                  <c:v>0.54585523145807613</c:v>
                </c:pt>
                <c:pt idx="19">
                  <c:v>0.53365072787068457</c:v>
                </c:pt>
                <c:pt idx="20">
                  <c:v>0.5147218642453093</c:v>
                </c:pt>
                <c:pt idx="21">
                  <c:v>0.51222307937728218</c:v>
                </c:pt>
                <c:pt idx="22">
                  <c:v>0.55297187968878569</c:v>
                </c:pt>
                <c:pt idx="23">
                  <c:v>0.54425492106315154</c:v>
                </c:pt>
                <c:pt idx="24">
                  <c:v>0.5477639049169869</c:v>
                </c:pt>
                <c:pt idx="25">
                  <c:v>0.54898847669464312</c:v>
                </c:pt>
                <c:pt idx="26">
                  <c:v>0.52707973423567767</c:v>
                </c:pt>
                <c:pt idx="27">
                  <c:v>0.52472809230863116</c:v>
                </c:pt>
                <c:pt idx="28">
                  <c:v>0.53915428126059584</c:v>
                </c:pt>
                <c:pt idx="29">
                  <c:v>0.52843204443607539</c:v>
                </c:pt>
                <c:pt idx="30">
                  <c:v>0.5334127732013384</c:v>
                </c:pt>
                <c:pt idx="31">
                  <c:v>0.53294231535710757</c:v>
                </c:pt>
                <c:pt idx="32">
                  <c:v>0.53144357802717179</c:v>
                </c:pt>
                <c:pt idx="33">
                  <c:v>0.50860445769844032</c:v>
                </c:pt>
                <c:pt idx="34">
                  <c:v>0.50629487504057047</c:v>
                </c:pt>
                <c:pt idx="35">
                  <c:v>0.55036878842272008</c:v>
                </c:pt>
                <c:pt idx="36">
                  <c:v>0.52743509756066032</c:v>
                </c:pt>
                <c:pt idx="37">
                  <c:v>0.55906470265529673</c:v>
                </c:pt>
                <c:pt idx="38">
                  <c:v>0.53425030642864213</c:v>
                </c:pt>
                <c:pt idx="39">
                  <c:v>0.50695639906819268</c:v>
                </c:pt>
                <c:pt idx="40">
                  <c:v>0.55069740090415287</c:v>
                </c:pt>
                <c:pt idx="41">
                  <c:v>0.51089236667990612</c:v>
                </c:pt>
                <c:pt idx="42">
                  <c:v>0.48550267283082971</c:v>
                </c:pt>
                <c:pt idx="43">
                  <c:v>0.51527813501586306</c:v>
                </c:pt>
                <c:pt idx="44">
                  <c:v>0.51034156885269355</c:v>
                </c:pt>
                <c:pt idx="45">
                  <c:v>0.4930280149360457</c:v>
                </c:pt>
                <c:pt idx="46">
                  <c:v>0.52078115799437086</c:v>
                </c:pt>
                <c:pt idx="47">
                  <c:v>0.5122490338746718</c:v>
                </c:pt>
                <c:pt idx="48">
                  <c:v>0.5127314442607519</c:v>
                </c:pt>
                <c:pt idx="49">
                  <c:v>0.56399949793906612</c:v>
                </c:pt>
                <c:pt idx="50">
                  <c:v>0.54227263508307599</c:v>
                </c:pt>
                <c:pt idx="51">
                  <c:v>0.5154879648951437</c:v>
                </c:pt>
                <c:pt idx="52">
                  <c:v>0.47724682856379042</c:v>
                </c:pt>
                <c:pt idx="53">
                  <c:v>0.52642594308443935</c:v>
                </c:pt>
                <c:pt idx="54">
                  <c:v>0.50633226269608966</c:v>
                </c:pt>
                <c:pt idx="55">
                  <c:v>0.48846939391472521</c:v>
                </c:pt>
                <c:pt idx="56">
                  <c:v>0.50830367742797822</c:v>
                </c:pt>
                <c:pt idx="57">
                  <c:v>0.50884943930757831</c:v>
                </c:pt>
                <c:pt idx="58">
                  <c:v>0.50753997498378989</c:v>
                </c:pt>
                <c:pt idx="59">
                  <c:v>0.53832559780994027</c:v>
                </c:pt>
                <c:pt idx="60">
                  <c:v>0.53252482550221347</c:v>
                </c:pt>
                <c:pt idx="61">
                  <c:v>0.51595603523905165</c:v>
                </c:pt>
                <c:pt idx="62">
                  <c:v>0.4955209023028212</c:v>
                </c:pt>
                <c:pt idx="63">
                  <c:v>0.54006818113505761</c:v>
                </c:pt>
                <c:pt idx="64">
                  <c:v>0.56766412145058853</c:v>
                </c:pt>
                <c:pt idx="65">
                  <c:v>0.52913226341946928</c:v>
                </c:pt>
                <c:pt idx="66">
                  <c:v>0.51686816977161776</c:v>
                </c:pt>
                <c:pt idx="67">
                  <c:v>0.54987687966297161</c:v>
                </c:pt>
                <c:pt idx="68">
                  <c:v>0.54667653707470554</c:v>
                </c:pt>
                <c:pt idx="69">
                  <c:v>0.53758828872909314</c:v>
                </c:pt>
                <c:pt idx="70">
                  <c:v>0.49859532189961958</c:v>
                </c:pt>
                <c:pt idx="71">
                  <c:v>0.54915105465031677</c:v>
                </c:pt>
                <c:pt idx="72">
                  <c:v>0.53441461840495497</c:v>
                </c:pt>
                <c:pt idx="73">
                  <c:v>0.51480452907283292</c:v>
                </c:pt>
                <c:pt idx="74">
                  <c:v>0.51416794165692203</c:v>
                </c:pt>
                <c:pt idx="75">
                  <c:v>0.49951457782822162</c:v>
                </c:pt>
                <c:pt idx="76">
                  <c:v>0.53541225377908364</c:v>
                </c:pt>
                <c:pt idx="77">
                  <c:v>0.53274041866054156</c:v>
                </c:pt>
                <c:pt idx="78">
                  <c:v>0.49842906189694908</c:v>
                </c:pt>
                <c:pt idx="79">
                  <c:v>0.56107103304674255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43-493C-BBF6-AAF89B35D5C9}"/>
            </c:ext>
          </c:extLst>
        </c:ser>
        <c:ser>
          <c:idx val="7"/>
          <c:order val="7"/>
          <c:tx>
            <c:v>Fell field RCP2.6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RCP2_6!$A$191:$A$270</c:f>
              <c:numCache>
                <c:formatCode>0</c:formatCode>
                <c:ptCount val="8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  <c:pt idx="30">
                  <c:v>2051</c:v>
                </c:pt>
                <c:pt idx="31">
                  <c:v>2052</c:v>
                </c:pt>
                <c:pt idx="32">
                  <c:v>2053</c:v>
                </c:pt>
                <c:pt idx="33">
                  <c:v>2054</c:v>
                </c:pt>
                <c:pt idx="34">
                  <c:v>2055</c:v>
                </c:pt>
                <c:pt idx="35">
                  <c:v>2056</c:v>
                </c:pt>
                <c:pt idx="36">
                  <c:v>2057</c:v>
                </c:pt>
                <c:pt idx="37">
                  <c:v>2058</c:v>
                </c:pt>
                <c:pt idx="38">
                  <c:v>2059</c:v>
                </c:pt>
                <c:pt idx="39">
                  <c:v>2060</c:v>
                </c:pt>
                <c:pt idx="40">
                  <c:v>2061</c:v>
                </c:pt>
                <c:pt idx="41">
                  <c:v>2062</c:v>
                </c:pt>
                <c:pt idx="42">
                  <c:v>2063</c:v>
                </c:pt>
                <c:pt idx="43">
                  <c:v>2064</c:v>
                </c:pt>
                <c:pt idx="44">
                  <c:v>2065</c:v>
                </c:pt>
                <c:pt idx="45">
                  <c:v>2066</c:v>
                </c:pt>
                <c:pt idx="46">
                  <c:v>2067</c:v>
                </c:pt>
                <c:pt idx="47">
                  <c:v>2068</c:v>
                </c:pt>
                <c:pt idx="48">
                  <c:v>2069</c:v>
                </c:pt>
                <c:pt idx="49">
                  <c:v>2070</c:v>
                </c:pt>
                <c:pt idx="50">
                  <c:v>2071</c:v>
                </c:pt>
                <c:pt idx="51">
                  <c:v>2072</c:v>
                </c:pt>
                <c:pt idx="52">
                  <c:v>2073</c:v>
                </c:pt>
                <c:pt idx="53">
                  <c:v>2074</c:v>
                </c:pt>
                <c:pt idx="54">
                  <c:v>2075</c:v>
                </c:pt>
                <c:pt idx="55">
                  <c:v>2076</c:v>
                </c:pt>
                <c:pt idx="56">
                  <c:v>2077</c:v>
                </c:pt>
                <c:pt idx="57">
                  <c:v>2078</c:v>
                </c:pt>
                <c:pt idx="58">
                  <c:v>2079</c:v>
                </c:pt>
                <c:pt idx="59">
                  <c:v>2080</c:v>
                </c:pt>
                <c:pt idx="60">
                  <c:v>2081</c:v>
                </c:pt>
                <c:pt idx="61">
                  <c:v>2082</c:v>
                </c:pt>
                <c:pt idx="62">
                  <c:v>2083</c:v>
                </c:pt>
                <c:pt idx="63">
                  <c:v>2084</c:v>
                </c:pt>
                <c:pt idx="64">
                  <c:v>2085</c:v>
                </c:pt>
                <c:pt idx="65">
                  <c:v>2086</c:v>
                </c:pt>
                <c:pt idx="66">
                  <c:v>2087</c:v>
                </c:pt>
                <c:pt idx="67">
                  <c:v>2088</c:v>
                </c:pt>
                <c:pt idx="68">
                  <c:v>2089</c:v>
                </c:pt>
                <c:pt idx="69">
                  <c:v>2090</c:v>
                </c:pt>
                <c:pt idx="70">
                  <c:v>2091</c:v>
                </c:pt>
                <c:pt idx="71">
                  <c:v>2092</c:v>
                </c:pt>
                <c:pt idx="72">
                  <c:v>2093</c:v>
                </c:pt>
                <c:pt idx="73">
                  <c:v>2094</c:v>
                </c:pt>
                <c:pt idx="74">
                  <c:v>2095</c:v>
                </c:pt>
                <c:pt idx="75">
                  <c:v>2096</c:v>
                </c:pt>
                <c:pt idx="76">
                  <c:v>2097</c:v>
                </c:pt>
                <c:pt idx="77">
                  <c:v>2098</c:v>
                </c:pt>
                <c:pt idx="78">
                  <c:v>2099</c:v>
                </c:pt>
                <c:pt idx="79">
                  <c:v>2100</c:v>
                </c:pt>
              </c:numCache>
            </c:numRef>
          </c:xVal>
          <c:yVal>
            <c:numRef>
              <c:f>RCP2_6!$AJ$191:$AJ$270</c:f>
              <c:numCache>
                <c:formatCode>0.00</c:formatCode>
                <c:ptCount val="80"/>
                <c:pt idx="0">
                  <c:v>0.20419999999999999</c:v>
                </c:pt>
                <c:pt idx="1">
                  <c:v>0.20770917939479286</c:v>
                </c:pt>
                <c:pt idx="2">
                  <c:v>0.22567219359982982</c:v>
                </c:pt>
                <c:pt idx="3">
                  <c:v>0.25407273081103232</c:v>
                </c:pt>
                <c:pt idx="4">
                  <c:v>0.22365389917989034</c:v>
                </c:pt>
                <c:pt idx="5">
                  <c:v>0.19969030086991618</c:v>
                </c:pt>
                <c:pt idx="6">
                  <c:v>0.26134460564276824</c:v>
                </c:pt>
                <c:pt idx="7">
                  <c:v>0.23032059179458983</c:v>
                </c:pt>
                <c:pt idx="8">
                  <c:v>0.29577147342215093</c:v>
                </c:pt>
                <c:pt idx="9">
                  <c:v>0.2676373749779648</c:v>
                </c:pt>
                <c:pt idx="10">
                  <c:v>0.20831476147671416</c:v>
                </c:pt>
                <c:pt idx="11">
                  <c:v>0.26063587306603275</c:v>
                </c:pt>
                <c:pt idx="12">
                  <c:v>0.25678975555585926</c:v>
                </c:pt>
                <c:pt idx="13">
                  <c:v>0.23624055375281455</c:v>
                </c:pt>
                <c:pt idx="14">
                  <c:v>0.24297456338085363</c:v>
                </c:pt>
                <c:pt idx="15">
                  <c:v>0.19470894055630128</c:v>
                </c:pt>
                <c:pt idx="16">
                  <c:v>0.22183630549903771</c:v>
                </c:pt>
                <c:pt idx="17">
                  <c:v>0.23573864966330213</c:v>
                </c:pt>
                <c:pt idx="18">
                  <c:v>0.25373130482025963</c:v>
                </c:pt>
                <c:pt idx="19">
                  <c:v>0.24171456282652018</c:v>
                </c:pt>
                <c:pt idx="20">
                  <c:v>0.22307691248768924</c:v>
                </c:pt>
                <c:pt idx="21">
                  <c:v>0.22061657046378558</c:v>
                </c:pt>
                <c:pt idx="22">
                  <c:v>0.26073846615511209</c:v>
                </c:pt>
                <c:pt idx="23">
                  <c:v>0.25215561458525693</c:v>
                </c:pt>
                <c:pt idx="24">
                  <c:v>0.25561061407211016</c:v>
                </c:pt>
                <c:pt idx="25">
                  <c:v>0.25681634628395633</c:v>
                </c:pt>
                <c:pt idx="26">
                  <c:v>0.23524466140128267</c:v>
                </c:pt>
                <c:pt idx="27">
                  <c:v>0.23292919858080607</c:v>
                </c:pt>
                <c:pt idx="28">
                  <c:v>0.24713344616427896</c:v>
                </c:pt>
                <c:pt idx="29">
                  <c:v>0.23657616682936661</c:v>
                </c:pt>
                <c:pt idx="30">
                  <c:v>0.24148026899824096</c:v>
                </c:pt>
                <c:pt idx="31">
                  <c:v>0.24101704896699827</c:v>
                </c:pt>
                <c:pt idx="32">
                  <c:v>0.23954136913444612</c:v>
                </c:pt>
                <c:pt idx="33">
                  <c:v>0.21705361988769509</c:v>
                </c:pt>
                <c:pt idx="34">
                  <c:v>0.21477956927071562</c:v>
                </c:pt>
                <c:pt idx="35">
                  <c:v>0.25817542244698599</c:v>
                </c:pt>
                <c:pt idx="36">
                  <c:v>0.23559455759818868</c:v>
                </c:pt>
                <c:pt idx="37">
                  <c:v>0.26673755338367683</c:v>
                </c:pt>
                <c:pt idx="38">
                  <c:v>0.24230491709897078</c:v>
                </c:pt>
                <c:pt idx="39">
                  <c:v>0.2154309160056051</c:v>
                </c:pt>
                <c:pt idx="40">
                  <c:v>0.25849897935178129</c:v>
                </c:pt>
                <c:pt idx="41">
                  <c:v>0.21930633026944607</c:v>
                </c:pt>
                <c:pt idx="42">
                  <c:v>0.19430724709497083</c:v>
                </c:pt>
                <c:pt idx="43">
                  <c:v>0.22362462524638821</c:v>
                </c:pt>
                <c:pt idx="44">
                  <c:v>0.21876400625495984</c:v>
                </c:pt>
                <c:pt idx="45">
                  <c:v>0.20171681470626041</c:v>
                </c:pt>
                <c:pt idx="46">
                  <c:v>0.229042986332919</c:v>
                </c:pt>
                <c:pt idx="47">
                  <c:v>0.2206421256612153</c:v>
                </c:pt>
                <c:pt idx="48">
                  <c:v>0.22111711434904802</c:v>
                </c:pt>
                <c:pt idx="49">
                  <c:v>0.27159642874000367</c:v>
                </c:pt>
                <c:pt idx="50">
                  <c:v>0.25020382531256713</c:v>
                </c:pt>
                <c:pt idx="51">
                  <c:v>0.22383122697367994</c:v>
                </c:pt>
                <c:pt idx="52">
                  <c:v>0.1861784158166552</c:v>
                </c:pt>
                <c:pt idx="53">
                  <c:v>0.23460092857544795</c:v>
                </c:pt>
                <c:pt idx="54">
                  <c:v>0.21481638173153447</c:v>
                </c:pt>
                <c:pt idx="55">
                  <c:v>0.19722832631603718</c:v>
                </c:pt>
                <c:pt idx="56">
                  <c:v>0.21675746700600937</c:v>
                </c:pt>
                <c:pt idx="57">
                  <c:v>0.21729483254900026</c:v>
                </c:pt>
                <c:pt idx="58">
                  <c:v>0.2160055138301932</c:v>
                </c:pt>
                <c:pt idx="59">
                  <c:v>0.24631751168978736</c:v>
                </c:pt>
                <c:pt idx="60">
                  <c:v>0.24060598203294864</c:v>
                </c:pt>
                <c:pt idx="61">
                  <c:v>0.22429209623537394</c:v>
                </c:pt>
                <c:pt idx="62">
                  <c:v>0.20417134995970088</c:v>
                </c:pt>
                <c:pt idx="63">
                  <c:v>0.24803328604067212</c:v>
                </c:pt>
                <c:pt idx="64">
                  <c:v>0.27520467342827182</c:v>
                </c:pt>
                <c:pt idx="65">
                  <c:v>0.23726561321301598</c:v>
                </c:pt>
                <c:pt idx="66">
                  <c:v>0.22519019792897754</c:v>
                </c:pt>
                <c:pt idx="67">
                  <c:v>0.25769108151431053</c:v>
                </c:pt>
                <c:pt idx="68">
                  <c:v>0.254539974965864</c:v>
                </c:pt>
                <c:pt idx="69">
                  <c:v>0.24559154582556866</c:v>
                </c:pt>
                <c:pt idx="70">
                  <c:v>0.20719847079347159</c:v>
                </c:pt>
                <c:pt idx="71">
                  <c:v>0.25697642304031193</c:v>
                </c:pt>
                <c:pt idx="72">
                  <c:v>0.24246670119872496</c:v>
                </c:pt>
                <c:pt idx="73">
                  <c:v>0.2231583055486355</c:v>
                </c:pt>
                <c:pt idx="74">
                  <c:v>0.22253151178527716</c:v>
                </c:pt>
                <c:pt idx="75">
                  <c:v>0.20810358432317208</c:v>
                </c:pt>
                <c:pt idx="76">
                  <c:v>0.24344898833632855</c:v>
                </c:pt>
                <c:pt idx="77">
                  <c:v>0.24081825837345638</c:v>
                </c:pt>
                <c:pt idx="78">
                  <c:v>0.20703476863699602</c:v>
                </c:pt>
                <c:pt idx="79">
                  <c:v>0.26871301715371576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43-493C-BBF6-AAF89B35D5C9}"/>
            </c:ext>
          </c:extLst>
        </c:ser>
        <c:ser>
          <c:idx val="8"/>
          <c:order val="8"/>
          <c:tx>
            <c:v>FEN RCP4.5</c:v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'RCP4.5'!$AM$192:$AM$270</c:f>
              <c:numCache>
                <c:formatCode>0.00</c:formatCode>
                <c:ptCount val="79"/>
                <c:pt idx="0">
                  <c:v>0.49911401032283648</c:v>
                </c:pt>
                <c:pt idx="1">
                  <c:v>0.54554102445196018</c:v>
                </c:pt>
                <c:pt idx="2">
                  <c:v>0.5371425998124344</c:v>
                </c:pt>
                <c:pt idx="3">
                  <c:v>0.50780096762770466</c:v>
                </c:pt>
                <c:pt idx="4">
                  <c:v>0.55472281793126332</c:v>
                </c:pt>
                <c:pt idx="5">
                  <c:v>0.55336205410199901</c:v>
                </c:pt>
                <c:pt idx="6">
                  <c:v>0.54808978781428053</c:v>
                </c:pt>
                <c:pt idx="7">
                  <c:v>0.53549164478252886</c:v>
                </c:pt>
                <c:pt idx="8">
                  <c:v>0.53987696406000341</c:v>
                </c:pt>
                <c:pt idx="9">
                  <c:v>0.52903139737131144</c:v>
                </c:pt>
                <c:pt idx="10">
                  <c:v>0.51588051680158531</c:v>
                </c:pt>
                <c:pt idx="11">
                  <c:v>0.52748461658545087</c:v>
                </c:pt>
                <c:pt idx="12">
                  <c:v>0.55141452605325669</c:v>
                </c:pt>
                <c:pt idx="13">
                  <c:v>0.50976865575415609</c:v>
                </c:pt>
                <c:pt idx="14">
                  <c:v>0.56686996612958507</c:v>
                </c:pt>
                <c:pt idx="15">
                  <c:v>0.53039648090087288</c:v>
                </c:pt>
                <c:pt idx="16">
                  <c:v>0.54033931557026016</c:v>
                </c:pt>
                <c:pt idx="17">
                  <c:v>0.55069088921400544</c:v>
                </c:pt>
                <c:pt idx="18">
                  <c:v>0.57420302870798423</c:v>
                </c:pt>
                <c:pt idx="19">
                  <c:v>0.55147957560556526</c:v>
                </c:pt>
                <c:pt idx="20">
                  <c:v>0.53766956327410487</c:v>
                </c:pt>
                <c:pt idx="21">
                  <c:v>0.55365020569482981</c:v>
                </c:pt>
                <c:pt idx="22">
                  <c:v>0.52373493661887327</c:v>
                </c:pt>
                <c:pt idx="23">
                  <c:v>0.54188543025187352</c:v>
                </c:pt>
                <c:pt idx="24">
                  <c:v>0.56415775922837819</c:v>
                </c:pt>
                <c:pt idx="25">
                  <c:v>0.55732993660074304</c:v>
                </c:pt>
                <c:pt idx="26">
                  <c:v>0.57538218112782635</c:v>
                </c:pt>
                <c:pt idx="27">
                  <c:v>0.59338940051291589</c:v>
                </c:pt>
                <c:pt idx="28">
                  <c:v>0.58959617130682795</c:v>
                </c:pt>
                <c:pt idx="29">
                  <c:v>0.57229167781652512</c:v>
                </c:pt>
                <c:pt idx="30">
                  <c:v>0.53663302740456464</c:v>
                </c:pt>
                <c:pt idx="31">
                  <c:v>0.51851009436080842</c:v>
                </c:pt>
                <c:pt idx="32">
                  <c:v>0.51606357690685534</c:v>
                </c:pt>
                <c:pt idx="33">
                  <c:v>0.55495000743760703</c:v>
                </c:pt>
                <c:pt idx="34">
                  <c:v>0.53611158905975698</c:v>
                </c:pt>
                <c:pt idx="35">
                  <c:v>0.56324273232953814</c:v>
                </c:pt>
                <c:pt idx="36">
                  <c:v>0.53924723206068759</c:v>
                </c:pt>
                <c:pt idx="37">
                  <c:v>0.54989619123785372</c:v>
                </c:pt>
                <c:pt idx="38">
                  <c:v>0.5755657674872493</c:v>
                </c:pt>
                <c:pt idx="39">
                  <c:v>0.53449067670894879</c:v>
                </c:pt>
                <c:pt idx="40">
                  <c:v>0.51420641343049867</c:v>
                </c:pt>
                <c:pt idx="41">
                  <c:v>0.55719272426105926</c:v>
                </c:pt>
                <c:pt idx="42">
                  <c:v>0.54490772455255998</c:v>
                </c:pt>
                <c:pt idx="43">
                  <c:v>0.59291013520954161</c:v>
                </c:pt>
                <c:pt idx="44">
                  <c:v>0.55636500795496668</c:v>
                </c:pt>
                <c:pt idx="45">
                  <c:v>0.56796464886805254</c:v>
                </c:pt>
                <c:pt idx="46">
                  <c:v>0.53110624906690895</c:v>
                </c:pt>
                <c:pt idx="47">
                  <c:v>0.54071233377615113</c:v>
                </c:pt>
                <c:pt idx="48">
                  <c:v>0.5617128215804128</c:v>
                </c:pt>
                <c:pt idx="49">
                  <c:v>0.55882243353556527</c:v>
                </c:pt>
                <c:pt idx="50">
                  <c:v>0.5828752219883202</c:v>
                </c:pt>
                <c:pt idx="51">
                  <c:v>0.58336609255186878</c:v>
                </c:pt>
                <c:pt idx="52">
                  <c:v>0.58254698295222873</c:v>
                </c:pt>
                <c:pt idx="53">
                  <c:v>0.55553523061477494</c:v>
                </c:pt>
                <c:pt idx="54">
                  <c:v>0.54321402399929941</c:v>
                </c:pt>
                <c:pt idx="55">
                  <c:v>0.53797731440448793</c:v>
                </c:pt>
                <c:pt idx="56">
                  <c:v>0.57785575213917872</c:v>
                </c:pt>
                <c:pt idx="57">
                  <c:v>0.5361748071703184</c:v>
                </c:pt>
                <c:pt idx="58">
                  <c:v>0.54285339660204057</c:v>
                </c:pt>
                <c:pt idx="59">
                  <c:v>0.55068959148748853</c:v>
                </c:pt>
                <c:pt idx="60">
                  <c:v>0.51709210692513996</c:v>
                </c:pt>
                <c:pt idx="61">
                  <c:v>0.56480426091899449</c:v>
                </c:pt>
                <c:pt idx="62">
                  <c:v>0.55438407603979489</c:v>
                </c:pt>
                <c:pt idx="63">
                  <c:v>0.5651634700686744</c:v>
                </c:pt>
                <c:pt idx="64">
                  <c:v>0.56352659781575942</c:v>
                </c:pt>
                <c:pt idx="65">
                  <c:v>0.57807471616572126</c:v>
                </c:pt>
                <c:pt idx="66">
                  <c:v>0.59031784741443527</c:v>
                </c:pt>
                <c:pt idx="67">
                  <c:v>0.54279565572465038</c:v>
                </c:pt>
                <c:pt idx="68">
                  <c:v>0.53365199722009504</c:v>
                </c:pt>
                <c:pt idx="69">
                  <c:v>0.5563663913824155</c:v>
                </c:pt>
                <c:pt idx="70">
                  <c:v>0.54311396701074788</c:v>
                </c:pt>
                <c:pt idx="71">
                  <c:v>0.55906295895720071</c:v>
                </c:pt>
                <c:pt idx="72">
                  <c:v>0.5358713055809613</c:v>
                </c:pt>
                <c:pt idx="73">
                  <c:v>0.56796665911213384</c:v>
                </c:pt>
                <c:pt idx="74">
                  <c:v>0.54752089677027416</c:v>
                </c:pt>
                <c:pt idx="75">
                  <c:v>0.53933475389502683</c:v>
                </c:pt>
                <c:pt idx="76">
                  <c:v>0.57181009915624881</c:v>
                </c:pt>
                <c:pt idx="77">
                  <c:v>0.54343853267482933</c:v>
                </c:pt>
                <c:pt idx="78">
                  <c:v>0.56909690240906075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74-4EF6-848E-EC18ADE89526}"/>
            </c:ext>
          </c:extLst>
        </c:ser>
        <c:ser>
          <c:idx val="9"/>
          <c:order val="9"/>
          <c:tx>
            <c:v>Fell field RCP4.5</c:v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'RCP4.5'!$AJ$192:$AJ$270</c:f>
              <c:numCache>
                <c:formatCode>0.00</c:formatCode>
                <c:ptCount val="79"/>
                <c:pt idx="0">
                  <c:v>0.20770917939479286</c:v>
                </c:pt>
                <c:pt idx="1">
                  <c:v>0.25342193176808386</c:v>
                </c:pt>
                <c:pt idx="2">
                  <c:v>0.24515271366147395</c:v>
                </c:pt>
                <c:pt idx="3">
                  <c:v>0.21626249120266305</c:v>
                </c:pt>
                <c:pt idx="4">
                  <c:v>0.26246246688616692</c:v>
                </c:pt>
                <c:pt idx="5">
                  <c:v>0.26112263788504525</c:v>
                </c:pt>
                <c:pt idx="6">
                  <c:v>0.25593148338636851</c:v>
                </c:pt>
                <c:pt idx="7">
                  <c:v>0.24352715793972074</c:v>
                </c:pt>
                <c:pt idx="8">
                  <c:v>0.24784501076677257</c:v>
                </c:pt>
                <c:pt idx="9">
                  <c:v>0.23716629895021435</c:v>
                </c:pt>
                <c:pt idx="10">
                  <c:v>0.22421773962002245</c:v>
                </c:pt>
                <c:pt idx="11">
                  <c:v>0.23564331479182857</c:v>
                </c:pt>
                <c:pt idx="12">
                  <c:v>0.25920507180628349</c:v>
                </c:pt>
                <c:pt idx="13">
                  <c:v>0.21819990720409221</c:v>
                </c:pt>
                <c:pt idx="14">
                  <c:v>0.27442273588143762</c:v>
                </c:pt>
                <c:pt idx="15">
                  <c:v>0.23851038119470563</c:v>
                </c:pt>
                <c:pt idx="16">
                  <c:v>0.2483002491768716</c:v>
                </c:pt>
                <c:pt idx="17">
                  <c:v>0.25849256784148222</c:v>
                </c:pt>
                <c:pt idx="18">
                  <c:v>0.28164298211247674</c:v>
                </c:pt>
                <c:pt idx="19">
                  <c:v>0.25926912059624885</c:v>
                </c:pt>
                <c:pt idx="20">
                  <c:v>0.2456715699929648</c:v>
                </c:pt>
                <c:pt idx="21">
                  <c:v>0.26140635637644782</c:v>
                </c:pt>
                <c:pt idx="22">
                  <c:v>0.23195132220935213</c:v>
                </c:pt>
                <c:pt idx="23">
                  <c:v>0.24982257747876782</c:v>
                </c:pt>
                <c:pt idx="24">
                  <c:v>0.27175225524024932</c:v>
                </c:pt>
                <c:pt idx="25">
                  <c:v>0.2650294760376547</c:v>
                </c:pt>
                <c:pt idx="26">
                  <c:v>0.28280399372585974</c:v>
                </c:pt>
                <c:pt idx="27">
                  <c:v>0.30053417896656331</c:v>
                </c:pt>
                <c:pt idx="28">
                  <c:v>0.29679930713287678</c:v>
                </c:pt>
                <c:pt idx="29">
                  <c:v>0.27976103661934781</c:v>
                </c:pt>
                <c:pt idx="30">
                  <c:v>0.24465098082910983</c:v>
                </c:pt>
                <c:pt idx="31">
                  <c:v>0.22680686213987289</c:v>
                </c:pt>
                <c:pt idx="32">
                  <c:v>0.22439798341598063</c:v>
                </c:pt>
                <c:pt idx="33">
                  <c:v>0.26268616116933624</c:v>
                </c:pt>
                <c:pt idx="34">
                  <c:v>0.24413756461268385</c:v>
                </c:pt>
                <c:pt idx="35">
                  <c:v>0.2708513056783145</c:v>
                </c:pt>
                <c:pt idx="36">
                  <c:v>0.24722496695206161</c:v>
                </c:pt>
                <c:pt idx="37">
                  <c:v>0.25771009598804062</c:v>
                </c:pt>
                <c:pt idx="38">
                  <c:v>0.28298475567975323</c:v>
                </c:pt>
                <c:pt idx="39">
                  <c:v>0.24254158937496495</c:v>
                </c:pt>
                <c:pt idx="40">
                  <c:v>0.22256939168541409</c:v>
                </c:pt>
                <c:pt idx="41">
                  <c:v>0.26489437465704302</c:v>
                </c:pt>
                <c:pt idx="42">
                  <c:v>0.2527983749440591</c:v>
                </c:pt>
                <c:pt idx="43">
                  <c:v>0.3000622869755486</c:v>
                </c:pt>
                <c:pt idx="44">
                  <c:v>0.2640793924479673</c:v>
                </c:pt>
                <c:pt idx="45">
                  <c:v>0.27550057734700562</c:v>
                </c:pt>
                <c:pt idx="46">
                  <c:v>0.23920922985049495</c:v>
                </c:pt>
                <c:pt idx="47">
                  <c:v>0.24866752864113345</c:v>
                </c:pt>
                <c:pt idx="48">
                  <c:v>0.26934493201763721</c:v>
                </c:pt>
                <c:pt idx="49">
                  <c:v>0.26649901148117205</c:v>
                </c:pt>
                <c:pt idx="50">
                  <c:v>0.29018175703465376</c:v>
                </c:pt>
                <c:pt idx="51">
                  <c:v>0.29066507574337852</c:v>
                </c:pt>
                <c:pt idx="52">
                  <c:v>0.28985856782988673</c:v>
                </c:pt>
                <c:pt idx="53">
                  <c:v>0.26326238091300924</c:v>
                </c:pt>
                <c:pt idx="54">
                  <c:v>0.25113073132238717</c:v>
                </c:pt>
                <c:pt idx="55">
                  <c:v>0.24597458649057277</c:v>
                </c:pt>
                <c:pt idx="56">
                  <c:v>0.28523950979857593</c:v>
                </c:pt>
                <c:pt idx="57">
                  <c:v>0.2441998101369289</c:v>
                </c:pt>
                <c:pt idx="58">
                  <c:v>0.25077565203893226</c:v>
                </c:pt>
                <c:pt idx="59">
                  <c:v>0.25849129007998878</c:v>
                </c:pt>
                <c:pt idx="60">
                  <c:v>0.2254106898955224</c:v>
                </c:pt>
                <c:pt idx="61">
                  <c:v>0.27238881075100996</c:v>
                </c:pt>
                <c:pt idx="62">
                  <c:v>0.2621289364084135</c:v>
                </c:pt>
                <c:pt idx="63">
                  <c:v>0.27274249360607949</c:v>
                </c:pt>
                <c:pt idx="64">
                  <c:v>0.27113080400320932</c:v>
                </c:pt>
                <c:pt idx="65">
                  <c:v>0.28545510514778716</c:v>
                </c:pt>
                <c:pt idx="66">
                  <c:v>0.29750988053113636</c:v>
                </c:pt>
                <c:pt idx="67">
                  <c:v>0.25071879948273268</c:v>
                </c:pt>
                <c:pt idx="68">
                  <c:v>0.24171581264747816</c:v>
                </c:pt>
                <c:pt idx="69">
                  <c:v>0.26408075459191688</c:v>
                </c:pt>
                <c:pt idx="70">
                  <c:v>0.25103221367212109</c:v>
                </c:pt>
                <c:pt idx="71">
                  <c:v>0.2667358365117054</c:v>
                </c:pt>
                <c:pt idx="72">
                  <c:v>0.24390097780279271</c:v>
                </c:pt>
                <c:pt idx="73">
                  <c:v>0.27550255666425494</c:v>
                </c:pt>
                <c:pt idx="74">
                  <c:v>0.25537134451226995</c:v>
                </c:pt>
                <c:pt idx="75">
                  <c:v>0.24731114229664181</c:v>
                </c:pt>
                <c:pt idx="76">
                  <c:v>0.27928686686153725</c:v>
                </c:pt>
                <c:pt idx="77">
                  <c:v>0.25135178601829355</c:v>
                </c:pt>
                <c:pt idx="78">
                  <c:v>0.27661541160276754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74-4EF6-848E-EC18ADE89526}"/>
            </c:ext>
          </c:extLst>
        </c:ser>
        <c:ser>
          <c:idx val="10"/>
          <c:order val="10"/>
          <c:tx>
            <c:v>Fen RCP6.0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'RCP6.0'!$AL$192:$AL$270</c:f>
              <c:numCache>
                <c:formatCode>0.00</c:formatCode>
                <c:ptCount val="79"/>
                <c:pt idx="0">
                  <c:v>0.49911401032283648</c:v>
                </c:pt>
                <c:pt idx="1">
                  <c:v>0.53318861650959359</c:v>
                </c:pt>
                <c:pt idx="2">
                  <c:v>0.52682966093072903</c:v>
                </c:pt>
                <c:pt idx="3">
                  <c:v>0.5255888759382521</c:v>
                </c:pt>
                <c:pt idx="4">
                  <c:v>0.53067036343362428</c:v>
                </c:pt>
                <c:pt idx="5">
                  <c:v>0.52337432370635106</c:v>
                </c:pt>
                <c:pt idx="6">
                  <c:v>0.53669653323718858</c:v>
                </c:pt>
                <c:pt idx="7">
                  <c:v>0.52374424854360413</c:v>
                </c:pt>
                <c:pt idx="8">
                  <c:v>0.55258670810071664</c:v>
                </c:pt>
                <c:pt idx="9">
                  <c:v>0.53187391509650317</c:v>
                </c:pt>
                <c:pt idx="10">
                  <c:v>0.55657030601238655</c:v>
                </c:pt>
                <c:pt idx="11">
                  <c:v>0.54561881379343258</c:v>
                </c:pt>
                <c:pt idx="12">
                  <c:v>0.56046614167240683</c:v>
                </c:pt>
                <c:pt idx="13">
                  <c:v>0.53806143452194932</c:v>
                </c:pt>
                <c:pt idx="14">
                  <c:v>0.52745256484183323</c:v>
                </c:pt>
                <c:pt idx="15">
                  <c:v>0.55956976290824301</c:v>
                </c:pt>
                <c:pt idx="16">
                  <c:v>0.52774051680661715</c:v>
                </c:pt>
                <c:pt idx="17">
                  <c:v>0.50491043202647945</c:v>
                </c:pt>
                <c:pt idx="18">
                  <c:v>0.51545914286671057</c:v>
                </c:pt>
                <c:pt idx="19">
                  <c:v>0.51758116475170135</c:v>
                </c:pt>
                <c:pt idx="20">
                  <c:v>0.53546548054153142</c:v>
                </c:pt>
                <c:pt idx="21">
                  <c:v>0.5085804020938981</c:v>
                </c:pt>
                <c:pt idx="22">
                  <c:v>0.5384466649578139</c:v>
                </c:pt>
                <c:pt idx="23">
                  <c:v>0.55526958447258878</c:v>
                </c:pt>
                <c:pt idx="24">
                  <c:v>0.53182268934004751</c:v>
                </c:pt>
                <c:pt idx="25">
                  <c:v>0.56871912299977412</c:v>
                </c:pt>
                <c:pt idx="26">
                  <c:v>0.5851169808361335</c:v>
                </c:pt>
                <c:pt idx="27">
                  <c:v>0.54631507289050307</c:v>
                </c:pt>
                <c:pt idx="28">
                  <c:v>0.54379940233028079</c:v>
                </c:pt>
                <c:pt idx="29">
                  <c:v>0.54214919253839711</c:v>
                </c:pt>
                <c:pt idx="30">
                  <c:v>0.53311714988270009</c:v>
                </c:pt>
                <c:pt idx="31">
                  <c:v>0.53645338454791991</c:v>
                </c:pt>
                <c:pt idx="32">
                  <c:v>0.55088508672177017</c:v>
                </c:pt>
                <c:pt idx="33">
                  <c:v>0.54563616145436611</c:v>
                </c:pt>
                <c:pt idx="34">
                  <c:v>0.55698003228878623</c:v>
                </c:pt>
                <c:pt idx="35">
                  <c:v>0.57318369425920646</c:v>
                </c:pt>
                <c:pt idx="36">
                  <c:v>0.53931898391845901</c:v>
                </c:pt>
                <c:pt idx="37">
                  <c:v>0.54454276979697069</c:v>
                </c:pt>
                <c:pt idx="38">
                  <c:v>0.56121103212398105</c:v>
                </c:pt>
                <c:pt idx="39">
                  <c:v>0.57438004334634352</c:v>
                </c:pt>
                <c:pt idx="40">
                  <c:v>0.57651547674141601</c:v>
                </c:pt>
                <c:pt idx="41">
                  <c:v>0.55880621362110316</c:v>
                </c:pt>
                <c:pt idx="42">
                  <c:v>0.54302739480398698</c:v>
                </c:pt>
                <c:pt idx="43">
                  <c:v>0.54104628260786147</c:v>
                </c:pt>
                <c:pt idx="44">
                  <c:v>0.50213540970123605</c:v>
                </c:pt>
                <c:pt idx="45">
                  <c:v>0.57517849480457428</c:v>
                </c:pt>
                <c:pt idx="46">
                  <c:v>0.50871550035698454</c:v>
                </c:pt>
                <c:pt idx="47">
                  <c:v>0.54755696834508938</c:v>
                </c:pt>
                <c:pt idx="48">
                  <c:v>0.57068045360402564</c:v>
                </c:pt>
                <c:pt idx="49">
                  <c:v>0.58768423814199289</c:v>
                </c:pt>
                <c:pt idx="50">
                  <c:v>0.57197949482078125</c:v>
                </c:pt>
                <c:pt idx="51">
                  <c:v>0.53291117507598629</c:v>
                </c:pt>
                <c:pt idx="52">
                  <c:v>0.57474060834090102</c:v>
                </c:pt>
                <c:pt idx="53">
                  <c:v>0.58310102837473432</c:v>
                </c:pt>
                <c:pt idx="54">
                  <c:v>0.59421246424780005</c:v>
                </c:pt>
                <c:pt idx="55">
                  <c:v>0.60366773923339956</c:v>
                </c:pt>
                <c:pt idx="56">
                  <c:v>0.57307221511682749</c:v>
                </c:pt>
                <c:pt idx="57">
                  <c:v>0.53392933285663169</c:v>
                </c:pt>
                <c:pt idx="58">
                  <c:v>0.52617463122160768</c:v>
                </c:pt>
                <c:pt idx="59">
                  <c:v>0.55788635945911202</c:v>
                </c:pt>
                <c:pt idx="60">
                  <c:v>0.59683429835752011</c:v>
                </c:pt>
                <c:pt idx="61">
                  <c:v>0.58020975951866705</c:v>
                </c:pt>
                <c:pt idx="62">
                  <c:v>0.57573465363788978</c:v>
                </c:pt>
                <c:pt idx="63">
                  <c:v>0.57878294288347687</c:v>
                </c:pt>
                <c:pt idx="64">
                  <c:v>0.60121622766211735</c:v>
                </c:pt>
                <c:pt idx="65">
                  <c:v>0.58376224279246958</c:v>
                </c:pt>
                <c:pt idx="66">
                  <c:v>0.56070543640170167</c:v>
                </c:pt>
                <c:pt idx="67">
                  <c:v>0.56707896881131348</c:v>
                </c:pt>
                <c:pt idx="68">
                  <c:v>0.58465712517224733</c:v>
                </c:pt>
                <c:pt idx="69">
                  <c:v>0.55175203375142912</c:v>
                </c:pt>
                <c:pt idx="70">
                  <c:v>0.57368004962288632</c:v>
                </c:pt>
                <c:pt idx="71">
                  <c:v>0.57693439056860918</c:v>
                </c:pt>
                <c:pt idx="72">
                  <c:v>0.56878197801269104</c:v>
                </c:pt>
                <c:pt idx="73">
                  <c:v>0.56081189541804777</c:v>
                </c:pt>
                <c:pt idx="74">
                  <c:v>0.60742975213596684</c:v>
                </c:pt>
                <c:pt idx="75">
                  <c:v>0.57881122864239787</c:v>
                </c:pt>
                <c:pt idx="76">
                  <c:v>0.5700692149964649</c:v>
                </c:pt>
                <c:pt idx="77">
                  <c:v>0.56947592224912125</c:v>
                </c:pt>
                <c:pt idx="78">
                  <c:v>0.61261972559408417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74-4EF6-848E-EC18ADE89526}"/>
            </c:ext>
          </c:extLst>
        </c:ser>
        <c:ser>
          <c:idx val="11"/>
          <c:order val="11"/>
          <c:tx>
            <c:v>Fell field RCP6.0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'RCP6.0'!$AI$192:$AI$270</c:f>
              <c:numCache>
                <c:formatCode>0.00</c:formatCode>
                <c:ptCount val="79"/>
                <c:pt idx="0">
                  <c:v>0.20770917939479286</c:v>
                </c:pt>
                <c:pt idx="1">
                  <c:v>0.24125956087098446</c:v>
                </c:pt>
                <c:pt idx="2">
                  <c:v>0.23499843537794859</c:v>
                </c:pt>
                <c:pt idx="3">
                  <c:v>0.23377673938535595</c:v>
                </c:pt>
                <c:pt idx="4">
                  <c:v>0.23878005015003009</c:v>
                </c:pt>
                <c:pt idx="5">
                  <c:v>0.23159625718779187</c:v>
                </c:pt>
                <c:pt idx="6">
                  <c:v>0.24471350964892413</c:v>
                </c:pt>
                <c:pt idx="7">
                  <c:v>0.23196049087370257</c:v>
                </c:pt>
                <c:pt idx="8">
                  <c:v>0.26035922028378256</c:v>
                </c:pt>
                <c:pt idx="9">
                  <c:v>0.23996508563348007</c:v>
                </c:pt>
                <c:pt idx="10">
                  <c:v>0.2642815320737345</c:v>
                </c:pt>
                <c:pt idx="11">
                  <c:v>0.25349852435045678</c:v>
                </c:pt>
                <c:pt idx="12">
                  <c:v>0.26811743180052372</c:v>
                </c:pt>
                <c:pt idx="13">
                  <c:v>0.24605741245238091</c:v>
                </c:pt>
                <c:pt idx="14">
                  <c:v>0.23561175615195887</c:v>
                </c:pt>
                <c:pt idx="15">
                  <c:v>0.26723484347888538</c:v>
                </c:pt>
                <c:pt idx="16">
                  <c:v>0.23589527808651542</c:v>
                </c:pt>
                <c:pt idx="17">
                  <c:v>0.21341642537991828</c:v>
                </c:pt>
                <c:pt idx="18">
                  <c:v>0.22380284836106898</c:v>
                </c:pt>
                <c:pt idx="19">
                  <c:v>0.22589222375552137</c:v>
                </c:pt>
                <c:pt idx="20">
                  <c:v>0.24350139622550793</c:v>
                </c:pt>
                <c:pt idx="21">
                  <c:v>0.21702993436937659</c:v>
                </c:pt>
                <c:pt idx="22">
                  <c:v>0.24643671626615524</c:v>
                </c:pt>
                <c:pt idx="23">
                  <c:v>0.26300082163454896</c:v>
                </c:pt>
                <c:pt idx="24">
                  <c:v>0.23991464796558526</c:v>
                </c:pt>
                <c:pt idx="25">
                  <c:v>0.27624344418439295</c:v>
                </c:pt>
                <c:pt idx="26">
                  <c:v>0.29238902728480842</c:v>
                </c:pt>
                <c:pt idx="27">
                  <c:v>0.25418407176911079</c:v>
                </c:pt>
                <c:pt idx="28">
                  <c:v>0.25170710383289185</c:v>
                </c:pt>
                <c:pt idx="29">
                  <c:v>0.25008228188396026</c:v>
                </c:pt>
                <c:pt idx="30">
                  <c:v>0.2411891937306585</c:v>
                </c:pt>
                <c:pt idx="31">
                  <c:v>0.24447410170872114</c:v>
                </c:pt>
                <c:pt idx="32">
                  <c:v>0.25868377769528139</c:v>
                </c:pt>
                <c:pt idx="33">
                  <c:v>0.25351560512429894</c:v>
                </c:pt>
                <c:pt idx="34">
                  <c:v>0.26468495486895882</c:v>
                </c:pt>
                <c:pt idx="35">
                  <c:v>0.28063932973214173</c:v>
                </c:pt>
                <c:pt idx="36">
                  <c:v>0.24729561493509811</c:v>
                </c:pt>
                <c:pt idx="37">
                  <c:v>0.25243903487701724</c:v>
                </c:pt>
                <c:pt idx="38">
                  <c:v>0.26885086239899675</c:v>
                </c:pt>
                <c:pt idx="39">
                  <c:v>0.28181727344870744</c:v>
                </c:pt>
                <c:pt idx="40">
                  <c:v>0.28391985402231734</c:v>
                </c:pt>
                <c:pt idx="41">
                  <c:v>0.2664830411038554</c:v>
                </c:pt>
                <c:pt idx="42">
                  <c:v>0.25094697334546417</c:v>
                </c:pt>
                <c:pt idx="43">
                  <c:v>0.24899633979850974</c:v>
                </c:pt>
                <c:pt idx="44">
                  <c:v>0.21068409570583246</c:v>
                </c:pt>
                <c:pt idx="45">
                  <c:v>0.28260344103835011</c:v>
                </c:pt>
                <c:pt idx="46">
                  <c:v>0.21716295419764634</c:v>
                </c:pt>
                <c:pt idx="47">
                  <c:v>0.25540686113978028</c:v>
                </c:pt>
                <c:pt idx="48">
                  <c:v>0.27817460047165599</c:v>
                </c:pt>
                <c:pt idx="49">
                  <c:v>0.2949167883244237</c:v>
                </c:pt>
                <c:pt idx="50">
                  <c:v>0.27945365643892317</c:v>
                </c:pt>
                <c:pt idx="51">
                  <c:v>0.24098638776712503</c:v>
                </c:pt>
                <c:pt idx="52">
                  <c:v>0.2821722912895025</c:v>
                </c:pt>
                <c:pt idx="53">
                  <c:v>0.29040408947666152</c:v>
                </c:pt>
                <c:pt idx="54">
                  <c:v>0.30134458018244931</c:v>
                </c:pt>
                <c:pt idx="55">
                  <c:v>0.31065438939903961</c:v>
                </c:pt>
                <c:pt idx="56">
                  <c:v>0.28052956565349174</c:v>
                </c:pt>
                <c:pt idx="57">
                  <c:v>0.24198888158191428</c:v>
                </c:pt>
                <c:pt idx="58">
                  <c:v>0.23435348304896761</c:v>
                </c:pt>
                <c:pt idx="59">
                  <c:v>0.2655773385443565</c:v>
                </c:pt>
                <c:pt idx="60">
                  <c:v>0.30392607838278907</c:v>
                </c:pt>
                <c:pt idx="61">
                  <c:v>0.28755730167991833</c:v>
                </c:pt>
                <c:pt idx="62">
                  <c:v>0.28315104358192222</c:v>
                </c:pt>
                <c:pt idx="63">
                  <c:v>0.28615243606988494</c:v>
                </c:pt>
                <c:pt idx="64">
                  <c:v>0.30824059339039245</c:v>
                </c:pt>
                <c:pt idx="65">
                  <c:v>0.29105513136489308</c:v>
                </c:pt>
                <c:pt idx="66">
                  <c:v>0.26835304507244473</c:v>
                </c:pt>
                <c:pt idx="67">
                  <c:v>0.27462852313729325</c:v>
                </c:pt>
                <c:pt idx="68">
                  <c:v>0.29193624632344362</c:v>
                </c:pt>
                <c:pt idx="69">
                  <c:v>0.25953738707833024</c:v>
                </c:pt>
                <c:pt idx="70">
                  <c:v>0.2811280488594573</c:v>
                </c:pt>
                <c:pt idx="71">
                  <c:v>0.28433232302139988</c:v>
                </c:pt>
                <c:pt idx="72">
                  <c:v>0.27630533219711118</c:v>
                </c:pt>
                <c:pt idx="73">
                  <c:v>0.26845786625777013</c:v>
                </c:pt>
                <c:pt idx="74">
                  <c:v>0.31435852518002888</c:v>
                </c:pt>
                <c:pt idx="75">
                  <c:v>0.2861802866632841</c:v>
                </c:pt>
                <c:pt idx="76">
                  <c:v>0.27757276553498084</c:v>
                </c:pt>
                <c:pt idx="77">
                  <c:v>0.27698860036836548</c:v>
                </c:pt>
                <c:pt idx="78">
                  <c:v>0.31946865289263671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74-4EF6-848E-EC18ADE89526}"/>
            </c:ext>
          </c:extLst>
        </c:ser>
        <c:ser>
          <c:idx val="12"/>
          <c:order val="12"/>
          <c:tx>
            <c:v>Fen 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'RCP8.5'!$AM$192:$AM$270</c:f>
              <c:numCache>
                <c:formatCode>0.00</c:formatCode>
                <c:ptCount val="79"/>
                <c:pt idx="0">
                  <c:v>0.49911401032283648</c:v>
                </c:pt>
                <c:pt idx="1">
                  <c:v>0.51050628041973267</c:v>
                </c:pt>
                <c:pt idx="2">
                  <c:v>0.52953505937962009</c:v>
                </c:pt>
                <c:pt idx="3">
                  <c:v>0.5215641439901133</c:v>
                </c:pt>
                <c:pt idx="4">
                  <c:v>0.53590685093913637</c:v>
                </c:pt>
                <c:pt idx="5">
                  <c:v>0.53879226456785978</c:v>
                </c:pt>
                <c:pt idx="6">
                  <c:v>0.54583781376649365</c:v>
                </c:pt>
                <c:pt idx="7">
                  <c:v>0.55685856566867231</c:v>
                </c:pt>
                <c:pt idx="8">
                  <c:v>0.5312165486458269</c:v>
                </c:pt>
                <c:pt idx="9">
                  <c:v>0.53366259954535189</c:v>
                </c:pt>
                <c:pt idx="10">
                  <c:v>0.54062767572276937</c:v>
                </c:pt>
                <c:pt idx="11">
                  <c:v>0.54394369103534179</c:v>
                </c:pt>
                <c:pt idx="12">
                  <c:v>0.55023659321428664</c:v>
                </c:pt>
                <c:pt idx="13">
                  <c:v>0.55423884166134751</c:v>
                </c:pt>
                <c:pt idx="14">
                  <c:v>0.54915032813088593</c:v>
                </c:pt>
                <c:pt idx="15">
                  <c:v>0.51856246801935657</c:v>
                </c:pt>
                <c:pt idx="16">
                  <c:v>0.55541542446215275</c:v>
                </c:pt>
                <c:pt idx="17">
                  <c:v>0.55421719818289072</c:v>
                </c:pt>
                <c:pt idx="18">
                  <c:v>0.57600704483585352</c:v>
                </c:pt>
                <c:pt idx="19">
                  <c:v>0.56971194673316172</c:v>
                </c:pt>
                <c:pt idx="20">
                  <c:v>0.56305029119784566</c:v>
                </c:pt>
                <c:pt idx="21">
                  <c:v>0.5487030023554903</c:v>
                </c:pt>
                <c:pt idx="22">
                  <c:v>0.56778178443119098</c:v>
                </c:pt>
                <c:pt idx="23">
                  <c:v>0.58474206719817834</c:v>
                </c:pt>
                <c:pt idx="24">
                  <c:v>0.57415755091536902</c:v>
                </c:pt>
                <c:pt idx="25">
                  <c:v>0.58161708168283877</c:v>
                </c:pt>
                <c:pt idx="26">
                  <c:v>0.54380835132127592</c:v>
                </c:pt>
                <c:pt idx="27">
                  <c:v>0.55258644605920004</c:v>
                </c:pt>
                <c:pt idx="28">
                  <c:v>0.56751035733230704</c:v>
                </c:pt>
                <c:pt idx="29">
                  <c:v>0.57123592423256275</c:v>
                </c:pt>
                <c:pt idx="30">
                  <c:v>0.56126538193441688</c:v>
                </c:pt>
                <c:pt idx="31">
                  <c:v>0.57824872205365618</c:v>
                </c:pt>
                <c:pt idx="32">
                  <c:v>0.57630816869262669</c:v>
                </c:pt>
                <c:pt idx="33">
                  <c:v>0.5979500143596348</c:v>
                </c:pt>
                <c:pt idx="34">
                  <c:v>0.59250045686627728</c:v>
                </c:pt>
                <c:pt idx="35">
                  <c:v>0.6026961331317704</c:v>
                </c:pt>
                <c:pt idx="36">
                  <c:v>0.5979933534934736</c:v>
                </c:pt>
                <c:pt idx="37">
                  <c:v>0.57848937961867231</c:v>
                </c:pt>
                <c:pt idx="38">
                  <c:v>0.59865530891475172</c:v>
                </c:pt>
                <c:pt idx="39">
                  <c:v>0.57828278739470285</c:v>
                </c:pt>
                <c:pt idx="40">
                  <c:v>0.59290471184957361</c:v>
                </c:pt>
                <c:pt idx="41">
                  <c:v>0.59351732170327642</c:v>
                </c:pt>
                <c:pt idx="42">
                  <c:v>0.60313493563546017</c:v>
                </c:pt>
                <c:pt idx="43">
                  <c:v>0.58348991688617713</c:v>
                </c:pt>
                <c:pt idx="44">
                  <c:v>0.58390676051868495</c:v>
                </c:pt>
                <c:pt idx="45">
                  <c:v>0.56631583373203465</c:v>
                </c:pt>
                <c:pt idx="46">
                  <c:v>0.58513676962428429</c:v>
                </c:pt>
                <c:pt idx="47">
                  <c:v>0.58232882979364098</c:v>
                </c:pt>
                <c:pt idx="48">
                  <c:v>0.60498176448065077</c:v>
                </c:pt>
                <c:pt idx="49">
                  <c:v>0.61338542424233111</c:v>
                </c:pt>
                <c:pt idx="50">
                  <c:v>0.61513316334979184</c:v>
                </c:pt>
                <c:pt idx="51">
                  <c:v>0.61025707599002943</c:v>
                </c:pt>
                <c:pt idx="52">
                  <c:v>0.61420180650335587</c:v>
                </c:pt>
                <c:pt idx="53">
                  <c:v>0.59340756226125135</c:v>
                </c:pt>
                <c:pt idx="54">
                  <c:v>0.64434902776542891</c:v>
                </c:pt>
                <c:pt idx="55">
                  <c:v>0.62884769186196232</c:v>
                </c:pt>
                <c:pt idx="56">
                  <c:v>0.63958360954178961</c:v>
                </c:pt>
                <c:pt idx="57">
                  <c:v>0.61721485094546424</c:v>
                </c:pt>
                <c:pt idx="58">
                  <c:v>0.61476644628959165</c:v>
                </c:pt>
                <c:pt idx="59">
                  <c:v>0.61073416525129542</c:v>
                </c:pt>
                <c:pt idx="60">
                  <c:v>0.6060201469811024</c:v>
                </c:pt>
                <c:pt idx="61">
                  <c:v>0.61662161128651172</c:v>
                </c:pt>
                <c:pt idx="62">
                  <c:v>0.60800397648304849</c:v>
                </c:pt>
                <c:pt idx="63">
                  <c:v>0.60312106497871476</c:v>
                </c:pt>
                <c:pt idx="64">
                  <c:v>0.61581636906638537</c:v>
                </c:pt>
                <c:pt idx="65">
                  <c:v>0.62559028787216497</c:v>
                </c:pt>
                <c:pt idx="66">
                  <c:v>0.61611926858189903</c:v>
                </c:pt>
                <c:pt idx="67">
                  <c:v>0.59943092859567981</c:v>
                </c:pt>
                <c:pt idx="68">
                  <c:v>0.63272245376266167</c:v>
                </c:pt>
                <c:pt idx="69">
                  <c:v>0.63346948237771628</c:v>
                </c:pt>
                <c:pt idx="70">
                  <c:v>0.6345953320437423</c:v>
                </c:pt>
                <c:pt idx="71">
                  <c:v>0.64335517413818732</c:v>
                </c:pt>
                <c:pt idx="72">
                  <c:v>0.63073126614748265</c:v>
                </c:pt>
                <c:pt idx="73">
                  <c:v>0.64911011085514714</c:v>
                </c:pt>
                <c:pt idx="74">
                  <c:v>0.66006883032446684</c:v>
                </c:pt>
                <c:pt idx="75">
                  <c:v>0.65698740783831255</c:v>
                </c:pt>
                <c:pt idx="76">
                  <c:v>0.63397212374830092</c:v>
                </c:pt>
                <c:pt idx="77">
                  <c:v>0.65316577824380195</c:v>
                </c:pt>
                <c:pt idx="78">
                  <c:v>0.66082308960523073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74-4EF6-848E-EC18ADE89526}"/>
            </c:ext>
          </c:extLst>
        </c:ser>
        <c:ser>
          <c:idx val="13"/>
          <c:order val="13"/>
          <c:tx>
            <c:v>Fell field 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'RCP8.5'!$AJ$192:$AJ$270</c:f>
              <c:numCache>
                <c:formatCode>0.00</c:formatCode>
                <c:ptCount val="79"/>
                <c:pt idx="0">
                  <c:v>0.20770917939479286</c:v>
                </c:pt>
                <c:pt idx="1">
                  <c:v>0.21892618379789069</c:v>
                </c:pt>
                <c:pt idx="2">
                  <c:v>0.23766221231224136</c:v>
                </c:pt>
                <c:pt idx="3">
                  <c:v>0.22981392639026549</c:v>
                </c:pt>
                <c:pt idx="4">
                  <c:v>0.24393597630930353</c:v>
                </c:pt>
                <c:pt idx="5">
                  <c:v>0.24677699895912344</c:v>
                </c:pt>
                <c:pt idx="6">
                  <c:v>0.25371415509316303</c:v>
                </c:pt>
                <c:pt idx="7">
                  <c:v>0.26456535696607741</c:v>
                </c:pt>
                <c:pt idx="8">
                  <c:v>0.23931783251281419</c:v>
                </c:pt>
                <c:pt idx="9">
                  <c:v>0.24172625186003877</c:v>
                </c:pt>
                <c:pt idx="10">
                  <c:v>0.24858417301934219</c:v>
                </c:pt>
                <c:pt idx="11">
                  <c:v>0.25184917271172119</c:v>
                </c:pt>
                <c:pt idx="12">
                  <c:v>0.25804526101098996</c:v>
                </c:pt>
                <c:pt idx="13">
                  <c:v>0.2619859364050191</c:v>
                </c:pt>
                <c:pt idx="14">
                  <c:v>0.25697570769810307</c:v>
                </c:pt>
                <c:pt idx="15">
                  <c:v>0.226858430049828</c:v>
                </c:pt>
                <c:pt idx="16">
                  <c:v>0.26314441793196586</c:v>
                </c:pt>
                <c:pt idx="17">
                  <c:v>0.261964625903154</c:v>
                </c:pt>
                <c:pt idx="18">
                  <c:v>0.28341924414607123</c:v>
                </c:pt>
                <c:pt idx="19">
                  <c:v>0.27722099370649766</c:v>
                </c:pt>
                <c:pt idx="20">
                  <c:v>0.27066182517941728</c:v>
                </c:pt>
                <c:pt idx="21">
                  <c:v>0.25653526385771358</c:v>
                </c:pt>
                <c:pt idx="22">
                  <c:v>0.27532052620917274</c:v>
                </c:pt>
                <c:pt idx="23">
                  <c:v>0.29201988154897562</c:v>
                </c:pt>
                <c:pt idx="24">
                  <c:v>0.28159820397820956</c:v>
                </c:pt>
                <c:pt idx="25">
                  <c:v>0.28894297273387204</c:v>
                </c:pt>
                <c:pt idx="26">
                  <c:v>0.25171591514710245</c:v>
                </c:pt>
                <c:pt idx="27">
                  <c:v>0.26035896227367394</c:v>
                </c:pt>
                <c:pt idx="28">
                  <c:v>0.27505327491181003</c:v>
                </c:pt>
                <c:pt idx="29">
                  <c:v>0.27872152539821565</c:v>
                </c:pt>
                <c:pt idx="30">
                  <c:v>0.26890437605850281</c:v>
                </c:pt>
                <c:pt idx="31">
                  <c:v>0.2856264340220615</c:v>
                </c:pt>
                <c:pt idx="32">
                  <c:v>0.28371573532812477</c:v>
                </c:pt>
                <c:pt idx="33">
                  <c:v>0.30502462952333281</c:v>
                </c:pt>
                <c:pt idx="34">
                  <c:v>0.29965891137602696</c:v>
                </c:pt>
                <c:pt idx="35">
                  <c:v>0.30969773108358939</c:v>
                </c:pt>
                <c:pt idx="36">
                  <c:v>0.30506730190126641</c:v>
                </c:pt>
                <c:pt idx="37">
                  <c:v>0.28586338916300047</c:v>
                </c:pt>
                <c:pt idx="38">
                  <c:v>0.30571907339298626</c:v>
                </c:pt>
                <c:pt idx="39">
                  <c:v>0.28565997528093817</c:v>
                </c:pt>
                <c:pt idx="40">
                  <c:v>0.3000569470518879</c:v>
                </c:pt>
                <c:pt idx="41">
                  <c:v>0.30066013213861065</c:v>
                </c:pt>
                <c:pt idx="42">
                  <c:v>0.31012978277953002</c:v>
                </c:pt>
                <c:pt idx="43">
                  <c:v>0.29078699508792838</c:v>
                </c:pt>
                <c:pt idx="44">
                  <c:v>0.2911974257414745</c:v>
                </c:pt>
                <c:pt idx="45">
                  <c:v>0.27387712859769575</c:v>
                </c:pt>
                <c:pt idx="46">
                  <c:v>0.29240851163006454</c:v>
                </c:pt>
                <c:pt idx="47">
                  <c:v>0.28964377087373883</c:v>
                </c:pt>
                <c:pt idx="48">
                  <c:v>0.31194819887325614</c:v>
                </c:pt>
                <c:pt idx="49">
                  <c:v>0.32022257156167988</c:v>
                </c:pt>
                <c:pt idx="50">
                  <c:v>0.3219434223751797</c:v>
                </c:pt>
                <c:pt idx="51">
                  <c:v>0.31714235174402899</c:v>
                </c:pt>
                <c:pt idx="52">
                  <c:v>0.3210263940956119</c:v>
                </c:pt>
                <c:pt idx="53">
                  <c:v>0.30055206130338596</c:v>
                </c:pt>
                <c:pt idx="54">
                  <c:v>0.35070981195365319</c:v>
                </c:pt>
                <c:pt idx="55">
                  <c:v>0.33544695814100911</c:v>
                </c:pt>
                <c:pt idx="56">
                  <c:v>0.34601770785653135</c:v>
                </c:pt>
                <c:pt idx="57">
                  <c:v>0.32399308400784171</c:v>
                </c:pt>
                <c:pt idx="58">
                  <c:v>0.32158234711590561</c:v>
                </c:pt>
                <c:pt idx="59">
                  <c:v>0.31761210117050626</c:v>
                </c:pt>
                <c:pt idx="60">
                  <c:v>0.31297060625831619</c:v>
                </c:pt>
                <c:pt idx="61">
                  <c:v>0.32340897111287303</c:v>
                </c:pt>
                <c:pt idx="62">
                  <c:v>0.3149239153063863</c:v>
                </c:pt>
                <c:pt idx="63">
                  <c:v>0.31011612551750378</c:v>
                </c:pt>
                <c:pt idx="64">
                  <c:v>0.32261611723459488</c:v>
                </c:pt>
                <c:pt idx="65">
                  <c:v>0.33223966805874705</c:v>
                </c:pt>
                <c:pt idx="66">
                  <c:v>0.32291435675756214</c:v>
                </c:pt>
                <c:pt idx="67">
                  <c:v>0.30648276046343864</c:v>
                </c:pt>
                <c:pt idx="68">
                  <c:v>0.33926210832015918</c:v>
                </c:pt>
                <c:pt idx="69">
                  <c:v>0.33999764418728984</c:v>
                </c:pt>
                <c:pt idx="70">
                  <c:v>0.3411061730892232</c:v>
                </c:pt>
                <c:pt idx="71">
                  <c:v>0.34973124838221525</c:v>
                </c:pt>
                <c:pt idx="72">
                  <c:v>0.33730155436059839</c:v>
                </c:pt>
                <c:pt idx="73">
                  <c:v>0.35539764761122178</c:v>
                </c:pt>
                <c:pt idx="74">
                  <c:v>0.36618777139639819</c:v>
                </c:pt>
                <c:pt idx="75">
                  <c:v>0.36315375541003087</c:v>
                </c:pt>
                <c:pt idx="76">
                  <c:v>0.3404925526137117</c:v>
                </c:pt>
                <c:pt idx="77">
                  <c:v>0.35939092011697427</c:v>
                </c:pt>
                <c:pt idx="78">
                  <c:v>0.36693042668822723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74-4EF6-848E-EC18ADE8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816896"/>
        <c:axId val="153881107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v>Grassland</c:v>
                </c:tx>
                <c:spPr>
                  <a:ln w="25400" cap="rnd">
                    <a:solidFill>
                      <a:schemeClr val="accent6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Past!$A$10:$A$190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1840</c:v>
                      </c:pt>
                      <c:pt idx="1">
                        <c:v>1841</c:v>
                      </c:pt>
                      <c:pt idx="2">
                        <c:v>1842</c:v>
                      </c:pt>
                      <c:pt idx="3">
                        <c:v>1843</c:v>
                      </c:pt>
                      <c:pt idx="4">
                        <c:v>1844</c:v>
                      </c:pt>
                      <c:pt idx="5">
                        <c:v>1845</c:v>
                      </c:pt>
                      <c:pt idx="6">
                        <c:v>1846</c:v>
                      </c:pt>
                      <c:pt idx="7">
                        <c:v>1847</c:v>
                      </c:pt>
                      <c:pt idx="8">
                        <c:v>1848</c:v>
                      </c:pt>
                      <c:pt idx="9">
                        <c:v>1849</c:v>
                      </c:pt>
                      <c:pt idx="10">
                        <c:v>1850</c:v>
                      </c:pt>
                      <c:pt idx="11">
                        <c:v>1851</c:v>
                      </c:pt>
                      <c:pt idx="12">
                        <c:v>1852</c:v>
                      </c:pt>
                      <c:pt idx="13">
                        <c:v>1853</c:v>
                      </c:pt>
                      <c:pt idx="14">
                        <c:v>1854</c:v>
                      </c:pt>
                      <c:pt idx="15">
                        <c:v>1855</c:v>
                      </c:pt>
                      <c:pt idx="16">
                        <c:v>1856</c:v>
                      </c:pt>
                      <c:pt idx="17">
                        <c:v>1857</c:v>
                      </c:pt>
                      <c:pt idx="18">
                        <c:v>1858</c:v>
                      </c:pt>
                      <c:pt idx="19">
                        <c:v>1859</c:v>
                      </c:pt>
                      <c:pt idx="20">
                        <c:v>1860</c:v>
                      </c:pt>
                      <c:pt idx="21">
                        <c:v>1861</c:v>
                      </c:pt>
                      <c:pt idx="22">
                        <c:v>1862</c:v>
                      </c:pt>
                      <c:pt idx="23">
                        <c:v>1863</c:v>
                      </c:pt>
                      <c:pt idx="24">
                        <c:v>1864</c:v>
                      </c:pt>
                      <c:pt idx="25">
                        <c:v>1865</c:v>
                      </c:pt>
                      <c:pt idx="26">
                        <c:v>1866</c:v>
                      </c:pt>
                      <c:pt idx="27">
                        <c:v>1867</c:v>
                      </c:pt>
                      <c:pt idx="28">
                        <c:v>1868</c:v>
                      </c:pt>
                      <c:pt idx="29">
                        <c:v>1869</c:v>
                      </c:pt>
                      <c:pt idx="30">
                        <c:v>1870</c:v>
                      </c:pt>
                      <c:pt idx="31">
                        <c:v>1871</c:v>
                      </c:pt>
                      <c:pt idx="32">
                        <c:v>1872</c:v>
                      </c:pt>
                      <c:pt idx="33">
                        <c:v>1873</c:v>
                      </c:pt>
                      <c:pt idx="34">
                        <c:v>1874</c:v>
                      </c:pt>
                      <c:pt idx="35">
                        <c:v>1875</c:v>
                      </c:pt>
                      <c:pt idx="36">
                        <c:v>1876</c:v>
                      </c:pt>
                      <c:pt idx="37">
                        <c:v>1877</c:v>
                      </c:pt>
                      <c:pt idx="38">
                        <c:v>1878</c:v>
                      </c:pt>
                      <c:pt idx="39">
                        <c:v>1879</c:v>
                      </c:pt>
                      <c:pt idx="40">
                        <c:v>1880</c:v>
                      </c:pt>
                      <c:pt idx="41">
                        <c:v>1881</c:v>
                      </c:pt>
                      <c:pt idx="42">
                        <c:v>1882</c:v>
                      </c:pt>
                      <c:pt idx="43">
                        <c:v>1883</c:v>
                      </c:pt>
                      <c:pt idx="44">
                        <c:v>1884</c:v>
                      </c:pt>
                      <c:pt idx="45">
                        <c:v>1885</c:v>
                      </c:pt>
                      <c:pt idx="46">
                        <c:v>1886</c:v>
                      </c:pt>
                      <c:pt idx="47">
                        <c:v>1887</c:v>
                      </c:pt>
                      <c:pt idx="48">
                        <c:v>1888</c:v>
                      </c:pt>
                      <c:pt idx="49">
                        <c:v>1889</c:v>
                      </c:pt>
                      <c:pt idx="50">
                        <c:v>1890</c:v>
                      </c:pt>
                      <c:pt idx="51">
                        <c:v>1891</c:v>
                      </c:pt>
                      <c:pt idx="52">
                        <c:v>1892</c:v>
                      </c:pt>
                      <c:pt idx="53">
                        <c:v>1893</c:v>
                      </c:pt>
                      <c:pt idx="54">
                        <c:v>1894</c:v>
                      </c:pt>
                      <c:pt idx="55">
                        <c:v>1895</c:v>
                      </c:pt>
                      <c:pt idx="56">
                        <c:v>1896</c:v>
                      </c:pt>
                      <c:pt idx="57">
                        <c:v>1897</c:v>
                      </c:pt>
                      <c:pt idx="58">
                        <c:v>1898</c:v>
                      </c:pt>
                      <c:pt idx="59">
                        <c:v>1899</c:v>
                      </c:pt>
                      <c:pt idx="60">
                        <c:v>1900</c:v>
                      </c:pt>
                      <c:pt idx="61">
                        <c:v>1901</c:v>
                      </c:pt>
                      <c:pt idx="62">
                        <c:v>1902</c:v>
                      </c:pt>
                      <c:pt idx="63">
                        <c:v>1903</c:v>
                      </c:pt>
                      <c:pt idx="64">
                        <c:v>1904</c:v>
                      </c:pt>
                      <c:pt idx="65">
                        <c:v>1905</c:v>
                      </c:pt>
                      <c:pt idx="66">
                        <c:v>1906</c:v>
                      </c:pt>
                      <c:pt idx="67">
                        <c:v>1907</c:v>
                      </c:pt>
                      <c:pt idx="68">
                        <c:v>1908</c:v>
                      </c:pt>
                      <c:pt idx="69">
                        <c:v>1909</c:v>
                      </c:pt>
                      <c:pt idx="70">
                        <c:v>1910</c:v>
                      </c:pt>
                      <c:pt idx="71">
                        <c:v>1911</c:v>
                      </c:pt>
                      <c:pt idx="72">
                        <c:v>1912</c:v>
                      </c:pt>
                      <c:pt idx="73">
                        <c:v>1913</c:v>
                      </c:pt>
                      <c:pt idx="74">
                        <c:v>1914</c:v>
                      </c:pt>
                      <c:pt idx="75">
                        <c:v>1915</c:v>
                      </c:pt>
                      <c:pt idx="76">
                        <c:v>1916</c:v>
                      </c:pt>
                      <c:pt idx="77">
                        <c:v>1917</c:v>
                      </c:pt>
                      <c:pt idx="78">
                        <c:v>1918</c:v>
                      </c:pt>
                      <c:pt idx="79">
                        <c:v>1919</c:v>
                      </c:pt>
                      <c:pt idx="80">
                        <c:v>1920</c:v>
                      </c:pt>
                      <c:pt idx="81">
                        <c:v>1921</c:v>
                      </c:pt>
                      <c:pt idx="82">
                        <c:v>1922</c:v>
                      </c:pt>
                      <c:pt idx="83">
                        <c:v>1923</c:v>
                      </c:pt>
                      <c:pt idx="84">
                        <c:v>1924</c:v>
                      </c:pt>
                      <c:pt idx="85">
                        <c:v>1925</c:v>
                      </c:pt>
                      <c:pt idx="86">
                        <c:v>1926</c:v>
                      </c:pt>
                      <c:pt idx="87">
                        <c:v>1927</c:v>
                      </c:pt>
                      <c:pt idx="88">
                        <c:v>1928</c:v>
                      </c:pt>
                      <c:pt idx="89">
                        <c:v>1929</c:v>
                      </c:pt>
                      <c:pt idx="90">
                        <c:v>1930</c:v>
                      </c:pt>
                      <c:pt idx="91">
                        <c:v>1931</c:v>
                      </c:pt>
                      <c:pt idx="92">
                        <c:v>1932</c:v>
                      </c:pt>
                      <c:pt idx="93">
                        <c:v>1933</c:v>
                      </c:pt>
                      <c:pt idx="94">
                        <c:v>1934</c:v>
                      </c:pt>
                      <c:pt idx="95">
                        <c:v>1935</c:v>
                      </c:pt>
                      <c:pt idx="96">
                        <c:v>1936</c:v>
                      </c:pt>
                      <c:pt idx="97">
                        <c:v>1937</c:v>
                      </c:pt>
                      <c:pt idx="98">
                        <c:v>1938</c:v>
                      </c:pt>
                      <c:pt idx="99">
                        <c:v>1939</c:v>
                      </c:pt>
                      <c:pt idx="100">
                        <c:v>1940</c:v>
                      </c:pt>
                      <c:pt idx="101">
                        <c:v>1941</c:v>
                      </c:pt>
                      <c:pt idx="102">
                        <c:v>1942</c:v>
                      </c:pt>
                      <c:pt idx="103">
                        <c:v>1943</c:v>
                      </c:pt>
                      <c:pt idx="104">
                        <c:v>1944</c:v>
                      </c:pt>
                      <c:pt idx="105">
                        <c:v>1945</c:v>
                      </c:pt>
                      <c:pt idx="106">
                        <c:v>1946</c:v>
                      </c:pt>
                      <c:pt idx="107">
                        <c:v>1947</c:v>
                      </c:pt>
                      <c:pt idx="108">
                        <c:v>1948</c:v>
                      </c:pt>
                      <c:pt idx="109">
                        <c:v>1949</c:v>
                      </c:pt>
                      <c:pt idx="110">
                        <c:v>1950</c:v>
                      </c:pt>
                      <c:pt idx="111">
                        <c:v>1951</c:v>
                      </c:pt>
                      <c:pt idx="112">
                        <c:v>1952</c:v>
                      </c:pt>
                      <c:pt idx="113">
                        <c:v>1953</c:v>
                      </c:pt>
                      <c:pt idx="114">
                        <c:v>1954</c:v>
                      </c:pt>
                      <c:pt idx="115">
                        <c:v>1955</c:v>
                      </c:pt>
                      <c:pt idx="116">
                        <c:v>1956</c:v>
                      </c:pt>
                      <c:pt idx="117">
                        <c:v>1957</c:v>
                      </c:pt>
                      <c:pt idx="118">
                        <c:v>1958</c:v>
                      </c:pt>
                      <c:pt idx="119">
                        <c:v>1959</c:v>
                      </c:pt>
                      <c:pt idx="120">
                        <c:v>1960</c:v>
                      </c:pt>
                      <c:pt idx="121">
                        <c:v>1961</c:v>
                      </c:pt>
                      <c:pt idx="122">
                        <c:v>1962</c:v>
                      </c:pt>
                      <c:pt idx="123">
                        <c:v>1963</c:v>
                      </c:pt>
                      <c:pt idx="124">
                        <c:v>1964</c:v>
                      </c:pt>
                      <c:pt idx="125">
                        <c:v>1965</c:v>
                      </c:pt>
                      <c:pt idx="126">
                        <c:v>1966</c:v>
                      </c:pt>
                      <c:pt idx="127">
                        <c:v>1967</c:v>
                      </c:pt>
                      <c:pt idx="128">
                        <c:v>1968</c:v>
                      </c:pt>
                      <c:pt idx="129">
                        <c:v>1969</c:v>
                      </c:pt>
                      <c:pt idx="130">
                        <c:v>1970</c:v>
                      </c:pt>
                      <c:pt idx="131">
                        <c:v>1971</c:v>
                      </c:pt>
                      <c:pt idx="132">
                        <c:v>1972</c:v>
                      </c:pt>
                      <c:pt idx="133">
                        <c:v>1973</c:v>
                      </c:pt>
                      <c:pt idx="134">
                        <c:v>1974</c:v>
                      </c:pt>
                      <c:pt idx="135">
                        <c:v>1975</c:v>
                      </c:pt>
                      <c:pt idx="136">
                        <c:v>1976</c:v>
                      </c:pt>
                      <c:pt idx="137">
                        <c:v>1977</c:v>
                      </c:pt>
                      <c:pt idx="138">
                        <c:v>1978</c:v>
                      </c:pt>
                      <c:pt idx="139">
                        <c:v>1979</c:v>
                      </c:pt>
                      <c:pt idx="140">
                        <c:v>1980</c:v>
                      </c:pt>
                      <c:pt idx="141">
                        <c:v>1981</c:v>
                      </c:pt>
                      <c:pt idx="142">
                        <c:v>1982</c:v>
                      </c:pt>
                      <c:pt idx="143">
                        <c:v>1983</c:v>
                      </c:pt>
                      <c:pt idx="144">
                        <c:v>1984</c:v>
                      </c:pt>
                      <c:pt idx="145">
                        <c:v>1985</c:v>
                      </c:pt>
                      <c:pt idx="146">
                        <c:v>1986</c:v>
                      </c:pt>
                      <c:pt idx="147">
                        <c:v>1987</c:v>
                      </c:pt>
                      <c:pt idx="148">
                        <c:v>1988</c:v>
                      </c:pt>
                      <c:pt idx="149">
                        <c:v>1989</c:v>
                      </c:pt>
                      <c:pt idx="150">
                        <c:v>1990</c:v>
                      </c:pt>
                      <c:pt idx="151">
                        <c:v>1991</c:v>
                      </c:pt>
                      <c:pt idx="152">
                        <c:v>1992</c:v>
                      </c:pt>
                      <c:pt idx="153">
                        <c:v>1993</c:v>
                      </c:pt>
                      <c:pt idx="154">
                        <c:v>1994</c:v>
                      </c:pt>
                      <c:pt idx="155">
                        <c:v>1995</c:v>
                      </c:pt>
                      <c:pt idx="156">
                        <c:v>1996</c:v>
                      </c:pt>
                      <c:pt idx="157">
                        <c:v>1997</c:v>
                      </c:pt>
                      <c:pt idx="158">
                        <c:v>1998</c:v>
                      </c:pt>
                      <c:pt idx="159">
                        <c:v>1999</c:v>
                      </c:pt>
                      <c:pt idx="160">
                        <c:v>2000</c:v>
                      </c:pt>
                      <c:pt idx="161">
                        <c:v>2001</c:v>
                      </c:pt>
                      <c:pt idx="162">
                        <c:v>2002</c:v>
                      </c:pt>
                      <c:pt idx="163">
                        <c:v>2003</c:v>
                      </c:pt>
                      <c:pt idx="164">
                        <c:v>2004</c:v>
                      </c:pt>
                      <c:pt idx="165">
                        <c:v>2005</c:v>
                      </c:pt>
                      <c:pt idx="166">
                        <c:v>2006</c:v>
                      </c:pt>
                      <c:pt idx="167">
                        <c:v>2007</c:v>
                      </c:pt>
                      <c:pt idx="168">
                        <c:v>2008</c:v>
                      </c:pt>
                      <c:pt idx="169">
                        <c:v>2009</c:v>
                      </c:pt>
                      <c:pt idx="170">
                        <c:v>2010</c:v>
                      </c:pt>
                      <c:pt idx="171">
                        <c:v>2011</c:v>
                      </c:pt>
                      <c:pt idx="172">
                        <c:v>2012</c:v>
                      </c:pt>
                      <c:pt idx="173">
                        <c:v>2013</c:v>
                      </c:pt>
                      <c:pt idx="174">
                        <c:v>2014</c:v>
                      </c:pt>
                      <c:pt idx="175">
                        <c:v>2015</c:v>
                      </c:pt>
                      <c:pt idx="176">
                        <c:v>2016</c:v>
                      </c:pt>
                      <c:pt idx="177">
                        <c:v>2017</c:v>
                      </c:pt>
                      <c:pt idx="178">
                        <c:v>2018</c:v>
                      </c:pt>
                      <c:pt idx="179">
                        <c:v>2019</c:v>
                      </c:pt>
                      <c:pt idx="180">
                        <c:v>2020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Past!$AM$10:$AM$190</c15:sqref>
                        </c15:formulaRef>
                      </c:ext>
                    </c:extLst>
                    <c:numCache>
                      <c:formatCode>0.00</c:formatCode>
                      <c:ptCount val="181"/>
                      <c:pt idx="0">
                        <c:v>0.24367999999999998</c:v>
                      </c:pt>
                      <c:pt idx="1">
                        <c:v>0.22897999999999999</c:v>
                      </c:pt>
                      <c:pt idx="2">
                        <c:v>0.24563999999999997</c:v>
                      </c:pt>
                      <c:pt idx="3">
                        <c:v>0.26229999999999998</c:v>
                      </c:pt>
                      <c:pt idx="4">
                        <c:v>0.27210000000000001</c:v>
                      </c:pt>
                      <c:pt idx="5">
                        <c:v>0.29366000000000003</c:v>
                      </c:pt>
                      <c:pt idx="6">
                        <c:v>0.24662000000000001</c:v>
                      </c:pt>
                      <c:pt idx="7">
                        <c:v>0.25739999999999996</c:v>
                      </c:pt>
                      <c:pt idx="8">
                        <c:v>0.32991999999999999</c:v>
                      </c:pt>
                      <c:pt idx="9">
                        <c:v>0.28483999999999998</c:v>
                      </c:pt>
                      <c:pt idx="10">
                        <c:v>0.31325999999999998</c:v>
                      </c:pt>
                      <c:pt idx="11">
                        <c:v>0.26425999999999999</c:v>
                      </c:pt>
                      <c:pt idx="12">
                        <c:v>0.30640000000000001</c:v>
                      </c:pt>
                      <c:pt idx="13">
                        <c:v>0.26425999999999994</c:v>
                      </c:pt>
                      <c:pt idx="14">
                        <c:v>0.25838</c:v>
                      </c:pt>
                      <c:pt idx="15">
                        <c:v>0.23485999999999999</c:v>
                      </c:pt>
                      <c:pt idx="16">
                        <c:v>0.26817999999999997</c:v>
                      </c:pt>
                      <c:pt idx="17">
                        <c:v>0.31620000000000004</c:v>
                      </c:pt>
                      <c:pt idx="18">
                        <c:v>0.28876000000000002</c:v>
                      </c:pt>
                      <c:pt idx="19">
                        <c:v>0.27993999999999997</c:v>
                      </c:pt>
                      <c:pt idx="20">
                        <c:v>0.29855999999999999</c:v>
                      </c:pt>
                      <c:pt idx="21">
                        <c:v>0.24759999999999999</c:v>
                      </c:pt>
                      <c:pt idx="22">
                        <c:v>0.25739999999999996</c:v>
                      </c:pt>
                      <c:pt idx="23">
                        <c:v>0.21035999999999999</c:v>
                      </c:pt>
                      <c:pt idx="24">
                        <c:v>0.25544</c:v>
                      </c:pt>
                      <c:pt idx="25">
                        <c:v>0.20938000000000001</c:v>
                      </c:pt>
                      <c:pt idx="26">
                        <c:v>0.23486000000000001</c:v>
                      </c:pt>
                      <c:pt idx="27">
                        <c:v>0.29561999999999999</c:v>
                      </c:pt>
                      <c:pt idx="28">
                        <c:v>0.23583999999999999</c:v>
                      </c:pt>
                      <c:pt idx="29">
                        <c:v>0.24564</c:v>
                      </c:pt>
                      <c:pt idx="30">
                        <c:v>0.24759999999999999</c:v>
                      </c:pt>
                      <c:pt idx="31">
                        <c:v>0.29071999999999998</c:v>
                      </c:pt>
                      <c:pt idx="32">
                        <c:v>0.31913999999999998</c:v>
                      </c:pt>
                      <c:pt idx="33">
                        <c:v>0.28974</c:v>
                      </c:pt>
                      <c:pt idx="34">
                        <c:v>0.33873999999999999</c:v>
                      </c:pt>
                      <c:pt idx="35">
                        <c:v>0.28092</c:v>
                      </c:pt>
                      <c:pt idx="36">
                        <c:v>0.30640000000000001</c:v>
                      </c:pt>
                      <c:pt idx="37">
                        <c:v>0.35441999999999996</c:v>
                      </c:pt>
                      <c:pt idx="38">
                        <c:v>0.30247999999999997</c:v>
                      </c:pt>
                      <c:pt idx="39">
                        <c:v>0.28483999999999998</c:v>
                      </c:pt>
                      <c:pt idx="40">
                        <c:v>0.28974</c:v>
                      </c:pt>
                      <c:pt idx="41">
                        <c:v>0.30247999999999997</c:v>
                      </c:pt>
                      <c:pt idx="42">
                        <c:v>0.29268</c:v>
                      </c:pt>
                      <c:pt idx="43">
                        <c:v>0.31031999999999998</c:v>
                      </c:pt>
                      <c:pt idx="44">
                        <c:v>0.26034000000000002</c:v>
                      </c:pt>
                      <c:pt idx="45">
                        <c:v>0.28189999999999998</c:v>
                      </c:pt>
                      <c:pt idx="46">
                        <c:v>0.29659999999999997</c:v>
                      </c:pt>
                      <c:pt idx="47">
                        <c:v>0.28091999999999995</c:v>
                      </c:pt>
                      <c:pt idx="48">
                        <c:v>0.33089999999999997</c:v>
                      </c:pt>
                      <c:pt idx="49">
                        <c:v>0.29757999999999996</c:v>
                      </c:pt>
                      <c:pt idx="50">
                        <c:v>0.28582000000000002</c:v>
                      </c:pt>
                      <c:pt idx="51">
                        <c:v>0.30737999999999999</c:v>
                      </c:pt>
                      <c:pt idx="52">
                        <c:v>0.33285999999999999</c:v>
                      </c:pt>
                      <c:pt idx="53">
                        <c:v>0.34265999999999996</c:v>
                      </c:pt>
                      <c:pt idx="54">
                        <c:v>0.28287999999999996</c:v>
                      </c:pt>
                      <c:pt idx="55">
                        <c:v>0.27405999999999997</c:v>
                      </c:pt>
                      <c:pt idx="56">
                        <c:v>0.32795999999999997</c:v>
                      </c:pt>
                      <c:pt idx="57">
                        <c:v>0.30737999999999999</c:v>
                      </c:pt>
                      <c:pt idx="58">
                        <c:v>0.28974</c:v>
                      </c:pt>
                      <c:pt idx="59">
                        <c:v>0.32012000000000002</c:v>
                      </c:pt>
                      <c:pt idx="60">
                        <c:v>0.35148000000000001</c:v>
                      </c:pt>
                      <c:pt idx="61">
                        <c:v>0.29268</c:v>
                      </c:pt>
                      <c:pt idx="62">
                        <c:v>0.34952000000000005</c:v>
                      </c:pt>
                      <c:pt idx="63">
                        <c:v>0.31913999999999998</c:v>
                      </c:pt>
                      <c:pt idx="64">
                        <c:v>0.34265999999999996</c:v>
                      </c:pt>
                      <c:pt idx="65">
                        <c:v>0.30640000000000001</c:v>
                      </c:pt>
                      <c:pt idx="66">
                        <c:v>0.35539999999999994</c:v>
                      </c:pt>
                      <c:pt idx="67">
                        <c:v>0.32697999999999999</c:v>
                      </c:pt>
                      <c:pt idx="68">
                        <c:v>0.36324000000000001</c:v>
                      </c:pt>
                      <c:pt idx="69">
                        <c:v>0.35050000000000003</c:v>
                      </c:pt>
                      <c:pt idx="70">
                        <c:v>0.31325999999999998</c:v>
                      </c:pt>
                      <c:pt idx="71">
                        <c:v>0.32403999999999999</c:v>
                      </c:pt>
                      <c:pt idx="72">
                        <c:v>0.35049999999999998</c:v>
                      </c:pt>
                      <c:pt idx="73">
                        <c:v>0.31816</c:v>
                      </c:pt>
                      <c:pt idx="74">
                        <c:v>0.26622000000000001</c:v>
                      </c:pt>
                      <c:pt idx="75">
                        <c:v>0.35049999999999998</c:v>
                      </c:pt>
                      <c:pt idx="76">
                        <c:v>0.35148000000000001</c:v>
                      </c:pt>
                      <c:pt idx="77">
                        <c:v>0.31423999999999996</c:v>
                      </c:pt>
                      <c:pt idx="78">
                        <c:v>0.27700000000000002</c:v>
                      </c:pt>
                      <c:pt idx="79">
                        <c:v>0.27307999999999999</c:v>
                      </c:pt>
                      <c:pt idx="80">
                        <c:v>0.30934</c:v>
                      </c:pt>
                      <c:pt idx="81">
                        <c:v>0.31521999999999994</c:v>
                      </c:pt>
                      <c:pt idx="82">
                        <c:v>0.27601999999999999</c:v>
                      </c:pt>
                      <c:pt idx="83">
                        <c:v>0.32208000000000003</c:v>
                      </c:pt>
                      <c:pt idx="84">
                        <c:v>0.32403999999999999</c:v>
                      </c:pt>
                      <c:pt idx="85">
                        <c:v>0.30933999999999995</c:v>
                      </c:pt>
                      <c:pt idx="86">
                        <c:v>0.35736000000000001</c:v>
                      </c:pt>
                      <c:pt idx="87">
                        <c:v>0.35148000000000001</c:v>
                      </c:pt>
                      <c:pt idx="88">
                        <c:v>0.38969999999999999</c:v>
                      </c:pt>
                      <c:pt idx="89">
                        <c:v>0.33089999999999997</c:v>
                      </c:pt>
                      <c:pt idx="90">
                        <c:v>0.35638000000000003</c:v>
                      </c:pt>
                      <c:pt idx="91">
                        <c:v>0.4093</c:v>
                      </c:pt>
                      <c:pt idx="92">
                        <c:v>0.35736000000000001</c:v>
                      </c:pt>
                      <c:pt idx="93">
                        <c:v>0.33579999999999999</c:v>
                      </c:pt>
                      <c:pt idx="94">
                        <c:v>0.3407</c:v>
                      </c:pt>
                      <c:pt idx="95">
                        <c:v>0.37206</c:v>
                      </c:pt>
                      <c:pt idx="96">
                        <c:v>0.36225999999999997</c:v>
                      </c:pt>
                      <c:pt idx="97">
                        <c:v>0.31325999999999998</c:v>
                      </c:pt>
                      <c:pt idx="98">
                        <c:v>0.30934</c:v>
                      </c:pt>
                      <c:pt idx="99">
                        <c:v>0.33775999999999995</c:v>
                      </c:pt>
                      <c:pt idx="100">
                        <c:v>0.31031999999999998</c:v>
                      </c:pt>
                      <c:pt idx="101">
                        <c:v>0.33873999999999999</c:v>
                      </c:pt>
                      <c:pt idx="102">
                        <c:v>0.3211</c:v>
                      </c:pt>
                      <c:pt idx="103">
                        <c:v>0.30541999999999997</c:v>
                      </c:pt>
                      <c:pt idx="104">
                        <c:v>0.30052000000000001</c:v>
                      </c:pt>
                      <c:pt idx="105">
                        <c:v>0.30835999999999997</c:v>
                      </c:pt>
                      <c:pt idx="106">
                        <c:v>0.33089999999999997</c:v>
                      </c:pt>
                      <c:pt idx="107">
                        <c:v>0.33285999999999999</c:v>
                      </c:pt>
                      <c:pt idx="108">
                        <c:v>0.33972000000000002</c:v>
                      </c:pt>
                      <c:pt idx="109">
                        <c:v>0.33972000000000002</c:v>
                      </c:pt>
                      <c:pt idx="110">
                        <c:v>0.35833999999999999</c:v>
                      </c:pt>
                      <c:pt idx="111">
                        <c:v>0.37891999999999998</c:v>
                      </c:pt>
                      <c:pt idx="112">
                        <c:v>0.36323999999999995</c:v>
                      </c:pt>
                      <c:pt idx="113">
                        <c:v>0.33579999999999999</c:v>
                      </c:pt>
                      <c:pt idx="114">
                        <c:v>0.33482000000000001</c:v>
                      </c:pt>
                      <c:pt idx="115">
                        <c:v>0.31325999999999998</c:v>
                      </c:pt>
                      <c:pt idx="116">
                        <c:v>0.31423999999999996</c:v>
                      </c:pt>
                      <c:pt idx="117">
                        <c:v>0.40244000000000002</c:v>
                      </c:pt>
                      <c:pt idx="118">
                        <c:v>0.35246</c:v>
                      </c:pt>
                      <c:pt idx="119">
                        <c:v>0.35246</c:v>
                      </c:pt>
                      <c:pt idx="120">
                        <c:v>0.40341999999999995</c:v>
                      </c:pt>
                      <c:pt idx="121">
                        <c:v>0.35343999999999998</c:v>
                      </c:pt>
                      <c:pt idx="122">
                        <c:v>0.35343999999999998</c:v>
                      </c:pt>
                      <c:pt idx="123">
                        <c:v>0.31619999999999998</c:v>
                      </c:pt>
                      <c:pt idx="124">
                        <c:v>0.31521999999999994</c:v>
                      </c:pt>
                      <c:pt idx="125">
                        <c:v>0.37108000000000002</c:v>
                      </c:pt>
                      <c:pt idx="126">
                        <c:v>0.35246</c:v>
                      </c:pt>
                      <c:pt idx="127">
                        <c:v>0.33482000000000001</c:v>
                      </c:pt>
                      <c:pt idx="128">
                        <c:v>0.35049999999999998</c:v>
                      </c:pt>
                      <c:pt idx="129">
                        <c:v>0.32795999999999997</c:v>
                      </c:pt>
                      <c:pt idx="130">
                        <c:v>0.31424000000000007</c:v>
                      </c:pt>
                      <c:pt idx="131">
                        <c:v>0.33775999999999995</c:v>
                      </c:pt>
                      <c:pt idx="132">
                        <c:v>0.30052000000000001</c:v>
                      </c:pt>
                      <c:pt idx="133">
                        <c:v>0.32795999999999997</c:v>
                      </c:pt>
                      <c:pt idx="134">
                        <c:v>0.32795999999999997</c:v>
                      </c:pt>
                      <c:pt idx="135">
                        <c:v>0.33089999999999997</c:v>
                      </c:pt>
                      <c:pt idx="136">
                        <c:v>0.34658</c:v>
                      </c:pt>
                      <c:pt idx="137">
                        <c:v>0.33579999999999999</c:v>
                      </c:pt>
                      <c:pt idx="138">
                        <c:v>0.34167999999999998</c:v>
                      </c:pt>
                      <c:pt idx="139">
                        <c:v>0.32501999999999998</c:v>
                      </c:pt>
                      <c:pt idx="140">
                        <c:v>0.34658</c:v>
                      </c:pt>
                      <c:pt idx="141">
                        <c:v>0.35931999999999997</c:v>
                      </c:pt>
                      <c:pt idx="142">
                        <c:v>0.33188000000000001</c:v>
                      </c:pt>
                      <c:pt idx="143">
                        <c:v>0.29561999999999999</c:v>
                      </c:pt>
                      <c:pt idx="144">
                        <c:v>0.31228</c:v>
                      </c:pt>
                      <c:pt idx="145">
                        <c:v>0.39166000000000001</c:v>
                      </c:pt>
                      <c:pt idx="146">
                        <c:v>0.33188000000000001</c:v>
                      </c:pt>
                      <c:pt idx="147">
                        <c:v>0.36912</c:v>
                      </c:pt>
                      <c:pt idx="148">
                        <c:v>0.3211</c:v>
                      </c:pt>
                      <c:pt idx="149">
                        <c:v>0.28386</c:v>
                      </c:pt>
                      <c:pt idx="150">
                        <c:v>0.34658</c:v>
                      </c:pt>
                      <c:pt idx="151">
                        <c:v>0.32796000000000003</c:v>
                      </c:pt>
                      <c:pt idx="152">
                        <c:v>0.2427</c:v>
                      </c:pt>
                      <c:pt idx="153">
                        <c:v>0.32501999999999998</c:v>
                      </c:pt>
                      <c:pt idx="154">
                        <c:v>0.28581999999999996</c:v>
                      </c:pt>
                      <c:pt idx="155">
                        <c:v>0.35539999999999999</c:v>
                      </c:pt>
                      <c:pt idx="156">
                        <c:v>0.27111999999999997</c:v>
                      </c:pt>
                      <c:pt idx="157">
                        <c:v>0.29856000000000005</c:v>
                      </c:pt>
                      <c:pt idx="158">
                        <c:v>0.34461999999999998</c:v>
                      </c:pt>
                      <c:pt idx="159">
                        <c:v>0.30345999999999995</c:v>
                      </c:pt>
                      <c:pt idx="160">
                        <c:v>0.35638000000000003</c:v>
                      </c:pt>
                      <c:pt idx="161">
                        <c:v>0.36618000000000001</c:v>
                      </c:pt>
                      <c:pt idx="162">
                        <c:v>0.30541999999999997</c:v>
                      </c:pt>
                      <c:pt idx="163">
                        <c:v>0.4289</c:v>
                      </c:pt>
                      <c:pt idx="164">
                        <c:v>0.33090000000000003</c:v>
                      </c:pt>
                      <c:pt idx="165">
                        <c:v>0.34167999999999998</c:v>
                      </c:pt>
                      <c:pt idx="166">
                        <c:v>0.37009999999999993</c:v>
                      </c:pt>
                      <c:pt idx="167">
                        <c:v>0.46613999999999994</c:v>
                      </c:pt>
                      <c:pt idx="168">
                        <c:v>0.35736000000000001</c:v>
                      </c:pt>
                      <c:pt idx="169">
                        <c:v>0.36519999999999997</c:v>
                      </c:pt>
                      <c:pt idx="170">
                        <c:v>0.46123999999999998</c:v>
                      </c:pt>
                      <c:pt idx="171">
                        <c:v>0.36715999999999999</c:v>
                      </c:pt>
                      <c:pt idx="172">
                        <c:v>0.43968000000000002</c:v>
                      </c:pt>
                      <c:pt idx="173">
                        <c:v>0.35343999999999998</c:v>
                      </c:pt>
                      <c:pt idx="174">
                        <c:v>0.36617999999999995</c:v>
                      </c:pt>
                      <c:pt idx="175">
                        <c:v>0.3407</c:v>
                      </c:pt>
                      <c:pt idx="176">
                        <c:v>0.38577999999999996</c:v>
                      </c:pt>
                      <c:pt idx="177">
                        <c:v>0.32795999999999997</c:v>
                      </c:pt>
                      <c:pt idx="178">
                        <c:v>0.30737999999999999</c:v>
                      </c:pt>
                      <c:pt idx="179">
                        <c:v>0.47398000000000001</c:v>
                      </c:pt>
                      <c:pt idx="180">
                        <c:v>0.29855999999999999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FBE0-496B-8002-6E2E097771C9}"/>
                  </c:ext>
                </c:extLst>
              </c15:ser>
            </c15:filteredScatterSeries>
            <c15:filteredScatterSeries>
              <c15:ser>
                <c:idx val="0"/>
                <c:order val="2"/>
                <c:tx>
                  <c:v>Cassiope heath</c:v>
                </c:tx>
                <c:spPr>
                  <a:ln w="25400" cap="rnd">
                    <a:solidFill>
                      <a:srgbClr val="FFC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Past!$A$10:$A$190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1840</c:v>
                      </c:pt>
                      <c:pt idx="1">
                        <c:v>1841</c:v>
                      </c:pt>
                      <c:pt idx="2">
                        <c:v>1842</c:v>
                      </c:pt>
                      <c:pt idx="3">
                        <c:v>1843</c:v>
                      </c:pt>
                      <c:pt idx="4">
                        <c:v>1844</c:v>
                      </c:pt>
                      <c:pt idx="5">
                        <c:v>1845</c:v>
                      </c:pt>
                      <c:pt idx="6">
                        <c:v>1846</c:v>
                      </c:pt>
                      <c:pt idx="7">
                        <c:v>1847</c:v>
                      </c:pt>
                      <c:pt idx="8">
                        <c:v>1848</c:v>
                      </c:pt>
                      <c:pt idx="9">
                        <c:v>1849</c:v>
                      </c:pt>
                      <c:pt idx="10">
                        <c:v>1850</c:v>
                      </c:pt>
                      <c:pt idx="11">
                        <c:v>1851</c:v>
                      </c:pt>
                      <c:pt idx="12">
                        <c:v>1852</c:v>
                      </c:pt>
                      <c:pt idx="13">
                        <c:v>1853</c:v>
                      </c:pt>
                      <c:pt idx="14">
                        <c:v>1854</c:v>
                      </c:pt>
                      <c:pt idx="15">
                        <c:v>1855</c:v>
                      </c:pt>
                      <c:pt idx="16">
                        <c:v>1856</c:v>
                      </c:pt>
                      <c:pt idx="17">
                        <c:v>1857</c:v>
                      </c:pt>
                      <c:pt idx="18">
                        <c:v>1858</c:v>
                      </c:pt>
                      <c:pt idx="19">
                        <c:v>1859</c:v>
                      </c:pt>
                      <c:pt idx="20">
                        <c:v>1860</c:v>
                      </c:pt>
                      <c:pt idx="21">
                        <c:v>1861</c:v>
                      </c:pt>
                      <c:pt idx="22">
                        <c:v>1862</c:v>
                      </c:pt>
                      <c:pt idx="23">
                        <c:v>1863</c:v>
                      </c:pt>
                      <c:pt idx="24">
                        <c:v>1864</c:v>
                      </c:pt>
                      <c:pt idx="25">
                        <c:v>1865</c:v>
                      </c:pt>
                      <c:pt idx="26">
                        <c:v>1866</c:v>
                      </c:pt>
                      <c:pt idx="27">
                        <c:v>1867</c:v>
                      </c:pt>
                      <c:pt idx="28">
                        <c:v>1868</c:v>
                      </c:pt>
                      <c:pt idx="29">
                        <c:v>1869</c:v>
                      </c:pt>
                      <c:pt idx="30">
                        <c:v>1870</c:v>
                      </c:pt>
                      <c:pt idx="31">
                        <c:v>1871</c:v>
                      </c:pt>
                      <c:pt idx="32">
                        <c:v>1872</c:v>
                      </c:pt>
                      <c:pt idx="33">
                        <c:v>1873</c:v>
                      </c:pt>
                      <c:pt idx="34">
                        <c:v>1874</c:v>
                      </c:pt>
                      <c:pt idx="35">
                        <c:v>1875</c:v>
                      </c:pt>
                      <c:pt idx="36">
                        <c:v>1876</c:v>
                      </c:pt>
                      <c:pt idx="37">
                        <c:v>1877</c:v>
                      </c:pt>
                      <c:pt idx="38">
                        <c:v>1878</c:v>
                      </c:pt>
                      <c:pt idx="39">
                        <c:v>1879</c:v>
                      </c:pt>
                      <c:pt idx="40">
                        <c:v>1880</c:v>
                      </c:pt>
                      <c:pt idx="41">
                        <c:v>1881</c:v>
                      </c:pt>
                      <c:pt idx="42">
                        <c:v>1882</c:v>
                      </c:pt>
                      <c:pt idx="43">
                        <c:v>1883</c:v>
                      </c:pt>
                      <c:pt idx="44">
                        <c:v>1884</c:v>
                      </c:pt>
                      <c:pt idx="45">
                        <c:v>1885</c:v>
                      </c:pt>
                      <c:pt idx="46">
                        <c:v>1886</c:v>
                      </c:pt>
                      <c:pt idx="47">
                        <c:v>1887</c:v>
                      </c:pt>
                      <c:pt idx="48">
                        <c:v>1888</c:v>
                      </c:pt>
                      <c:pt idx="49">
                        <c:v>1889</c:v>
                      </c:pt>
                      <c:pt idx="50">
                        <c:v>1890</c:v>
                      </c:pt>
                      <c:pt idx="51">
                        <c:v>1891</c:v>
                      </c:pt>
                      <c:pt idx="52">
                        <c:v>1892</c:v>
                      </c:pt>
                      <c:pt idx="53">
                        <c:v>1893</c:v>
                      </c:pt>
                      <c:pt idx="54">
                        <c:v>1894</c:v>
                      </c:pt>
                      <c:pt idx="55">
                        <c:v>1895</c:v>
                      </c:pt>
                      <c:pt idx="56">
                        <c:v>1896</c:v>
                      </c:pt>
                      <c:pt idx="57">
                        <c:v>1897</c:v>
                      </c:pt>
                      <c:pt idx="58">
                        <c:v>1898</c:v>
                      </c:pt>
                      <c:pt idx="59">
                        <c:v>1899</c:v>
                      </c:pt>
                      <c:pt idx="60">
                        <c:v>1900</c:v>
                      </c:pt>
                      <c:pt idx="61">
                        <c:v>1901</c:v>
                      </c:pt>
                      <c:pt idx="62">
                        <c:v>1902</c:v>
                      </c:pt>
                      <c:pt idx="63">
                        <c:v>1903</c:v>
                      </c:pt>
                      <c:pt idx="64">
                        <c:v>1904</c:v>
                      </c:pt>
                      <c:pt idx="65">
                        <c:v>1905</c:v>
                      </c:pt>
                      <c:pt idx="66">
                        <c:v>1906</c:v>
                      </c:pt>
                      <c:pt idx="67">
                        <c:v>1907</c:v>
                      </c:pt>
                      <c:pt idx="68">
                        <c:v>1908</c:v>
                      </c:pt>
                      <c:pt idx="69">
                        <c:v>1909</c:v>
                      </c:pt>
                      <c:pt idx="70">
                        <c:v>1910</c:v>
                      </c:pt>
                      <c:pt idx="71">
                        <c:v>1911</c:v>
                      </c:pt>
                      <c:pt idx="72">
                        <c:v>1912</c:v>
                      </c:pt>
                      <c:pt idx="73">
                        <c:v>1913</c:v>
                      </c:pt>
                      <c:pt idx="74">
                        <c:v>1914</c:v>
                      </c:pt>
                      <c:pt idx="75">
                        <c:v>1915</c:v>
                      </c:pt>
                      <c:pt idx="76">
                        <c:v>1916</c:v>
                      </c:pt>
                      <c:pt idx="77">
                        <c:v>1917</c:v>
                      </c:pt>
                      <c:pt idx="78">
                        <c:v>1918</c:v>
                      </c:pt>
                      <c:pt idx="79">
                        <c:v>1919</c:v>
                      </c:pt>
                      <c:pt idx="80">
                        <c:v>1920</c:v>
                      </c:pt>
                      <c:pt idx="81">
                        <c:v>1921</c:v>
                      </c:pt>
                      <c:pt idx="82">
                        <c:v>1922</c:v>
                      </c:pt>
                      <c:pt idx="83">
                        <c:v>1923</c:v>
                      </c:pt>
                      <c:pt idx="84">
                        <c:v>1924</c:v>
                      </c:pt>
                      <c:pt idx="85">
                        <c:v>1925</c:v>
                      </c:pt>
                      <c:pt idx="86">
                        <c:v>1926</c:v>
                      </c:pt>
                      <c:pt idx="87">
                        <c:v>1927</c:v>
                      </c:pt>
                      <c:pt idx="88">
                        <c:v>1928</c:v>
                      </c:pt>
                      <c:pt idx="89">
                        <c:v>1929</c:v>
                      </c:pt>
                      <c:pt idx="90">
                        <c:v>1930</c:v>
                      </c:pt>
                      <c:pt idx="91">
                        <c:v>1931</c:v>
                      </c:pt>
                      <c:pt idx="92">
                        <c:v>1932</c:v>
                      </c:pt>
                      <c:pt idx="93">
                        <c:v>1933</c:v>
                      </c:pt>
                      <c:pt idx="94">
                        <c:v>1934</c:v>
                      </c:pt>
                      <c:pt idx="95">
                        <c:v>1935</c:v>
                      </c:pt>
                      <c:pt idx="96">
                        <c:v>1936</c:v>
                      </c:pt>
                      <c:pt idx="97">
                        <c:v>1937</c:v>
                      </c:pt>
                      <c:pt idx="98">
                        <c:v>1938</c:v>
                      </c:pt>
                      <c:pt idx="99">
                        <c:v>1939</c:v>
                      </c:pt>
                      <c:pt idx="100">
                        <c:v>1940</c:v>
                      </c:pt>
                      <c:pt idx="101">
                        <c:v>1941</c:v>
                      </c:pt>
                      <c:pt idx="102">
                        <c:v>1942</c:v>
                      </c:pt>
                      <c:pt idx="103">
                        <c:v>1943</c:v>
                      </c:pt>
                      <c:pt idx="104">
                        <c:v>1944</c:v>
                      </c:pt>
                      <c:pt idx="105">
                        <c:v>1945</c:v>
                      </c:pt>
                      <c:pt idx="106">
                        <c:v>1946</c:v>
                      </c:pt>
                      <c:pt idx="107">
                        <c:v>1947</c:v>
                      </c:pt>
                      <c:pt idx="108">
                        <c:v>1948</c:v>
                      </c:pt>
                      <c:pt idx="109">
                        <c:v>1949</c:v>
                      </c:pt>
                      <c:pt idx="110">
                        <c:v>1950</c:v>
                      </c:pt>
                      <c:pt idx="111">
                        <c:v>1951</c:v>
                      </c:pt>
                      <c:pt idx="112">
                        <c:v>1952</c:v>
                      </c:pt>
                      <c:pt idx="113">
                        <c:v>1953</c:v>
                      </c:pt>
                      <c:pt idx="114">
                        <c:v>1954</c:v>
                      </c:pt>
                      <c:pt idx="115">
                        <c:v>1955</c:v>
                      </c:pt>
                      <c:pt idx="116">
                        <c:v>1956</c:v>
                      </c:pt>
                      <c:pt idx="117">
                        <c:v>1957</c:v>
                      </c:pt>
                      <c:pt idx="118">
                        <c:v>1958</c:v>
                      </c:pt>
                      <c:pt idx="119">
                        <c:v>1959</c:v>
                      </c:pt>
                      <c:pt idx="120">
                        <c:v>1960</c:v>
                      </c:pt>
                      <c:pt idx="121">
                        <c:v>1961</c:v>
                      </c:pt>
                      <c:pt idx="122">
                        <c:v>1962</c:v>
                      </c:pt>
                      <c:pt idx="123">
                        <c:v>1963</c:v>
                      </c:pt>
                      <c:pt idx="124">
                        <c:v>1964</c:v>
                      </c:pt>
                      <c:pt idx="125">
                        <c:v>1965</c:v>
                      </c:pt>
                      <c:pt idx="126">
                        <c:v>1966</c:v>
                      </c:pt>
                      <c:pt idx="127">
                        <c:v>1967</c:v>
                      </c:pt>
                      <c:pt idx="128">
                        <c:v>1968</c:v>
                      </c:pt>
                      <c:pt idx="129">
                        <c:v>1969</c:v>
                      </c:pt>
                      <c:pt idx="130">
                        <c:v>1970</c:v>
                      </c:pt>
                      <c:pt idx="131">
                        <c:v>1971</c:v>
                      </c:pt>
                      <c:pt idx="132">
                        <c:v>1972</c:v>
                      </c:pt>
                      <c:pt idx="133">
                        <c:v>1973</c:v>
                      </c:pt>
                      <c:pt idx="134">
                        <c:v>1974</c:v>
                      </c:pt>
                      <c:pt idx="135">
                        <c:v>1975</c:v>
                      </c:pt>
                      <c:pt idx="136">
                        <c:v>1976</c:v>
                      </c:pt>
                      <c:pt idx="137">
                        <c:v>1977</c:v>
                      </c:pt>
                      <c:pt idx="138">
                        <c:v>1978</c:v>
                      </c:pt>
                      <c:pt idx="139">
                        <c:v>1979</c:v>
                      </c:pt>
                      <c:pt idx="140">
                        <c:v>1980</c:v>
                      </c:pt>
                      <c:pt idx="141">
                        <c:v>1981</c:v>
                      </c:pt>
                      <c:pt idx="142">
                        <c:v>1982</c:v>
                      </c:pt>
                      <c:pt idx="143">
                        <c:v>1983</c:v>
                      </c:pt>
                      <c:pt idx="144">
                        <c:v>1984</c:v>
                      </c:pt>
                      <c:pt idx="145">
                        <c:v>1985</c:v>
                      </c:pt>
                      <c:pt idx="146">
                        <c:v>1986</c:v>
                      </c:pt>
                      <c:pt idx="147">
                        <c:v>1987</c:v>
                      </c:pt>
                      <c:pt idx="148">
                        <c:v>1988</c:v>
                      </c:pt>
                      <c:pt idx="149">
                        <c:v>1989</c:v>
                      </c:pt>
                      <c:pt idx="150">
                        <c:v>1990</c:v>
                      </c:pt>
                      <c:pt idx="151">
                        <c:v>1991</c:v>
                      </c:pt>
                      <c:pt idx="152">
                        <c:v>1992</c:v>
                      </c:pt>
                      <c:pt idx="153">
                        <c:v>1993</c:v>
                      </c:pt>
                      <c:pt idx="154">
                        <c:v>1994</c:v>
                      </c:pt>
                      <c:pt idx="155">
                        <c:v>1995</c:v>
                      </c:pt>
                      <c:pt idx="156">
                        <c:v>1996</c:v>
                      </c:pt>
                      <c:pt idx="157">
                        <c:v>1997</c:v>
                      </c:pt>
                      <c:pt idx="158">
                        <c:v>1998</c:v>
                      </c:pt>
                      <c:pt idx="159">
                        <c:v>1999</c:v>
                      </c:pt>
                      <c:pt idx="160">
                        <c:v>2000</c:v>
                      </c:pt>
                      <c:pt idx="161">
                        <c:v>2001</c:v>
                      </c:pt>
                      <c:pt idx="162">
                        <c:v>2002</c:v>
                      </c:pt>
                      <c:pt idx="163">
                        <c:v>2003</c:v>
                      </c:pt>
                      <c:pt idx="164">
                        <c:v>2004</c:v>
                      </c:pt>
                      <c:pt idx="165">
                        <c:v>2005</c:v>
                      </c:pt>
                      <c:pt idx="166">
                        <c:v>2006</c:v>
                      </c:pt>
                      <c:pt idx="167">
                        <c:v>2007</c:v>
                      </c:pt>
                      <c:pt idx="168">
                        <c:v>2008</c:v>
                      </c:pt>
                      <c:pt idx="169">
                        <c:v>2009</c:v>
                      </c:pt>
                      <c:pt idx="170">
                        <c:v>2010</c:v>
                      </c:pt>
                      <c:pt idx="171">
                        <c:v>2011</c:v>
                      </c:pt>
                      <c:pt idx="172">
                        <c:v>2012</c:v>
                      </c:pt>
                      <c:pt idx="173">
                        <c:v>2013</c:v>
                      </c:pt>
                      <c:pt idx="174">
                        <c:v>2014</c:v>
                      </c:pt>
                      <c:pt idx="175">
                        <c:v>2015</c:v>
                      </c:pt>
                      <c:pt idx="176">
                        <c:v>2016</c:v>
                      </c:pt>
                      <c:pt idx="177">
                        <c:v>2017</c:v>
                      </c:pt>
                      <c:pt idx="178">
                        <c:v>2018</c:v>
                      </c:pt>
                      <c:pt idx="179">
                        <c:v>2019</c:v>
                      </c:pt>
                      <c:pt idx="180">
                        <c:v>2020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Past!$AL$10:$AL$190</c15:sqref>
                        </c15:formulaRef>
                      </c:ext>
                    </c:extLst>
                    <c:numCache>
                      <c:formatCode>0.00</c:formatCode>
                      <c:ptCount val="181"/>
                      <c:pt idx="0">
                        <c:v>0.20132</c:v>
                      </c:pt>
                      <c:pt idx="1">
                        <c:v>0.18602000000000002</c:v>
                      </c:pt>
                      <c:pt idx="2">
                        <c:v>0.20335999999999999</c:v>
                      </c:pt>
                      <c:pt idx="3">
                        <c:v>0.22070000000000001</c:v>
                      </c:pt>
                      <c:pt idx="4">
                        <c:v>0.23089999999999999</c:v>
                      </c:pt>
                      <c:pt idx="5">
                        <c:v>0.25334000000000007</c:v>
                      </c:pt>
                      <c:pt idx="6">
                        <c:v>0.20438000000000001</c:v>
                      </c:pt>
                      <c:pt idx="7">
                        <c:v>0.21560000000000001</c:v>
                      </c:pt>
                      <c:pt idx="8">
                        <c:v>0.29108000000000006</c:v>
                      </c:pt>
                      <c:pt idx="9">
                        <c:v>0.24416000000000004</c:v>
                      </c:pt>
                      <c:pt idx="10">
                        <c:v>0.27373999999999998</c:v>
                      </c:pt>
                      <c:pt idx="11">
                        <c:v>0.22273999999999999</c:v>
                      </c:pt>
                      <c:pt idx="12">
                        <c:v>0.2666</c:v>
                      </c:pt>
                      <c:pt idx="13">
                        <c:v>0.22273999999999999</c:v>
                      </c:pt>
                      <c:pt idx="14">
                        <c:v>0.21662000000000003</c:v>
                      </c:pt>
                      <c:pt idx="15">
                        <c:v>0.19213999999999998</c:v>
                      </c:pt>
                      <c:pt idx="16">
                        <c:v>0.22681999999999997</c:v>
                      </c:pt>
                      <c:pt idx="17">
                        <c:v>0.27680000000000005</c:v>
                      </c:pt>
                      <c:pt idx="18">
                        <c:v>0.24824000000000002</c:v>
                      </c:pt>
                      <c:pt idx="19">
                        <c:v>0.23906000000000005</c:v>
                      </c:pt>
                      <c:pt idx="20">
                        <c:v>0.25844</c:v>
                      </c:pt>
                      <c:pt idx="21">
                        <c:v>0.20540000000000003</c:v>
                      </c:pt>
                      <c:pt idx="22">
                        <c:v>0.21560000000000001</c:v>
                      </c:pt>
                      <c:pt idx="23">
                        <c:v>0.16664000000000001</c:v>
                      </c:pt>
                      <c:pt idx="24">
                        <c:v>0.21356000000000003</c:v>
                      </c:pt>
                      <c:pt idx="25">
                        <c:v>0.16561999999999999</c:v>
                      </c:pt>
                      <c:pt idx="26">
                        <c:v>0.19214000000000003</c:v>
                      </c:pt>
                      <c:pt idx="27">
                        <c:v>0.25538</c:v>
                      </c:pt>
                      <c:pt idx="28">
                        <c:v>0.19316</c:v>
                      </c:pt>
                      <c:pt idx="29">
                        <c:v>0.20336000000000004</c:v>
                      </c:pt>
                      <c:pt idx="30">
                        <c:v>0.20540000000000003</c:v>
                      </c:pt>
                      <c:pt idx="31">
                        <c:v>0.25028</c:v>
                      </c:pt>
                      <c:pt idx="32">
                        <c:v>0.27986</c:v>
                      </c:pt>
                      <c:pt idx="33">
                        <c:v>0.24926000000000004</c:v>
                      </c:pt>
                      <c:pt idx="34">
                        <c:v>0.30026000000000003</c:v>
                      </c:pt>
                      <c:pt idx="35">
                        <c:v>0.24008000000000002</c:v>
                      </c:pt>
                      <c:pt idx="36">
                        <c:v>0.2666</c:v>
                      </c:pt>
                      <c:pt idx="37">
                        <c:v>0.31657999999999997</c:v>
                      </c:pt>
                      <c:pt idx="38">
                        <c:v>0.26252000000000003</c:v>
                      </c:pt>
                      <c:pt idx="39">
                        <c:v>0.24416000000000004</c:v>
                      </c:pt>
                      <c:pt idx="40">
                        <c:v>0.24925999999999998</c:v>
                      </c:pt>
                      <c:pt idx="41">
                        <c:v>0.26252000000000003</c:v>
                      </c:pt>
                      <c:pt idx="42">
                        <c:v>0.25232000000000004</c:v>
                      </c:pt>
                      <c:pt idx="43">
                        <c:v>0.27067999999999998</c:v>
                      </c:pt>
                      <c:pt idx="44">
                        <c:v>0.21866000000000002</c:v>
                      </c:pt>
                      <c:pt idx="45">
                        <c:v>0.24110000000000004</c:v>
                      </c:pt>
                      <c:pt idx="46">
                        <c:v>0.25640000000000002</c:v>
                      </c:pt>
                      <c:pt idx="47">
                        <c:v>0.24008000000000002</c:v>
                      </c:pt>
                      <c:pt idx="48">
                        <c:v>0.29210000000000003</c:v>
                      </c:pt>
                      <c:pt idx="49">
                        <c:v>0.25741999999999998</c:v>
                      </c:pt>
                      <c:pt idx="50">
                        <c:v>0.24518000000000006</c:v>
                      </c:pt>
                      <c:pt idx="51">
                        <c:v>0.26761999999999997</c:v>
                      </c:pt>
                      <c:pt idx="52">
                        <c:v>0.29414000000000001</c:v>
                      </c:pt>
                      <c:pt idx="53">
                        <c:v>0.30434</c:v>
                      </c:pt>
                      <c:pt idx="54">
                        <c:v>0.24212</c:v>
                      </c:pt>
                      <c:pt idx="55">
                        <c:v>0.23293999999999998</c:v>
                      </c:pt>
                      <c:pt idx="56">
                        <c:v>0.28904000000000002</c:v>
                      </c:pt>
                      <c:pt idx="57">
                        <c:v>0.26761999999999997</c:v>
                      </c:pt>
                      <c:pt idx="58">
                        <c:v>0.24926000000000004</c:v>
                      </c:pt>
                      <c:pt idx="59">
                        <c:v>0.28088000000000002</c:v>
                      </c:pt>
                      <c:pt idx="60">
                        <c:v>0.31352000000000002</c:v>
                      </c:pt>
                      <c:pt idx="61">
                        <c:v>0.25232000000000004</c:v>
                      </c:pt>
                      <c:pt idx="62">
                        <c:v>0.31148000000000003</c:v>
                      </c:pt>
                      <c:pt idx="63">
                        <c:v>0.27986000000000005</c:v>
                      </c:pt>
                      <c:pt idx="64">
                        <c:v>0.30434</c:v>
                      </c:pt>
                      <c:pt idx="65">
                        <c:v>0.2666</c:v>
                      </c:pt>
                      <c:pt idx="66">
                        <c:v>0.31759999999999999</c:v>
                      </c:pt>
                      <c:pt idx="67">
                        <c:v>0.28802000000000005</c:v>
                      </c:pt>
                      <c:pt idx="68">
                        <c:v>0.32575999999999999</c:v>
                      </c:pt>
                      <c:pt idx="69">
                        <c:v>0.31250000000000006</c:v>
                      </c:pt>
                      <c:pt idx="70">
                        <c:v>0.27373999999999998</c:v>
                      </c:pt>
                      <c:pt idx="71">
                        <c:v>0.28496000000000005</c:v>
                      </c:pt>
                      <c:pt idx="72">
                        <c:v>0.3125</c:v>
                      </c:pt>
                      <c:pt idx="73">
                        <c:v>0.27884000000000003</c:v>
                      </c:pt>
                      <c:pt idx="74">
                        <c:v>0.22478000000000004</c:v>
                      </c:pt>
                      <c:pt idx="75">
                        <c:v>0.3125</c:v>
                      </c:pt>
                      <c:pt idx="76">
                        <c:v>0.31352000000000002</c:v>
                      </c:pt>
                      <c:pt idx="77">
                        <c:v>0.27476</c:v>
                      </c:pt>
                      <c:pt idx="78">
                        <c:v>0.23599999999999999</c:v>
                      </c:pt>
                      <c:pt idx="79">
                        <c:v>0.23192000000000002</c:v>
                      </c:pt>
                      <c:pt idx="80">
                        <c:v>0.26966000000000001</c:v>
                      </c:pt>
                      <c:pt idx="81">
                        <c:v>0.27578000000000003</c:v>
                      </c:pt>
                      <c:pt idx="82">
                        <c:v>0.23498000000000002</c:v>
                      </c:pt>
                      <c:pt idx="83">
                        <c:v>0.28292000000000006</c:v>
                      </c:pt>
                      <c:pt idx="84">
                        <c:v>0.28496000000000005</c:v>
                      </c:pt>
                      <c:pt idx="85">
                        <c:v>0.26966000000000001</c:v>
                      </c:pt>
                      <c:pt idx="86">
                        <c:v>0.31964000000000004</c:v>
                      </c:pt>
                      <c:pt idx="87">
                        <c:v>0.31352000000000002</c:v>
                      </c:pt>
                      <c:pt idx="88">
                        <c:v>0.3533</c:v>
                      </c:pt>
                      <c:pt idx="89">
                        <c:v>0.29210000000000003</c:v>
                      </c:pt>
                      <c:pt idx="90">
                        <c:v>0.31862000000000001</c:v>
                      </c:pt>
                      <c:pt idx="91">
                        <c:v>0.37370000000000003</c:v>
                      </c:pt>
                      <c:pt idx="92">
                        <c:v>0.31963999999999998</c:v>
                      </c:pt>
                      <c:pt idx="93">
                        <c:v>0.29720000000000002</c:v>
                      </c:pt>
                      <c:pt idx="94">
                        <c:v>0.30230000000000001</c:v>
                      </c:pt>
                      <c:pt idx="95">
                        <c:v>0.33494000000000002</c:v>
                      </c:pt>
                      <c:pt idx="96">
                        <c:v>0.32473999999999997</c:v>
                      </c:pt>
                      <c:pt idx="97">
                        <c:v>0.27373999999999998</c:v>
                      </c:pt>
                      <c:pt idx="98">
                        <c:v>0.26966000000000001</c:v>
                      </c:pt>
                      <c:pt idx="99">
                        <c:v>0.29924000000000001</c:v>
                      </c:pt>
                      <c:pt idx="100">
                        <c:v>0.27067999999999998</c:v>
                      </c:pt>
                      <c:pt idx="101">
                        <c:v>0.30026000000000003</c:v>
                      </c:pt>
                      <c:pt idx="102">
                        <c:v>0.28190000000000004</c:v>
                      </c:pt>
                      <c:pt idx="103">
                        <c:v>0.26557999999999998</c:v>
                      </c:pt>
                      <c:pt idx="104">
                        <c:v>0.26048000000000004</c:v>
                      </c:pt>
                      <c:pt idx="105">
                        <c:v>0.26863999999999999</c:v>
                      </c:pt>
                      <c:pt idx="106">
                        <c:v>0.29210000000000003</c:v>
                      </c:pt>
                      <c:pt idx="107">
                        <c:v>0.29414000000000001</c:v>
                      </c:pt>
                      <c:pt idx="108">
                        <c:v>0.30128000000000005</c:v>
                      </c:pt>
                      <c:pt idx="109">
                        <c:v>0.30128000000000005</c:v>
                      </c:pt>
                      <c:pt idx="110">
                        <c:v>0.32066</c:v>
                      </c:pt>
                      <c:pt idx="111">
                        <c:v>0.34208</c:v>
                      </c:pt>
                      <c:pt idx="112">
                        <c:v>0.32575999999999999</c:v>
                      </c:pt>
                      <c:pt idx="113">
                        <c:v>0.29720000000000002</c:v>
                      </c:pt>
                      <c:pt idx="114">
                        <c:v>0.29618</c:v>
                      </c:pt>
                      <c:pt idx="115">
                        <c:v>0.27373999999999998</c:v>
                      </c:pt>
                      <c:pt idx="116">
                        <c:v>0.27476</c:v>
                      </c:pt>
                      <c:pt idx="117">
                        <c:v>0.36656</c:v>
                      </c:pt>
                      <c:pt idx="118">
                        <c:v>0.31453999999999999</c:v>
                      </c:pt>
                      <c:pt idx="119">
                        <c:v>0.31454000000000004</c:v>
                      </c:pt>
                      <c:pt idx="120">
                        <c:v>0.36757999999999996</c:v>
                      </c:pt>
                      <c:pt idx="121">
                        <c:v>0.31556000000000001</c:v>
                      </c:pt>
                      <c:pt idx="122">
                        <c:v>0.31555999999999995</c:v>
                      </c:pt>
                      <c:pt idx="123">
                        <c:v>0.27679999999999999</c:v>
                      </c:pt>
                      <c:pt idx="124">
                        <c:v>0.27578000000000003</c:v>
                      </c:pt>
                      <c:pt idx="125">
                        <c:v>0.33392000000000005</c:v>
                      </c:pt>
                      <c:pt idx="126">
                        <c:v>0.31454000000000004</c:v>
                      </c:pt>
                      <c:pt idx="127">
                        <c:v>0.29618</c:v>
                      </c:pt>
                      <c:pt idx="128">
                        <c:v>0.3125</c:v>
                      </c:pt>
                      <c:pt idx="129">
                        <c:v>0.28904000000000002</c:v>
                      </c:pt>
                      <c:pt idx="130">
                        <c:v>0.27476000000000006</c:v>
                      </c:pt>
                      <c:pt idx="131">
                        <c:v>0.29924000000000001</c:v>
                      </c:pt>
                      <c:pt idx="132">
                        <c:v>0.26047999999999999</c:v>
                      </c:pt>
                      <c:pt idx="133">
                        <c:v>0.28904000000000002</c:v>
                      </c:pt>
                      <c:pt idx="134">
                        <c:v>0.28904000000000002</c:v>
                      </c:pt>
                      <c:pt idx="135">
                        <c:v>0.29210000000000003</c:v>
                      </c:pt>
                      <c:pt idx="136">
                        <c:v>0.30841999999999997</c:v>
                      </c:pt>
                      <c:pt idx="137">
                        <c:v>0.29720000000000008</c:v>
                      </c:pt>
                      <c:pt idx="138">
                        <c:v>0.30331999999999998</c:v>
                      </c:pt>
                      <c:pt idx="139">
                        <c:v>0.28598000000000001</c:v>
                      </c:pt>
                      <c:pt idx="140">
                        <c:v>0.30841999999999997</c:v>
                      </c:pt>
                      <c:pt idx="141">
                        <c:v>0.32168000000000002</c:v>
                      </c:pt>
                      <c:pt idx="142">
                        <c:v>0.29312000000000005</c:v>
                      </c:pt>
                      <c:pt idx="143">
                        <c:v>0.25538</c:v>
                      </c:pt>
                      <c:pt idx="144">
                        <c:v>0.27272000000000002</c:v>
                      </c:pt>
                      <c:pt idx="145">
                        <c:v>0.35534000000000004</c:v>
                      </c:pt>
                      <c:pt idx="146">
                        <c:v>0.29312000000000005</c:v>
                      </c:pt>
                      <c:pt idx="147">
                        <c:v>0.33188000000000001</c:v>
                      </c:pt>
                      <c:pt idx="148">
                        <c:v>0.28190000000000004</c:v>
                      </c:pt>
                      <c:pt idx="149">
                        <c:v>0.24314000000000002</c:v>
                      </c:pt>
                      <c:pt idx="150">
                        <c:v>0.30841999999999997</c:v>
                      </c:pt>
                      <c:pt idx="151">
                        <c:v>0.28904000000000007</c:v>
                      </c:pt>
                      <c:pt idx="152">
                        <c:v>0.20030000000000003</c:v>
                      </c:pt>
                      <c:pt idx="153">
                        <c:v>0.28598000000000007</c:v>
                      </c:pt>
                      <c:pt idx="154">
                        <c:v>0.24518000000000001</c:v>
                      </c:pt>
                      <c:pt idx="155">
                        <c:v>0.31759999999999999</c:v>
                      </c:pt>
                      <c:pt idx="156">
                        <c:v>0.22987999999999997</c:v>
                      </c:pt>
                      <c:pt idx="157">
                        <c:v>0.25844000000000006</c:v>
                      </c:pt>
                      <c:pt idx="158">
                        <c:v>0.30637999999999999</c:v>
                      </c:pt>
                      <c:pt idx="159">
                        <c:v>0.26354</c:v>
                      </c:pt>
                      <c:pt idx="160">
                        <c:v>0.31862000000000001</c:v>
                      </c:pt>
                      <c:pt idx="161">
                        <c:v>0.32882</c:v>
                      </c:pt>
                      <c:pt idx="162">
                        <c:v>0.26557999999999998</c:v>
                      </c:pt>
                      <c:pt idx="163">
                        <c:v>0.39410000000000001</c:v>
                      </c:pt>
                      <c:pt idx="164">
                        <c:v>0.29210000000000008</c:v>
                      </c:pt>
                      <c:pt idx="165">
                        <c:v>0.30331999999999998</c:v>
                      </c:pt>
                      <c:pt idx="166">
                        <c:v>0.33289999999999997</c:v>
                      </c:pt>
                      <c:pt idx="167">
                        <c:v>0.43285999999999997</c:v>
                      </c:pt>
                      <c:pt idx="168">
                        <c:v>0.31964000000000004</c:v>
                      </c:pt>
                      <c:pt idx="169">
                        <c:v>0.32779999999999998</c:v>
                      </c:pt>
                      <c:pt idx="170">
                        <c:v>0.42775999999999997</c:v>
                      </c:pt>
                      <c:pt idx="171">
                        <c:v>0.32984000000000002</c:v>
                      </c:pt>
                      <c:pt idx="172">
                        <c:v>0.40532000000000001</c:v>
                      </c:pt>
                      <c:pt idx="173">
                        <c:v>0.31556000000000001</c:v>
                      </c:pt>
                      <c:pt idx="174">
                        <c:v>0.32882</c:v>
                      </c:pt>
                      <c:pt idx="175">
                        <c:v>0.30230000000000001</c:v>
                      </c:pt>
                      <c:pt idx="176">
                        <c:v>0.34921999999999997</c:v>
                      </c:pt>
                      <c:pt idx="177">
                        <c:v>0.28904000000000002</c:v>
                      </c:pt>
                      <c:pt idx="178">
                        <c:v>0.26761999999999997</c:v>
                      </c:pt>
                      <c:pt idx="179">
                        <c:v>0.44102000000000002</c:v>
                      </c:pt>
                      <c:pt idx="180">
                        <c:v>0.25844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BE0-496B-8002-6E2E097771C9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Grassland rcp2.6</c:v>
                </c:tx>
                <c:spPr>
                  <a:ln w="19050" cap="rnd">
                    <a:solidFill>
                      <a:schemeClr val="accent6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RCP2_6!$A$191:$A$270</c15:sqref>
                        </c15:formulaRef>
                      </c:ext>
                    </c:extLst>
                    <c:numCache>
                      <c:formatCode>0</c:formatCode>
                      <c:ptCount val="80"/>
                      <c:pt idx="0">
                        <c:v>2021</c:v>
                      </c:pt>
                      <c:pt idx="1">
                        <c:v>2022</c:v>
                      </c:pt>
                      <c:pt idx="2">
                        <c:v>2023</c:v>
                      </c:pt>
                      <c:pt idx="3">
                        <c:v>2024</c:v>
                      </c:pt>
                      <c:pt idx="4">
                        <c:v>2025</c:v>
                      </c:pt>
                      <c:pt idx="5">
                        <c:v>2026</c:v>
                      </c:pt>
                      <c:pt idx="6">
                        <c:v>2027</c:v>
                      </c:pt>
                      <c:pt idx="7">
                        <c:v>2028</c:v>
                      </c:pt>
                      <c:pt idx="8">
                        <c:v>2029</c:v>
                      </c:pt>
                      <c:pt idx="9">
                        <c:v>2030</c:v>
                      </c:pt>
                      <c:pt idx="10">
                        <c:v>2031</c:v>
                      </c:pt>
                      <c:pt idx="11">
                        <c:v>2032</c:v>
                      </c:pt>
                      <c:pt idx="12">
                        <c:v>2033</c:v>
                      </c:pt>
                      <c:pt idx="13">
                        <c:v>2034</c:v>
                      </c:pt>
                      <c:pt idx="14">
                        <c:v>2035</c:v>
                      </c:pt>
                      <c:pt idx="15">
                        <c:v>2036</c:v>
                      </c:pt>
                      <c:pt idx="16">
                        <c:v>2037</c:v>
                      </c:pt>
                      <c:pt idx="17">
                        <c:v>2038</c:v>
                      </c:pt>
                      <c:pt idx="18">
                        <c:v>2039</c:v>
                      </c:pt>
                      <c:pt idx="19">
                        <c:v>2040</c:v>
                      </c:pt>
                      <c:pt idx="20">
                        <c:v>2041</c:v>
                      </c:pt>
                      <c:pt idx="21">
                        <c:v>2042</c:v>
                      </c:pt>
                      <c:pt idx="22">
                        <c:v>2043</c:v>
                      </c:pt>
                      <c:pt idx="23">
                        <c:v>2044</c:v>
                      </c:pt>
                      <c:pt idx="24">
                        <c:v>2045</c:v>
                      </c:pt>
                      <c:pt idx="25">
                        <c:v>2046</c:v>
                      </c:pt>
                      <c:pt idx="26">
                        <c:v>2047</c:v>
                      </c:pt>
                      <c:pt idx="27">
                        <c:v>2048</c:v>
                      </c:pt>
                      <c:pt idx="28">
                        <c:v>2049</c:v>
                      </c:pt>
                      <c:pt idx="29">
                        <c:v>2050</c:v>
                      </c:pt>
                      <c:pt idx="30">
                        <c:v>2051</c:v>
                      </c:pt>
                      <c:pt idx="31">
                        <c:v>2052</c:v>
                      </c:pt>
                      <c:pt idx="32">
                        <c:v>2053</c:v>
                      </c:pt>
                      <c:pt idx="33">
                        <c:v>2054</c:v>
                      </c:pt>
                      <c:pt idx="34">
                        <c:v>2055</c:v>
                      </c:pt>
                      <c:pt idx="35">
                        <c:v>2056</c:v>
                      </c:pt>
                      <c:pt idx="36">
                        <c:v>2057</c:v>
                      </c:pt>
                      <c:pt idx="37">
                        <c:v>2058</c:v>
                      </c:pt>
                      <c:pt idx="38">
                        <c:v>2059</c:v>
                      </c:pt>
                      <c:pt idx="39">
                        <c:v>2060</c:v>
                      </c:pt>
                      <c:pt idx="40">
                        <c:v>2061</c:v>
                      </c:pt>
                      <c:pt idx="41">
                        <c:v>2062</c:v>
                      </c:pt>
                      <c:pt idx="42">
                        <c:v>2063</c:v>
                      </c:pt>
                      <c:pt idx="43">
                        <c:v>2064</c:v>
                      </c:pt>
                      <c:pt idx="44">
                        <c:v>2065</c:v>
                      </c:pt>
                      <c:pt idx="45">
                        <c:v>2066</c:v>
                      </c:pt>
                      <c:pt idx="46">
                        <c:v>2067</c:v>
                      </c:pt>
                      <c:pt idx="47">
                        <c:v>2068</c:v>
                      </c:pt>
                      <c:pt idx="48">
                        <c:v>2069</c:v>
                      </c:pt>
                      <c:pt idx="49">
                        <c:v>2070</c:v>
                      </c:pt>
                      <c:pt idx="50">
                        <c:v>2071</c:v>
                      </c:pt>
                      <c:pt idx="51">
                        <c:v>2072</c:v>
                      </c:pt>
                      <c:pt idx="52">
                        <c:v>2073</c:v>
                      </c:pt>
                      <c:pt idx="53">
                        <c:v>2074</c:v>
                      </c:pt>
                      <c:pt idx="54">
                        <c:v>2075</c:v>
                      </c:pt>
                      <c:pt idx="55">
                        <c:v>2076</c:v>
                      </c:pt>
                      <c:pt idx="56">
                        <c:v>2077</c:v>
                      </c:pt>
                      <c:pt idx="57">
                        <c:v>2078</c:v>
                      </c:pt>
                      <c:pt idx="58">
                        <c:v>2079</c:v>
                      </c:pt>
                      <c:pt idx="59">
                        <c:v>2080</c:v>
                      </c:pt>
                      <c:pt idx="60">
                        <c:v>2081</c:v>
                      </c:pt>
                      <c:pt idx="61">
                        <c:v>2082</c:v>
                      </c:pt>
                      <c:pt idx="62">
                        <c:v>2083</c:v>
                      </c:pt>
                      <c:pt idx="63">
                        <c:v>2084</c:v>
                      </c:pt>
                      <c:pt idx="64">
                        <c:v>2085</c:v>
                      </c:pt>
                      <c:pt idx="65">
                        <c:v>2086</c:v>
                      </c:pt>
                      <c:pt idx="66">
                        <c:v>2087</c:v>
                      </c:pt>
                      <c:pt idx="67">
                        <c:v>2088</c:v>
                      </c:pt>
                      <c:pt idx="68">
                        <c:v>2089</c:v>
                      </c:pt>
                      <c:pt idx="69">
                        <c:v>2090</c:v>
                      </c:pt>
                      <c:pt idx="70">
                        <c:v>2091</c:v>
                      </c:pt>
                      <c:pt idx="71">
                        <c:v>2092</c:v>
                      </c:pt>
                      <c:pt idx="72">
                        <c:v>2093</c:v>
                      </c:pt>
                      <c:pt idx="73">
                        <c:v>2094</c:v>
                      </c:pt>
                      <c:pt idx="74">
                        <c:v>2095</c:v>
                      </c:pt>
                      <c:pt idx="75">
                        <c:v>2096</c:v>
                      </c:pt>
                      <c:pt idx="76">
                        <c:v>2097</c:v>
                      </c:pt>
                      <c:pt idx="77">
                        <c:v>2098</c:v>
                      </c:pt>
                      <c:pt idx="78">
                        <c:v>2099</c:v>
                      </c:pt>
                      <c:pt idx="79">
                        <c:v>2100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RCP2_6!$AL$191:$AL$270</c15:sqref>
                        </c15:formulaRef>
                      </c:ext>
                    </c:extLst>
                    <c:numCache>
                      <c:formatCode>0.00</c:formatCode>
                      <c:ptCount val="80"/>
                      <c:pt idx="0">
                        <c:v>0.35049999999999998</c:v>
                      </c:pt>
                      <c:pt idx="1">
                        <c:v>0.35587343094827656</c:v>
                      </c:pt>
                      <c:pt idx="2">
                        <c:v>0.38337929644973939</c:v>
                      </c:pt>
                      <c:pt idx="3">
                        <c:v>0.42686761905439319</c:v>
                      </c:pt>
                      <c:pt idx="4">
                        <c:v>0.38028878311920705</c:v>
                      </c:pt>
                      <c:pt idx="5">
                        <c:v>0.34359452320705913</c:v>
                      </c:pt>
                      <c:pt idx="6">
                        <c:v>0.43800267739048887</c:v>
                      </c:pt>
                      <c:pt idx="7">
                        <c:v>0.39049715618546565</c:v>
                      </c:pt>
                      <c:pt idx="8">
                        <c:v>0.49071881867766859</c:v>
                      </c:pt>
                      <c:pt idx="9">
                        <c:v>0.44763848043500865</c:v>
                      </c:pt>
                      <c:pt idx="10">
                        <c:v>0.35680072851121852</c:v>
                      </c:pt>
                      <c:pt idx="11">
                        <c:v>0.4369174306323626</c:v>
                      </c:pt>
                      <c:pt idx="12">
                        <c:v>0.43102806319490938</c:v>
                      </c:pt>
                      <c:pt idx="13">
                        <c:v>0.39956209793399727</c:v>
                      </c:pt>
                      <c:pt idx="14">
                        <c:v>0.40987355017693211</c:v>
                      </c:pt>
                      <c:pt idx="15">
                        <c:v>0.3359668152268363</c:v>
                      </c:pt>
                      <c:pt idx="16">
                        <c:v>0.37750559279540147</c:v>
                      </c:pt>
                      <c:pt idx="17">
                        <c:v>0.39879355729693133</c:v>
                      </c:pt>
                      <c:pt idx="18">
                        <c:v>0.42634481050602252</c:v>
                      </c:pt>
                      <c:pt idx="19">
                        <c:v>0.40794417432810903</c:v>
                      </c:pt>
                      <c:pt idx="20">
                        <c:v>0.37940527224677412</c:v>
                      </c:pt>
                      <c:pt idx="21">
                        <c:v>0.37563787352267164</c:v>
                      </c:pt>
                      <c:pt idx="22">
                        <c:v>0.43707452630001542</c:v>
                      </c:pt>
                      <c:pt idx="23">
                        <c:v>0.4239320348336747</c:v>
                      </c:pt>
                      <c:pt idx="24">
                        <c:v>0.42922250279791868</c:v>
                      </c:pt>
                      <c:pt idx="25">
                        <c:v>0.4310687802473081</c:v>
                      </c:pt>
                      <c:pt idx="26">
                        <c:v>0.39803713777071403</c:v>
                      </c:pt>
                      <c:pt idx="27">
                        <c:v>0.3944915853268593</c:v>
                      </c:pt>
                      <c:pt idx="28">
                        <c:v>0.41624183943905213</c:v>
                      </c:pt>
                      <c:pt idx="29">
                        <c:v>0.40007600545746758</c:v>
                      </c:pt>
                      <c:pt idx="30">
                        <c:v>0.40758541190355646</c:v>
                      </c:pt>
                      <c:pt idx="31">
                        <c:v>0.40687610623071607</c:v>
                      </c:pt>
                      <c:pt idx="32">
                        <c:v>0.4046164714871206</c:v>
                      </c:pt>
                      <c:pt idx="33">
                        <c:v>0.37018210545303309</c:v>
                      </c:pt>
                      <c:pt idx="34">
                        <c:v>0.36669996544578326</c:v>
                      </c:pt>
                      <c:pt idx="35">
                        <c:v>0.43314986562194724</c:v>
                      </c:pt>
                      <c:pt idx="36">
                        <c:v>0.39857291632222641</c:v>
                      </c:pt>
                      <c:pt idx="37">
                        <c:v>0.4462606286187551</c:v>
                      </c:pt>
                      <c:pt idx="38">
                        <c:v>0.40884815430779897</c:v>
                      </c:pt>
                      <c:pt idx="39">
                        <c:v>0.3676973401335828</c:v>
                      </c:pt>
                      <c:pt idx="40">
                        <c:v>0.43364531213241508</c:v>
                      </c:pt>
                      <c:pt idx="41">
                        <c:v>0.37363156822508925</c:v>
                      </c:pt>
                      <c:pt idx="42">
                        <c:v>0.33535172211417408</c:v>
                      </c:pt>
                      <c:pt idx="43">
                        <c:v>0.3802439574085319</c:v>
                      </c:pt>
                      <c:pt idx="44">
                        <c:v>0.3728011345779072</c:v>
                      </c:pt>
                      <c:pt idx="45">
                        <c:v>0.34669762251896119</c:v>
                      </c:pt>
                      <c:pt idx="46">
                        <c:v>0.38854082282228219</c:v>
                      </c:pt>
                      <c:pt idx="47">
                        <c:v>0.3756770049187359</c:v>
                      </c:pt>
                      <c:pt idx="48">
                        <c:v>0.37640433134697976</c:v>
                      </c:pt>
                      <c:pt idx="49">
                        <c:v>0.45370078150813059</c:v>
                      </c:pt>
                      <c:pt idx="50">
                        <c:v>0.42094335750986833</c:v>
                      </c:pt>
                      <c:pt idx="51">
                        <c:v>0.38056031630344739</c:v>
                      </c:pt>
                      <c:pt idx="52">
                        <c:v>0.32290444921925326</c:v>
                      </c:pt>
                      <c:pt idx="53">
                        <c:v>0.39705142188115466</c:v>
                      </c:pt>
                      <c:pt idx="54">
                        <c:v>0.36675633452641215</c:v>
                      </c:pt>
                      <c:pt idx="55">
                        <c:v>0.33982462467143193</c:v>
                      </c:pt>
                      <c:pt idx="56">
                        <c:v>0.36972862135295181</c:v>
                      </c:pt>
                      <c:pt idx="57">
                        <c:v>0.37055146234065661</c:v>
                      </c:pt>
                      <c:pt idx="58">
                        <c:v>0.36857719305248332</c:v>
                      </c:pt>
                      <c:pt idx="59">
                        <c:v>0.4149924397749869</c:v>
                      </c:pt>
                      <c:pt idx="60">
                        <c:v>0.40624665998795262</c:v>
                      </c:pt>
                      <c:pt idx="61">
                        <c:v>0.38126602236041629</c:v>
                      </c:pt>
                      <c:pt idx="62">
                        <c:v>0.35045612962579198</c:v>
                      </c:pt>
                      <c:pt idx="63">
                        <c:v>0.4176197192497792</c:v>
                      </c:pt>
                      <c:pt idx="64">
                        <c:v>0.45922590618704118</c:v>
                      </c:pt>
                      <c:pt idx="65">
                        <c:v>0.40113172023243071</c:v>
                      </c:pt>
                      <c:pt idx="66">
                        <c:v>0.38264124057874688</c:v>
                      </c:pt>
                      <c:pt idx="67">
                        <c:v>0.43240821856878803</c:v>
                      </c:pt>
                      <c:pt idx="68">
                        <c:v>0.42758308666647921</c:v>
                      </c:pt>
                      <c:pt idx="69">
                        <c:v>0.41388080454540199</c:v>
                      </c:pt>
                      <c:pt idx="70">
                        <c:v>0.35509140840250336</c:v>
                      </c:pt>
                      <c:pt idx="71">
                        <c:v>0.43131389778047763</c:v>
                      </c:pt>
                      <c:pt idx="72">
                        <c:v>0.40909588621054754</c:v>
                      </c:pt>
                      <c:pt idx="73">
                        <c:v>0.37952990537134806</c:v>
                      </c:pt>
                      <c:pt idx="74">
                        <c:v>0.37857012742120566</c:v>
                      </c:pt>
                      <c:pt idx="75">
                        <c:v>0.35647736349485726</c:v>
                      </c:pt>
                      <c:pt idx="76">
                        <c:v>0.41060001339000307</c:v>
                      </c:pt>
                      <c:pt idx="77">
                        <c:v>0.40657170813435506</c:v>
                      </c:pt>
                      <c:pt idx="78">
                        <c:v>0.35484073947540018</c:v>
                      </c:pt>
                      <c:pt idx="79">
                        <c:v>0.4492855575166273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B43-493C-BBF6-AAF89B35D5C9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Cassiope heath RCP2.6</c:v>
                </c:tx>
                <c:spPr>
                  <a:ln w="19050" cap="rnd">
                    <a:solidFill>
                      <a:schemeClr val="accent4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RCP2_6!$A$191:$A$270</c15:sqref>
                        </c15:formulaRef>
                      </c:ext>
                    </c:extLst>
                    <c:numCache>
                      <c:formatCode>0</c:formatCode>
                      <c:ptCount val="80"/>
                      <c:pt idx="0">
                        <c:v>2021</c:v>
                      </c:pt>
                      <c:pt idx="1">
                        <c:v>2022</c:v>
                      </c:pt>
                      <c:pt idx="2">
                        <c:v>2023</c:v>
                      </c:pt>
                      <c:pt idx="3">
                        <c:v>2024</c:v>
                      </c:pt>
                      <c:pt idx="4">
                        <c:v>2025</c:v>
                      </c:pt>
                      <c:pt idx="5">
                        <c:v>2026</c:v>
                      </c:pt>
                      <c:pt idx="6">
                        <c:v>2027</c:v>
                      </c:pt>
                      <c:pt idx="7">
                        <c:v>2028</c:v>
                      </c:pt>
                      <c:pt idx="8">
                        <c:v>2029</c:v>
                      </c:pt>
                      <c:pt idx="9">
                        <c:v>2030</c:v>
                      </c:pt>
                      <c:pt idx="10">
                        <c:v>2031</c:v>
                      </c:pt>
                      <c:pt idx="11">
                        <c:v>2032</c:v>
                      </c:pt>
                      <c:pt idx="12">
                        <c:v>2033</c:v>
                      </c:pt>
                      <c:pt idx="13">
                        <c:v>2034</c:v>
                      </c:pt>
                      <c:pt idx="14">
                        <c:v>2035</c:v>
                      </c:pt>
                      <c:pt idx="15">
                        <c:v>2036</c:v>
                      </c:pt>
                      <c:pt idx="16">
                        <c:v>2037</c:v>
                      </c:pt>
                      <c:pt idx="17">
                        <c:v>2038</c:v>
                      </c:pt>
                      <c:pt idx="18">
                        <c:v>2039</c:v>
                      </c:pt>
                      <c:pt idx="19">
                        <c:v>2040</c:v>
                      </c:pt>
                      <c:pt idx="20">
                        <c:v>2041</c:v>
                      </c:pt>
                      <c:pt idx="21">
                        <c:v>2042</c:v>
                      </c:pt>
                      <c:pt idx="22">
                        <c:v>2043</c:v>
                      </c:pt>
                      <c:pt idx="23">
                        <c:v>2044</c:v>
                      </c:pt>
                      <c:pt idx="24">
                        <c:v>2045</c:v>
                      </c:pt>
                      <c:pt idx="25">
                        <c:v>2046</c:v>
                      </c:pt>
                      <c:pt idx="26">
                        <c:v>2047</c:v>
                      </c:pt>
                      <c:pt idx="27">
                        <c:v>2048</c:v>
                      </c:pt>
                      <c:pt idx="28">
                        <c:v>2049</c:v>
                      </c:pt>
                      <c:pt idx="29">
                        <c:v>2050</c:v>
                      </c:pt>
                      <c:pt idx="30">
                        <c:v>2051</c:v>
                      </c:pt>
                      <c:pt idx="31">
                        <c:v>2052</c:v>
                      </c:pt>
                      <c:pt idx="32">
                        <c:v>2053</c:v>
                      </c:pt>
                      <c:pt idx="33">
                        <c:v>2054</c:v>
                      </c:pt>
                      <c:pt idx="34">
                        <c:v>2055</c:v>
                      </c:pt>
                      <c:pt idx="35">
                        <c:v>2056</c:v>
                      </c:pt>
                      <c:pt idx="36">
                        <c:v>2057</c:v>
                      </c:pt>
                      <c:pt idx="37">
                        <c:v>2058</c:v>
                      </c:pt>
                      <c:pt idx="38">
                        <c:v>2059</c:v>
                      </c:pt>
                      <c:pt idx="39">
                        <c:v>2060</c:v>
                      </c:pt>
                      <c:pt idx="40">
                        <c:v>2061</c:v>
                      </c:pt>
                      <c:pt idx="41">
                        <c:v>2062</c:v>
                      </c:pt>
                      <c:pt idx="42">
                        <c:v>2063</c:v>
                      </c:pt>
                      <c:pt idx="43">
                        <c:v>2064</c:v>
                      </c:pt>
                      <c:pt idx="44">
                        <c:v>2065</c:v>
                      </c:pt>
                      <c:pt idx="45">
                        <c:v>2066</c:v>
                      </c:pt>
                      <c:pt idx="46">
                        <c:v>2067</c:v>
                      </c:pt>
                      <c:pt idx="47">
                        <c:v>2068</c:v>
                      </c:pt>
                      <c:pt idx="48">
                        <c:v>2069</c:v>
                      </c:pt>
                      <c:pt idx="49">
                        <c:v>2070</c:v>
                      </c:pt>
                      <c:pt idx="50">
                        <c:v>2071</c:v>
                      </c:pt>
                      <c:pt idx="51">
                        <c:v>2072</c:v>
                      </c:pt>
                      <c:pt idx="52">
                        <c:v>2073</c:v>
                      </c:pt>
                      <c:pt idx="53">
                        <c:v>2074</c:v>
                      </c:pt>
                      <c:pt idx="54">
                        <c:v>2075</c:v>
                      </c:pt>
                      <c:pt idx="55">
                        <c:v>2076</c:v>
                      </c:pt>
                      <c:pt idx="56">
                        <c:v>2077</c:v>
                      </c:pt>
                      <c:pt idx="57">
                        <c:v>2078</c:v>
                      </c:pt>
                      <c:pt idx="58">
                        <c:v>2079</c:v>
                      </c:pt>
                      <c:pt idx="59">
                        <c:v>2080</c:v>
                      </c:pt>
                      <c:pt idx="60">
                        <c:v>2081</c:v>
                      </c:pt>
                      <c:pt idx="61">
                        <c:v>2082</c:v>
                      </c:pt>
                      <c:pt idx="62">
                        <c:v>2083</c:v>
                      </c:pt>
                      <c:pt idx="63">
                        <c:v>2084</c:v>
                      </c:pt>
                      <c:pt idx="64">
                        <c:v>2085</c:v>
                      </c:pt>
                      <c:pt idx="65">
                        <c:v>2086</c:v>
                      </c:pt>
                      <c:pt idx="66">
                        <c:v>2087</c:v>
                      </c:pt>
                      <c:pt idx="67">
                        <c:v>2088</c:v>
                      </c:pt>
                      <c:pt idx="68">
                        <c:v>2089</c:v>
                      </c:pt>
                      <c:pt idx="69">
                        <c:v>2090</c:v>
                      </c:pt>
                      <c:pt idx="70">
                        <c:v>2091</c:v>
                      </c:pt>
                      <c:pt idx="71">
                        <c:v>2092</c:v>
                      </c:pt>
                      <c:pt idx="72">
                        <c:v>2093</c:v>
                      </c:pt>
                      <c:pt idx="73">
                        <c:v>2094</c:v>
                      </c:pt>
                      <c:pt idx="74">
                        <c:v>2095</c:v>
                      </c:pt>
                      <c:pt idx="75">
                        <c:v>2096</c:v>
                      </c:pt>
                      <c:pt idx="76">
                        <c:v>2097</c:v>
                      </c:pt>
                      <c:pt idx="77">
                        <c:v>2098</c:v>
                      </c:pt>
                      <c:pt idx="78">
                        <c:v>2099</c:v>
                      </c:pt>
                      <c:pt idx="79">
                        <c:v>2100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RCP2_6!$AK$191:$AK$270</c15:sqref>
                        </c15:formulaRef>
                      </c:ext>
                    </c:extLst>
                    <c:numCache>
                      <c:formatCode>0.00</c:formatCode>
                      <c:ptCount val="80"/>
                      <c:pt idx="0">
                        <c:v>0.3125</c:v>
                      </c:pt>
                      <c:pt idx="1">
                        <c:v>0.31809275466045112</c:v>
                      </c:pt>
                      <c:pt idx="2">
                        <c:v>0.34672130854972877</c:v>
                      </c:pt>
                      <c:pt idx="3">
                        <c:v>0.39198466473008275</c:v>
                      </c:pt>
                      <c:pt idx="4">
                        <c:v>0.3435046518179502</c:v>
                      </c:pt>
                      <c:pt idx="5">
                        <c:v>0.30531266701142895</c:v>
                      </c:pt>
                      <c:pt idx="6">
                        <c:v>0.40357421524316189</c:v>
                      </c:pt>
                      <c:pt idx="7">
                        <c:v>0.35412969317262755</c:v>
                      </c:pt>
                      <c:pt idx="8">
                        <c:v>0.45844203576655307</c:v>
                      </c:pt>
                      <c:pt idx="9">
                        <c:v>0.41360331637113146</c:v>
                      </c:pt>
                      <c:pt idx="10">
                        <c:v>0.31905790110351318</c:v>
                      </c:pt>
                      <c:pt idx="11">
                        <c:v>0.40244467269898965</c:v>
                      </c:pt>
                      <c:pt idx="12">
                        <c:v>0.39631492291715065</c:v>
                      </c:pt>
                      <c:pt idx="13">
                        <c:v>0.36356463254354821</c:v>
                      </c:pt>
                      <c:pt idx="14">
                        <c:v>0.37429696038823546</c:v>
                      </c:pt>
                      <c:pt idx="15">
                        <c:v>0.29737362401160516</c:v>
                      </c:pt>
                      <c:pt idx="16">
                        <c:v>0.34060786188909137</c:v>
                      </c:pt>
                      <c:pt idx="17">
                        <c:v>0.36276472290088774</c:v>
                      </c:pt>
                      <c:pt idx="18">
                        <c:v>0.39144051705728877</c:v>
                      </c:pt>
                      <c:pt idx="19">
                        <c:v>0.37228883450476657</c:v>
                      </c:pt>
                      <c:pt idx="20">
                        <c:v>0.34258507927725468</c:v>
                      </c:pt>
                      <c:pt idx="21">
                        <c:v>0.33866390917665828</c:v>
                      </c:pt>
                      <c:pt idx="22">
                        <c:v>0.40260818043470992</c:v>
                      </c:pt>
                      <c:pt idx="23">
                        <c:v>0.38892926074525325</c:v>
                      </c:pt>
                      <c:pt idx="24">
                        <c:v>0.39443566617742559</c:v>
                      </c:pt>
                      <c:pt idx="25">
                        <c:v>0.39635730189005541</c:v>
                      </c:pt>
                      <c:pt idx="26">
                        <c:v>0.36197742910829422</c:v>
                      </c:pt>
                      <c:pt idx="27">
                        <c:v>0.35828716023815965</c:v>
                      </c:pt>
                      <c:pt idx="28">
                        <c:v>0.38092517982431962</c:v>
                      </c:pt>
                      <c:pt idx="29">
                        <c:v>0.364099515884303</c:v>
                      </c:pt>
                      <c:pt idx="30">
                        <c:v>0.37191542871594652</c:v>
                      </c:pt>
                      <c:pt idx="31">
                        <c:v>0.3711771717911535</c:v>
                      </c:pt>
                      <c:pt idx="32">
                        <c:v>0.36882530705802352</c:v>
                      </c:pt>
                      <c:pt idx="33">
                        <c:v>0.33298545669601404</c:v>
                      </c:pt>
                      <c:pt idx="34">
                        <c:v>0.32936118852520302</c:v>
                      </c:pt>
                      <c:pt idx="35">
                        <c:v>0.3985233295248839</c:v>
                      </c:pt>
                      <c:pt idx="36">
                        <c:v>0.36253507617211322</c:v>
                      </c:pt>
                      <c:pt idx="37">
                        <c:v>0.41216922570523495</c:v>
                      </c:pt>
                      <c:pt idx="38">
                        <c:v>0.37322971162648472</c:v>
                      </c:pt>
                      <c:pt idx="39">
                        <c:v>0.33039927238393313</c:v>
                      </c:pt>
                      <c:pt idx="40">
                        <c:v>0.39903899834190143</c:v>
                      </c:pt>
                      <c:pt idx="41">
                        <c:v>0.33657571386692969</c:v>
                      </c:pt>
                      <c:pt idx="42">
                        <c:v>0.29673342505760975</c:v>
                      </c:pt>
                      <c:pt idx="43">
                        <c:v>0.34345799648643122</c:v>
                      </c:pt>
                      <c:pt idx="44">
                        <c:v>0.33571138496884223</c:v>
                      </c:pt>
                      <c:pt idx="45">
                        <c:v>0.30854242343810251</c:v>
                      </c:pt>
                      <c:pt idx="46">
                        <c:v>0.35209350946808965</c:v>
                      </c:pt>
                      <c:pt idx="47">
                        <c:v>0.33870463777256188</c:v>
                      </c:pt>
                      <c:pt idx="48">
                        <c:v>0.33946165099379527</c:v>
                      </c:pt>
                      <c:pt idx="49">
                        <c:v>0.4199130583043808</c:v>
                      </c:pt>
                      <c:pt idx="50">
                        <c:v>0.38581859659190382</c:v>
                      </c:pt>
                      <c:pt idx="51">
                        <c:v>0.34378726798930243</c:v>
                      </c:pt>
                      <c:pt idx="52">
                        <c:v>0.28377810020779426</c:v>
                      </c:pt>
                      <c:pt idx="53">
                        <c:v>0.36095147991712018</c:v>
                      </c:pt>
                      <c:pt idx="54">
                        <c:v>0.32941985838463306</c:v>
                      </c:pt>
                      <c:pt idx="55">
                        <c:v>0.30138889506618427</c:v>
                      </c:pt>
                      <c:pt idx="56">
                        <c:v>0.33251346304082746</c:v>
                      </c:pt>
                      <c:pt idx="57">
                        <c:v>0.33336988937496914</c:v>
                      </c:pt>
                      <c:pt idx="58">
                        <c:v>0.33131503766687043</c:v>
                      </c:pt>
                      <c:pt idx="59">
                        <c:v>0.37962478425559859</c:v>
                      </c:pt>
                      <c:pt idx="60">
                        <c:v>0.37052203386501192</c:v>
                      </c:pt>
                      <c:pt idx="61">
                        <c:v>0.34452177837512721</c:v>
                      </c:pt>
                      <c:pt idx="62">
                        <c:v>0.3124543389982733</c:v>
                      </c:pt>
                      <c:pt idx="63">
                        <c:v>0.38235929962732124</c:v>
                      </c:pt>
                      <c:pt idx="64">
                        <c:v>0.42566369827630818</c:v>
                      </c:pt>
                      <c:pt idx="65">
                        <c:v>0.36519832105824424</c:v>
                      </c:pt>
                      <c:pt idx="66">
                        <c:v>0.34595312794930799</c:v>
                      </c:pt>
                      <c:pt idx="67">
                        <c:v>0.39775141116343243</c:v>
                      </c:pt>
                      <c:pt idx="68">
                        <c:v>0.39272933510184571</c:v>
                      </c:pt>
                      <c:pt idx="69">
                        <c:v>0.37846777615950006</c:v>
                      </c:pt>
                      <c:pt idx="70">
                        <c:v>0.31727881282709536</c:v>
                      </c:pt>
                      <c:pt idx="71">
                        <c:v>0.39661242422049714</c:v>
                      </c:pt>
                      <c:pt idx="72">
                        <c:v>0.37348755503546788</c:v>
                      </c:pt>
                      <c:pt idx="73">
                        <c:v>0.34271479946813782</c:v>
                      </c:pt>
                      <c:pt idx="74">
                        <c:v>0.3417158469077855</c:v>
                      </c:pt>
                      <c:pt idx="75">
                        <c:v>0.31872133751505549</c:v>
                      </c:pt>
                      <c:pt idx="76">
                        <c:v>0.3750530751610236</c:v>
                      </c:pt>
                      <c:pt idx="77">
                        <c:v>0.37086034928269612</c:v>
                      </c:pt>
                      <c:pt idx="78">
                        <c:v>0.31701791251521244</c:v>
                      </c:pt>
                      <c:pt idx="79">
                        <c:v>0.41531762108873455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B43-493C-BBF6-AAF89B35D5C9}"/>
                  </c:ext>
                </c:extLst>
              </c15:ser>
            </c15:filteredScatterSeries>
          </c:ext>
        </c:extLst>
      </c:scatterChart>
      <c:valAx>
        <c:axId val="1538816896"/>
        <c:scaling>
          <c:orientation val="minMax"/>
          <c:max val="211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1072"/>
        <c:crosses val="autoZero"/>
        <c:crossBetween val="midCat"/>
        <c:majorUnit val="30"/>
        <c:minorUnit val="5"/>
      </c:valAx>
      <c:valAx>
        <c:axId val="153881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816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1"/>
              <a:t>Arctic</a:t>
            </a:r>
            <a:r>
              <a:rPr lang="da-DK" sz="2000" b="1" baseline="0"/>
              <a:t> Station</a:t>
            </a:r>
            <a:endParaRPr lang="da-DK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Past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Past!$AB$10:$AB$192</c:f>
              <c:numCache>
                <c:formatCode>0</c:formatCode>
                <c:ptCount val="183"/>
                <c:pt idx="0">
                  <c:v>461.77771583430132</c:v>
                </c:pt>
                <c:pt idx="1">
                  <c:v>373.82620689655164</c:v>
                </c:pt>
                <c:pt idx="2">
                  <c:v>496.73344017094018</c:v>
                </c:pt>
                <c:pt idx="3">
                  <c:v>456.70462962962955</c:v>
                </c:pt>
                <c:pt idx="4">
                  <c:v>487.35121328224784</c:v>
                </c:pt>
                <c:pt idx="5">
                  <c:v>681.42775524002707</c:v>
                </c:pt>
                <c:pt idx="6">
                  <c:v>468.40370370370363</c:v>
                </c:pt>
                <c:pt idx="7">
                  <c:v>450.9669732441472</c:v>
                </c:pt>
                <c:pt idx="8">
                  <c:v>805.73333333333323</c:v>
                </c:pt>
                <c:pt idx="9">
                  <c:v>519.77011494252861</c:v>
                </c:pt>
                <c:pt idx="10">
                  <c:v>615.55666666666662</c:v>
                </c:pt>
                <c:pt idx="11">
                  <c:v>472.04166666666669</c:v>
                </c:pt>
                <c:pt idx="12">
                  <c:v>650.3737373737373</c:v>
                </c:pt>
                <c:pt idx="13">
                  <c:v>503.47676180408746</c:v>
                </c:pt>
                <c:pt idx="14">
                  <c:v>528.09076923076918</c:v>
                </c:pt>
                <c:pt idx="15">
                  <c:v>394.89266409266401</c:v>
                </c:pt>
                <c:pt idx="16">
                  <c:v>600.81111111111113</c:v>
                </c:pt>
                <c:pt idx="17">
                  <c:v>572.78949948400418</c:v>
                </c:pt>
                <c:pt idx="18">
                  <c:v>506.66294692427255</c:v>
                </c:pt>
                <c:pt idx="19">
                  <c:v>504.36810344827586</c:v>
                </c:pt>
                <c:pt idx="20">
                  <c:v>581.50268817204301</c:v>
                </c:pt>
                <c:pt idx="21">
                  <c:v>439.01798742138368</c:v>
                </c:pt>
                <c:pt idx="22">
                  <c:v>457.94915254237299</c:v>
                </c:pt>
                <c:pt idx="23">
                  <c:v>293.38833333333321</c:v>
                </c:pt>
                <c:pt idx="24">
                  <c:v>544.84983660130717</c:v>
                </c:pt>
                <c:pt idx="25">
                  <c:v>365.70692307692309</c:v>
                </c:pt>
                <c:pt idx="26">
                  <c:v>417.39299999999997</c:v>
                </c:pt>
                <c:pt idx="27">
                  <c:v>660.45771365149847</c:v>
                </c:pt>
                <c:pt idx="28">
                  <c:v>409.92076328941386</c:v>
                </c:pt>
                <c:pt idx="29">
                  <c:v>477.59600000000006</c:v>
                </c:pt>
                <c:pt idx="30">
                  <c:v>464.15769230769223</c:v>
                </c:pt>
                <c:pt idx="31">
                  <c:v>537.75764411027581</c:v>
                </c:pt>
                <c:pt idx="32">
                  <c:v>636.2667063492064</c:v>
                </c:pt>
                <c:pt idx="33">
                  <c:v>714.04036738351249</c:v>
                </c:pt>
                <c:pt idx="34">
                  <c:v>692.49016772974244</c:v>
                </c:pt>
                <c:pt idx="35">
                  <c:v>559.96874999999989</c:v>
                </c:pt>
                <c:pt idx="36">
                  <c:v>561.57674999999995</c:v>
                </c:pt>
                <c:pt idx="37">
                  <c:v>742.97761904761921</c:v>
                </c:pt>
                <c:pt idx="38">
                  <c:v>612.23088023088008</c:v>
                </c:pt>
                <c:pt idx="39">
                  <c:v>588.39353632478628</c:v>
                </c:pt>
                <c:pt idx="40">
                  <c:v>720.45714285714291</c:v>
                </c:pt>
                <c:pt idx="41">
                  <c:v>758.32263099219631</c:v>
                </c:pt>
                <c:pt idx="42">
                  <c:v>516.79102564102573</c:v>
                </c:pt>
                <c:pt idx="43">
                  <c:v>653.96756756756758</c:v>
                </c:pt>
                <c:pt idx="44">
                  <c:v>467.2</c:v>
                </c:pt>
                <c:pt idx="45">
                  <c:v>628.68728880938181</c:v>
                </c:pt>
                <c:pt idx="46">
                  <c:v>589.0780952380951</c:v>
                </c:pt>
                <c:pt idx="47">
                  <c:v>518.66724598930477</c:v>
                </c:pt>
                <c:pt idx="48">
                  <c:v>677.7828571428571</c:v>
                </c:pt>
                <c:pt idx="49">
                  <c:v>677.35925306577474</c:v>
                </c:pt>
                <c:pt idx="50">
                  <c:v>571.04420495367742</c:v>
                </c:pt>
                <c:pt idx="51">
                  <c:v>613.72975228161681</c:v>
                </c:pt>
                <c:pt idx="52">
                  <c:v>733.86849536103273</c:v>
                </c:pt>
                <c:pt idx="53">
                  <c:v>684.3688492063493</c:v>
                </c:pt>
                <c:pt idx="54">
                  <c:v>601.23991683991687</c:v>
                </c:pt>
                <c:pt idx="55">
                  <c:v>551.71851851851852</c:v>
                </c:pt>
                <c:pt idx="56">
                  <c:v>681.56114812347323</c:v>
                </c:pt>
                <c:pt idx="57">
                  <c:v>642.80882800608811</c:v>
                </c:pt>
                <c:pt idx="58">
                  <c:v>522.62214285714276</c:v>
                </c:pt>
                <c:pt idx="59">
                  <c:v>623.91489795918369</c:v>
                </c:pt>
                <c:pt idx="60">
                  <c:v>789.7285848172445</c:v>
                </c:pt>
                <c:pt idx="61">
                  <c:v>533.58680555555543</c:v>
                </c:pt>
                <c:pt idx="62">
                  <c:v>791.53889695210455</c:v>
                </c:pt>
                <c:pt idx="63">
                  <c:v>751.88333333333333</c:v>
                </c:pt>
                <c:pt idx="64">
                  <c:v>778.92423245614032</c:v>
                </c:pt>
                <c:pt idx="65">
                  <c:v>780.30264550264565</c:v>
                </c:pt>
                <c:pt idx="66">
                  <c:v>885.23361823361813</c:v>
                </c:pt>
                <c:pt idx="67">
                  <c:v>746.47204301075249</c:v>
                </c:pt>
                <c:pt idx="68">
                  <c:v>905.87844254510924</c:v>
                </c:pt>
                <c:pt idx="69">
                  <c:v>689.7631257631258</c:v>
                </c:pt>
                <c:pt idx="70">
                  <c:v>760.45974448315917</c:v>
                </c:pt>
                <c:pt idx="71">
                  <c:v>754.18055972013974</c:v>
                </c:pt>
                <c:pt idx="72">
                  <c:v>717.17257922535202</c:v>
                </c:pt>
                <c:pt idx="73">
                  <c:v>602.23840960240045</c:v>
                </c:pt>
                <c:pt idx="74">
                  <c:v>520.67175925925915</c:v>
                </c:pt>
                <c:pt idx="75">
                  <c:v>734.70444444444433</c:v>
                </c:pt>
                <c:pt idx="76">
                  <c:v>864.72510936132971</c:v>
                </c:pt>
                <c:pt idx="77">
                  <c:v>620.84473404255323</c:v>
                </c:pt>
                <c:pt idx="78">
                  <c:v>580.06666666666661</c:v>
                </c:pt>
                <c:pt idx="79">
                  <c:v>634.75809863339271</c:v>
                </c:pt>
                <c:pt idx="80">
                  <c:v>570.55789122455781</c:v>
                </c:pt>
                <c:pt idx="81">
                  <c:v>682.33515024458416</c:v>
                </c:pt>
                <c:pt idx="82">
                  <c:v>601.66</c:v>
                </c:pt>
                <c:pt idx="83">
                  <c:v>662.71214017521925</c:v>
                </c:pt>
                <c:pt idx="84">
                  <c:v>605.60635850025687</c:v>
                </c:pt>
                <c:pt idx="85">
                  <c:v>604.54303030303026</c:v>
                </c:pt>
                <c:pt idx="86">
                  <c:v>842.96068376068388</c:v>
                </c:pt>
                <c:pt idx="87">
                  <c:v>730.72185979082519</c:v>
                </c:pt>
                <c:pt idx="88">
                  <c:v>861.82706766917295</c:v>
                </c:pt>
                <c:pt idx="89">
                  <c:v>711.83847549909262</c:v>
                </c:pt>
                <c:pt idx="90">
                  <c:v>759.62638888888898</c:v>
                </c:pt>
                <c:pt idx="91">
                  <c:v>939.89677206851115</c:v>
                </c:pt>
                <c:pt idx="92">
                  <c:v>780.72654320987635</c:v>
                </c:pt>
                <c:pt idx="93">
                  <c:v>802.88166666666632</c:v>
                </c:pt>
                <c:pt idx="94">
                  <c:v>721.73068904144407</c:v>
                </c:pt>
                <c:pt idx="95">
                  <c:v>774.57706237424532</c:v>
                </c:pt>
                <c:pt idx="96">
                  <c:v>938.66105738233409</c:v>
                </c:pt>
                <c:pt idx="97">
                  <c:v>747.01875693673696</c:v>
                </c:pt>
                <c:pt idx="98">
                  <c:v>624.69361702127662</c:v>
                </c:pt>
                <c:pt idx="99">
                  <c:v>793.10557244174277</c:v>
                </c:pt>
                <c:pt idx="100">
                  <c:v>718.70017094017089</c:v>
                </c:pt>
                <c:pt idx="101">
                  <c:v>831.39054545454542</c:v>
                </c:pt>
                <c:pt idx="102">
                  <c:v>613.64788441692474</c:v>
                </c:pt>
                <c:pt idx="103">
                  <c:v>559.53118279569878</c:v>
                </c:pt>
                <c:pt idx="104">
                  <c:v>546.31354497354505</c:v>
                </c:pt>
                <c:pt idx="105">
                  <c:v>640.6966666666666</c:v>
                </c:pt>
                <c:pt idx="106">
                  <c:v>699.35053981106614</c:v>
                </c:pt>
                <c:pt idx="107">
                  <c:v>715.36313131313148</c:v>
                </c:pt>
                <c:pt idx="108">
                  <c:v>700.07041540020236</c:v>
                </c:pt>
                <c:pt idx="109">
                  <c:v>720.46502866502851</c:v>
                </c:pt>
                <c:pt idx="110">
                  <c:v>782.99464190981428</c:v>
                </c:pt>
                <c:pt idx="111">
                  <c:v>740.06550724637668</c:v>
                </c:pt>
                <c:pt idx="112">
                  <c:v>762.96444444444444</c:v>
                </c:pt>
                <c:pt idx="113">
                  <c:v>762.6576910777103</c:v>
                </c:pt>
                <c:pt idx="114">
                  <c:v>724.05560897435907</c:v>
                </c:pt>
                <c:pt idx="115">
                  <c:v>623.69181034482756</c:v>
                </c:pt>
                <c:pt idx="116">
                  <c:v>636.30396825396838</c:v>
                </c:pt>
                <c:pt idx="117">
                  <c:v>921.87622903412387</c:v>
                </c:pt>
                <c:pt idx="118">
                  <c:v>825.6758169934642</c:v>
                </c:pt>
                <c:pt idx="119">
                  <c:v>803.27970297029685</c:v>
                </c:pt>
                <c:pt idx="120">
                  <c:v>1005.2972222222222</c:v>
                </c:pt>
                <c:pt idx="121">
                  <c:v>715.55898692810445</c:v>
                </c:pt>
                <c:pt idx="122">
                  <c:v>858.6052631578948</c:v>
                </c:pt>
                <c:pt idx="123">
                  <c:v>647.25431034482756</c:v>
                </c:pt>
                <c:pt idx="124">
                  <c:v>599.51522035438427</c:v>
                </c:pt>
                <c:pt idx="125">
                  <c:v>873.99074074074088</c:v>
                </c:pt>
                <c:pt idx="126">
                  <c:v>783.86195231668921</c:v>
                </c:pt>
                <c:pt idx="127">
                  <c:v>717.95726227795183</c:v>
                </c:pt>
                <c:pt idx="128">
                  <c:v>810.00806407069854</c:v>
                </c:pt>
                <c:pt idx="129">
                  <c:v>670.81655951685161</c:v>
                </c:pt>
                <c:pt idx="130">
                  <c:v>551.30593607305934</c:v>
                </c:pt>
                <c:pt idx="131">
                  <c:v>707.34999999999991</c:v>
                </c:pt>
                <c:pt idx="132">
                  <c:v>618.93313929986255</c:v>
                </c:pt>
                <c:pt idx="133">
                  <c:v>655.44293478260875</c:v>
                </c:pt>
                <c:pt idx="134">
                  <c:v>743.67738095238076</c:v>
                </c:pt>
                <c:pt idx="135">
                  <c:v>715.34921531701207</c:v>
                </c:pt>
                <c:pt idx="136">
                  <c:v>703.31509121061356</c:v>
                </c:pt>
                <c:pt idx="137">
                  <c:v>847.0322580645161</c:v>
                </c:pt>
                <c:pt idx="138">
                  <c:v>816.25647058823529</c:v>
                </c:pt>
                <c:pt idx="139">
                  <c:v>693.03050193050206</c:v>
                </c:pt>
                <c:pt idx="140">
                  <c:v>785.3308913857677</c:v>
                </c:pt>
                <c:pt idx="141">
                  <c:v>826.64393530997302</c:v>
                </c:pt>
                <c:pt idx="142">
                  <c:v>740.66948717948719</c:v>
                </c:pt>
                <c:pt idx="143">
                  <c:v>532.86251402918049</c:v>
                </c:pt>
                <c:pt idx="144">
                  <c:v>664.24432900432919</c:v>
                </c:pt>
                <c:pt idx="145">
                  <c:v>867.05516591251853</c:v>
                </c:pt>
                <c:pt idx="146">
                  <c:v>704.06555555555553</c:v>
                </c:pt>
                <c:pt idx="147">
                  <c:v>875.29004573580835</c:v>
                </c:pt>
                <c:pt idx="148">
                  <c:v>732.78048780487825</c:v>
                </c:pt>
                <c:pt idx="149">
                  <c:v>528.47655279503101</c:v>
                </c:pt>
                <c:pt idx="150">
                  <c:v>705.20326797385633</c:v>
                </c:pt>
                <c:pt idx="151">
                  <c:v>720.93521739130438</c:v>
                </c:pt>
                <c:pt idx="152">
                  <c:v>475.9936708860759</c:v>
                </c:pt>
                <c:pt idx="153">
                  <c:v>692.99783603828575</c:v>
                </c:pt>
                <c:pt idx="154">
                  <c:v>562.67741496598626</c:v>
                </c:pt>
                <c:pt idx="155">
                  <c:v>744.90561129691548</c:v>
                </c:pt>
                <c:pt idx="156">
                  <c:v>531.83273596176821</c:v>
                </c:pt>
                <c:pt idx="157">
                  <c:v>666.995887799564</c:v>
                </c:pt>
                <c:pt idx="158">
                  <c:v>770.69895536562217</c:v>
                </c:pt>
                <c:pt idx="159">
                  <c:v>658.88887505188882</c:v>
                </c:pt>
                <c:pt idx="160">
                  <c:v>689.12222222222215</c:v>
                </c:pt>
                <c:pt idx="161">
                  <c:v>856.8433501683503</c:v>
                </c:pt>
                <c:pt idx="162">
                  <c:v>581.8861937452325</c:v>
                </c:pt>
                <c:pt idx="163">
                  <c:v>959.4666666666667</c:v>
                </c:pt>
                <c:pt idx="164">
                  <c:v>711.71758629377689</c:v>
                </c:pt>
                <c:pt idx="165">
                  <c:v>727.17540372670794</c:v>
                </c:pt>
                <c:pt idx="166">
                  <c:v>863.68363636363631</c:v>
                </c:pt>
                <c:pt idx="167">
                  <c:v>1034.7751855779425</c:v>
                </c:pt>
                <c:pt idx="168">
                  <c:v>888.04897959183666</c:v>
                </c:pt>
                <c:pt idx="169">
                  <c:v>878.67102564102572</c:v>
                </c:pt>
                <c:pt idx="170">
                  <c:v>1211.3034825870645</c:v>
                </c:pt>
                <c:pt idx="171">
                  <c:v>859.85454545454536</c:v>
                </c:pt>
                <c:pt idx="172">
                  <c:v>1098.2051282051282</c:v>
                </c:pt>
                <c:pt idx="173">
                  <c:v>754.82616487455198</c:v>
                </c:pt>
                <c:pt idx="174">
                  <c:v>813.1987841945288</c:v>
                </c:pt>
                <c:pt idx="175">
                  <c:v>802.65201158031334</c:v>
                </c:pt>
                <c:pt idx="176">
                  <c:v>1036.3873015873016</c:v>
                </c:pt>
                <c:pt idx="177">
                  <c:v>748.15077926785045</c:v>
                </c:pt>
                <c:pt idx="178">
                  <c:v>593.61779405779396</c:v>
                </c:pt>
                <c:pt idx="179">
                  <c:v>1294.3554577464786</c:v>
                </c:pt>
                <c:pt idx="180">
                  <c:v>773.10605239385711</c:v>
                </c:pt>
                <c:pt idx="181">
                  <c:v>793.25999999999976</c:v>
                </c:pt>
                <c:pt idx="182">
                  <c:v>771.44603742303627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1-4A7F-9807-D79D43C40257}"/>
            </c:ext>
          </c:extLst>
        </c:ser>
        <c:ser>
          <c:idx val="1"/>
          <c:order val="1"/>
          <c:tx>
            <c:v>RCP2.6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RCP2_6!$A$192:$A$270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RCP2_6!$AA$192:$AA$270</c:f>
              <c:numCache>
                <c:formatCode>0</c:formatCode>
                <c:ptCount val="79"/>
                <c:pt idx="0">
                  <c:v>771.44603742303627</c:v>
                </c:pt>
                <c:pt idx="1">
                  <c:v>939.68108802466531</c:v>
                </c:pt>
                <c:pt idx="2">
                  <c:v>1153.8010188988289</c:v>
                </c:pt>
                <c:pt idx="3">
                  <c:v>975.33217860937236</c:v>
                </c:pt>
                <c:pt idx="4">
                  <c:v>892.50907223273532</c:v>
                </c:pt>
                <c:pt idx="5">
                  <c:v>1099.0605751465016</c:v>
                </c:pt>
                <c:pt idx="6">
                  <c:v>1022.8865927379809</c:v>
                </c:pt>
                <c:pt idx="7">
                  <c:v>1292.8830667932443</c:v>
                </c:pt>
                <c:pt idx="8">
                  <c:v>1113.0666851749584</c:v>
                </c:pt>
                <c:pt idx="9">
                  <c:v>748.10371137514153</c:v>
                </c:pt>
                <c:pt idx="10">
                  <c:v>1014.6514185517721</c:v>
                </c:pt>
                <c:pt idx="11">
                  <c:v>1097.2426437998402</c:v>
                </c:pt>
                <c:pt idx="12">
                  <c:v>1001.2277175365647</c:v>
                </c:pt>
                <c:pt idx="13">
                  <c:v>1071.4204139955946</c:v>
                </c:pt>
                <c:pt idx="14">
                  <c:v>708.82879747750076</c:v>
                </c:pt>
                <c:pt idx="15">
                  <c:v>962.67414067446941</c:v>
                </c:pt>
                <c:pt idx="16">
                  <c:v>1068.3716528117795</c:v>
                </c:pt>
                <c:pt idx="17">
                  <c:v>1048.2146008217208</c:v>
                </c:pt>
                <c:pt idx="18">
                  <c:v>1105.3621707158588</c:v>
                </c:pt>
                <c:pt idx="19">
                  <c:v>1066.6029072037988</c:v>
                </c:pt>
                <c:pt idx="20">
                  <c:v>1025.4125872837483</c:v>
                </c:pt>
                <c:pt idx="21">
                  <c:v>1190.6838578218901</c:v>
                </c:pt>
                <c:pt idx="22">
                  <c:v>1073.665013144984</c:v>
                </c:pt>
                <c:pt idx="23">
                  <c:v>1159.9587702114691</c:v>
                </c:pt>
                <c:pt idx="24">
                  <c:v>1021.9448012732634</c:v>
                </c:pt>
                <c:pt idx="25">
                  <c:v>1128.8893188675486</c:v>
                </c:pt>
                <c:pt idx="26">
                  <c:v>1063.3942958852952</c:v>
                </c:pt>
                <c:pt idx="27">
                  <c:v>1100.7142321242436</c:v>
                </c:pt>
                <c:pt idx="28">
                  <c:v>990.7362339399931</c:v>
                </c:pt>
                <c:pt idx="29">
                  <c:v>989.06105126968782</c:v>
                </c:pt>
                <c:pt idx="30">
                  <c:v>1068.2801652639</c:v>
                </c:pt>
                <c:pt idx="31">
                  <c:v>936.61015115759153</c:v>
                </c:pt>
                <c:pt idx="32">
                  <c:v>943.74775656317684</c:v>
                </c:pt>
                <c:pt idx="33">
                  <c:v>1012.7781862281906</c:v>
                </c:pt>
                <c:pt idx="34">
                  <c:v>1018.5493622115466</c:v>
                </c:pt>
                <c:pt idx="35">
                  <c:v>1094.2292695664914</c:v>
                </c:pt>
                <c:pt idx="36">
                  <c:v>1012.9971183852163</c:v>
                </c:pt>
                <c:pt idx="37">
                  <c:v>1104.7653184683775</c:v>
                </c:pt>
                <c:pt idx="38">
                  <c:v>730.98336322020498</c:v>
                </c:pt>
                <c:pt idx="39">
                  <c:v>1181.5158744445771</c:v>
                </c:pt>
                <c:pt idx="40">
                  <c:v>907.76278719664776</c:v>
                </c:pt>
                <c:pt idx="41">
                  <c:v>863.62477868175267</c:v>
                </c:pt>
                <c:pt idx="42">
                  <c:v>1290.9619937070804</c:v>
                </c:pt>
                <c:pt idx="43">
                  <c:v>1034.9710311763881</c:v>
                </c:pt>
                <c:pt idx="44">
                  <c:v>904.43811213976073</c:v>
                </c:pt>
                <c:pt idx="45">
                  <c:v>965.86964936408845</c:v>
                </c:pt>
                <c:pt idx="46">
                  <c:v>985.50851641432882</c:v>
                </c:pt>
                <c:pt idx="47">
                  <c:v>1092.2531148704202</c:v>
                </c:pt>
                <c:pt idx="48">
                  <c:v>1232.2142185265579</c:v>
                </c:pt>
                <c:pt idx="49">
                  <c:v>1191.8773527754211</c:v>
                </c:pt>
                <c:pt idx="50">
                  <c:v>1011.2366007608048</c:v>
                </c:pt>
                <c:pt idx="51">
                  <c:v>789.33091250894915</c:v>
                </c:pt>
                <c:pt idx="52">
                  <c:v>870.7983629206135</c:v>
                </c:pt>
                <c:pt idx="53">
                  <c:v>864.03506648863493</c:v>
                </c:pt>
                <c:pt idx="54">
                  <c:v>701.89693594543348</c:v>
                </c:pt>
                <c:pt idx="55">
                  <c:v>858.79487082819344</c:v>
                </c:pt>
                <c:pt idx="56">
                  <c:v>816.5901079731575</c:v>
                </c:pt>
                <c:pt idx="57">
                  <c:v>878.47513916332639</c:v>
                </c:pt>
                <c:pt idx="58">
                  <c:v>1110.8793638264674</c:v>
                </c:pt>
                <c:pt idx="59">
                  <c:v>1091.4771828522114</c:v>
                </c:pt>
                <c:pt idx="60">
                  <c:v>945.93706054305233</c:v>
                </c:pt>
                <c:pt idx="61">
                  <c:v>936.87164403951817</c:v>
                </c:pt>
                <c:pt idx="62">
                  <c:v>1022.327398112664</c:v>
                </c:pt>
                <c:pt idx="63">
                  <c:v>1339.2351890160144</c:v>
                </c:pt>
                <c:pt idx="64">
                  <c:v>1107.9395816488257</c:v>
                </c:pt>
                <c:pt idx="65">
                  <c:v>1029.8919170606491</c:v>
                </c:pt>
                <c:pt idx="66">
                  <c:v>1172.3634167617035</c:v>
                </c:pt>
                <c:pt idx="67">
                  <c:v>1309.9561615614441</c:v>
                </c:pt>
                <c:pt idx="68">
                  <c:v>1182.6895127217756</c:v>
                </c:pt>
                <c:pt idx="69">
                  <c:v>776.4386642006516</c:v>
                </c:pt>
                <c:pt idx="70">
                  <c:v>950.35643236278213</c:v>
                </c:pt>
                <c:pt idx="71">
                  <c:v>1133.787684782669</c:v>
                </c:pt>
                <c:pt idx="72">
                  <c:v>895.53521105006519</c:v>
                </c:pt>
                <c:pt idx="73">
                  <c:v>975.78978115345512</c:v>
                </c:pt>
                <c:pt idx="74">
                  <c:v>1008.5584986212241</c:v>
                </c:pt>
                <c:pt idx="75">
                  <c:v>1106.9457493986315</c:v>
                </c:pt>
                <c:pt idx="76">
                  <c:v>1079.7038846667331</c:v>
                </c:pt>
                <c:pt idx="77">
                  <c:v>925.69482500013032</c:v>
                </c:pt>
                <c:pt idx="78">
                  <c:v>1260.324336439591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51-4A7F-9807-D79D43C40257}"/>
            </c:ext>
          </c:extLst>
        </c:ser>
        <c:ser>
          <c:idx val="2"/>
          <c:order val="2"/>
          <c:tx>
            <c:v>RCP 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'RCP4.5'!$AA$192:$AA$270</c:f>
              <c:numCache>
                <c:formatCode>0</c:formatCode>
                <c:ptCount val="79"/>
                <c:pt idx="0">
                  <c:v>771.44603742303627</c:v>
                </c:pt>
                <c:pt idx="1">
                  <c:v>1172.5481535050556</c:v>
                </c:pt>
                <c:pt idx="2">
                  <c:v>1051.1296022667448</c:v>
                </c:pt>
                <c:pt idx="3">
                  <c:v>859.59664545695091</c:v>
                </c:pt>
                <c:pt idx="4">
                  <c:v>1196.6777596461086</c:v>
                </c:pt>
                <c:pt idx="5">
                  <c:v>1016.0768880075683</c:v>
                </c:pt>
                <c:pt idx="6">
                  <c:v>1099.1996902827434</c:v>
                </c:pt>
                <c:pt idx="7">
                  <c:v>921.85647307307704</c:v>
                </c:pt>
                <c:pt idx="8">
                  <c:v>1102.5658205020418</c:v>
                </c:pt>
                <c:pt idx="9">
                  <c:v>1023.7168569313001</c:v>
                </c:pt>
                <c:pt idx="10">
                  <c:v>983.58743702778179</c:v>
                </c:pt>
                <c:pt idx="11">
                  <c:v>978.37577299375312</c:v>
                </c:pt>
                <c:pt idx="12">
                  <c:v>1117.400860360332</c:v>
                </c:pt>
                <c:pt idx="13">
                  <c:v>988.56027232889676</c:v>
                </c:pt>
                <c:pt idx="14">
                  <c:v>1185.4618237931486</c:v>
                </c:pt>
                <c:pt idx="15">
                  <c:v>988.37882032769221</c:v>
                </c:pt>
                <c:pt idx="16">
                  <c:v>1056.3723833740216</c:v>
                </c:pt>
                <c:pt idx="17">
                  <c:v>1096.0787418631298</c:v>
                </c:pt>
                <c:pt idx="18">
                  <c:v>1227.2464363889624</c:v>
                </c:pt>
                <c:pt idx="19">
                  <c:v>1162.3712169477985</c:v>
                </c:pt>
                <c:pt idx="20">
                  <c:v>1205.7028104594135</c:v>
                </c:pt>
                <c:pt idx="21">
                  <c:v>1102.0258793037979</c:v>
                </c:pt>
                <c:pt idx="22">
                  <c:v>1170.6008066919278</c:v>
                </c:pt>
                <c:pt idx="23">
                  <c:v>1068.6082333730385</c:v>
                </c:pt>
                <c:pt idx="24">
                  <c:v>1227.7977575490697</c:v>
                </c:pt>
                <c:pt idx="25">
                  <c:v>1073.6139214822495</c:v>
                </c:pt>
                <c:pt idx="26">
                  <c:v>1289.8032466127222</c:v>
                </c:pt>
                <c:pt idx="27">
                  <c:v>1507.9405325299274</c:v>
                </c:pt>
                <c:pt idx="28">
                  <c:v>1305.6810804322106</c:v>
                </c:pt>
                <c:pt idx="29">
                  <c:v>1281.0318900115867</c:v>
                </c:pt>
                <c:pt idx="30">
                  <c:v>1175.5907830163321</c:v>
                </c:pt>
                <c:pt idx="31">
                  <c:v>961.98446656408726</c:v>
                </c:pt>
                <c:pt idx="32">
                  <c:v>964.41365044224824</c:v>
                </c:pt>
                <c:pt idx="33">
                  <c:v>1089.8087360934283</c:v>
                </c:pt>
                <c:pt idx="34">
                  <c:v>1171.9053806515899</c:v>
                </c:pt>
                <c:pt idx="35">
                  <c:v>1204.2709335864201</c:v>
                </c:pt>
                <c:pt idx="36">
                  <c:v>1078.6449376196711</c:v>
                </c:pt>
                <c:pt idx="37">
                  <c:v>984.51810848589753</c:v>
                </c:pt>
                <c:pt idx="38">
                  <c:v>1205.3197919534637</c:v>
                </c:pt>
                <c:pt idx="39">
                  <c:v>1081.8258280039497</c:v>
                </c:pt>
                <c:pt idx="40">
                  <c:v>1018.9687968572775</c:v>
                </c:pt>
                <c:pt idx="41">
                  <c:v>1215.3873334537766</c:v>
                </c:pt>
                <c:pt idx="42">
                  <c:v>1114.7674280751337</c:v>
                </c:pt>
                <c:pt idx="43">
                  <c:v>1511.3626165735734</c:v>
                </c:pt>
                <c:pt idx="44">
                  <c:v>1200.8899147665754</c:v>
                </c:pt>
                <c:pt idx="45">
                  <c:v>1228.7876773492278</c:v>
                </c:pt>
                <c:pt idx="46">
                  <c:v>1091.9592213195751</c:v>
                </c:pt>
                <c:pt idx="47">
                  <c:v>1157.1435621815911</c:v>
                </c:pt>
                <c:pt idx="48">
                  <c:v>1218.5461024573556</c:v>
                </c:pt>
                <c:pt idx="49">
                  <c:v>1296.3720965360174</c:v>
                </c:pt>
                <c:pt idx="50">
                  <c:v>1375.323220583271</c:v>
                </c:pt>
                <c:pt idx="51">
                  <c:v>1103.0511621404999</c:v>
                </c:pt>
                <c:pt idx="52">
                  <c:v>1413.084806944064</c:v>
                </c:pt>
                <c:pt idx="53">
                  <c:v>1187.7005127388193</c:v>
                </c:pt>
                <c:pt idx="54">
                  <c:v>1089.4329422228604</c:v>
                </c:pt>
                <c:pt idx="55">
                  <c:v>1033.3174516138972</c:v>
                </c:pt>
                <c:pt idx="56">
                  <c:v>1233.3907585580323</c:v>
                </c:pt>
                <c:pt idx="57">
                  <c:v>1176.2628120979591</c:v>
                </c:pt>
                <c:pt idx="58">
                  <c:v>1119.0455608760947</c:v>
                </c:pt>
                <c:pt idx="59">
                  <c:v>1042.1683643882027</c:v>
                </c:pt>
                <c:pt idx="60">
                  <c:v>1073.0255864070168</c:v>
                </c:pt>
                <c:pt idx="61">
                  <c:v>1212.6723981159521</c:v>
                </c:pt>
                <c:pt idx="62">
                  <c:v>1206.1572819444584</c:v>
                </c:pt>
                <c:pt idx="63">
                  <c:v>1221.0189002581856</c:v>
                </c:pt>
                <c:pt idx="64">
                  <c:v>1143.2866615138539</c:v>
                </c:pt>
                <c:pt idx="65">
                  <c:v>1171.2866092218494</c:v>
                </c:pt>
                <c:pt idx="66">
                  <c:v>1421.8618209676015</c:v>
                </c:pt>
                <c:pt idx="67">
                  <c:v>1094.1893056463878</c:v>
                </c:pt>
                <c:pt idx="68">
                  <c:v>1013.3242966672609</c:v>
                </c:pt>
                <c:pt idx="69">
                  <c:v>1176.384973755602</c:v>
                </c:pt>
                <c:pt idx="70">
                  <c:v>1150.3719701672267</c:v>
                </c:pt>
                <c:pt idx="71">
                  <c:v>1031.9544113094123</c:v>
                </c:pt>
                <c:pt idx="72">
                  <c:v>1102.7451519102162</c:v>
                </c:pt>
                <c:pt idx="73">
                  <c:v>1228.4483591231144</c:v>
                </c:pt>
                <c:pt idx="74">
                  <c:v>1189.8720017612134</c:v>
                </c:pt>
                <c:pt idx="75">
                  <c:v>1120.8945554151485</c:v>
                </c:pt>
                <c:pt idx="76">
                  <c:v>1302.8014482642654</c:v>
                </c:pt>
                <c:pt idx="77">
                  <c:v>1171.3340974135128</c:v>
                </c:pt>
                <c:pt idx="78">
                  <c:v>1248.9128924193853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51-4A7F-9807-D79D43C40257}"/>
            </c:ext>
          </c:extLst>
        </c:ser>
        <c:ser>
          <c:idx val="3"/>
          <c:order val="3"/>
          <c:tx>
            <c:v>RCP6.0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'RCP6.0'!$AA$192:$AA$270</c:f>
              <c:numCache>
                <c:formatCode>0</c:formatCode>
                <c:ptCount val="79"/>
                <c:pt idx="0">
                  <c:v>771.44603742303627</c:v>
                </c:pt>
                <c:pt idx="1">
                  <c:v>963.63490742153215</c:v>
                </c:pt>
                <c:pt idx="2">
                  <c:v>985.94602737680555</c:v>
                </c:pt>
                <c:pt idx="3">
                  <c:v>1000.0280831485693</c:v>
                </c:pt>
                <c:pt idx="4">
                  <c:v>893.30557873986356</c:v>
                </c:pt>
                <c:pt idx="5">
                  <c:v>988.63371561131623</c:v>
                </c:pt>
                <c:pt idx="6">
                  <c:v>1052.3307480959052</c:v>
                </c:pt>
                <c:pt idx="7">
                  <c:v>1048.1859198106251</c:v>
                </c:pt>
                <c:pt idx="8">
                  <c:v>1061.7412133412092</c:v>
                </c:pt>
                <c:pt idx="9">
                  <c:v>987.63659568544097</c:v>
                </c:pt>
                <c:pt idx="10">
                  <c:v>1111.3533906446285</c:v>
                </c:pt>
                <c:pt idx="11">
                  <c:v>1229.6780482270574</c:v>
                </c:pt>
                <c:pt idx="12">
                  <c:v>1244.8003527083245</c:v>
                </c:pt>
                <c:pt idx="13">
                  <c:v>1153.3150061836582</c:v>
                </c:pt>
                <c:pt idx="14">
                  <c:v>878.44730405244138</c:v>
                </c:pt>
                <c:pt idx="15">
                  <c:v>1097.5392432766293</c:v>
                </c:pt>
                <c:pt idx="16">
                  <c:v>1093.231620927161</c:v>
                </c:pt>
                <c:pt idx="17">
                  <c:v>813.00214085445464</c:v>
                </c:pt>
                <c:pt idx="18">
                  <c:v>1090.1539304214086</c:v>
                </c:pt>
                <c:pt idx="19">
                  <c:v>948.51292358002115</c:v>
                </c:pt>
                <c:pt idx="20">
                  <c:v>1051.4773298176322</c:v>
                </c:pt>
                <c:pt idx="21">
                  <c:v>858.85876658733423</c:v>
                </c:pt>
                <c:pt idx="22">
                  <c:v>1078.3051504670889</c:v>
                </c:pt>
                <c:pt idx="23">
                  <c:v>1092.6293184502265</c:v>
                </c:pt>
                <c:pt idx="24">
                  <c:v>1032.1005919434706</c:v>
                </c:pt>
                <c:pt idx="25">
                  <c:v>1333.6949323786596</c:v>
                </c:pt>
                <c:pt idx="26">
                  <c:v>1313.8380812458577</c:v>
                </c:pt>
                <c:pt idx="27">
                  <c:v>1153.3303179781353</c:v>
                </c:pt>
                <c:pt idx="28">
                  <c:v>1265.1244057566121</c:v>
                </c:pt>
                <c:pt idx="29">
                  <c:v>1069.7668746222137</c:v>
                </c:pt>
                <c:pt idx="30">
                  <c:v>1163.4739800138204</c:v>
                </c:pt>
                <c:pt idx="31">
                  <c:v>1006.9328797533069</c:v>
                </c:pt>
                <c:pt idx="32">
                  <c:v>1086.4719933420843</c:v>
                </c:pt>
                <c:pt idx="33">
                  <c:v>1078.8035193381688</c:v>
                </c:pt>
                <c:pt idx="34">
                  <c:v>1093.6696902348663</c:v>
                </c:pt>
                <c:pt idx="35">
                  <c:v>1332.0776383911596</c:v>
                </c:pt>
                <c:pt idx="36">
                  <c:v>1072.4621624563636</c:v>
                </c:pt>
                <c:pt idx="37">
                  <c:v>1055.7962807122731</c:v>
                </c:pt>
                <c:pt idx="38">
                  <c:v>1303.6312255931266</c:v>
                </c:pt>
                <c:pt idx="39">
                  <c:v>1344.579798365859</c:v>
                </c:pt>
                <c:pt idx="40">
                  <c:v>1389.1674642902126</c:v>
                </c:pt>
                <c:pt idx="41">
                  <c:v>1321.7963372997374</c:v>
                </c:pt>
                <c:pt idx="42">
                  <c:v>1168.2827837029131</c:v>
                </c:pt>
                <c:pt idx="43">
                  <c:v>1180.3376280364128</c:v>
                </c:pt>
                <c:pt idx="44">
                  <c:v>892.85226709075584</c:v>
                </c:pt>
                <c:pt idx="45">
                  <c:v>1264.0813659551175</c:v>
                </c:pt>
                <c:pt idx="46">
                  <c:v>1022.1181870006831</c:v>
                </c:pt>
                <c:pt idx="47">
                  <c:v>1124.2319913134647</c:v>
                </c:pt>
                <c:pt idx="48">
                  <c:v>1348.142292077094</c:v>
                </c:pt>
                <c:pt idx="49">
                  <c:v>1333.8570728414791</c:v>
                </c:pt>
                <c:pt idx="50">
                  <c:v>1394.3376092284457</c:v>
                </c:pt>
                <c:pt idx="51">
                  <c:v>959.69565588985245</c:v>
                </c:pt>
                <c:pt idx="52">
                  <c:v>1267.8973571177346</c:v>
                </c:pt>
                <c:pt idx="53">
                  <c:v>1262.1240432051193</c:v>
                </c:pt>
                <c:pt idx="54">
                  <c:v>1476.498802809431</c:v>
                </c:pt>
                <c:pt idx="55">
                  <c:v>1521.8906581890076</c:v>
                </c:pt>
                <c:pt idx="56">
                  <c:v>1240.5425445640296</c:v>
                </c:pt>
                <c:pt idx="57">
                  <c:v>1094.6734079307644</c:v>
                </c:pt>
                <c:pt idx="58">
                  <c:v>1077.6462063790311</c:v>
                </c:pt>
                <c:pt idx="59">
                  <c:v>1310.7180611709191</c:v>
                </c:pt>
                <c:pt idx="60">
                  <c:v>1462.8508487857941</c:v>
                </c:pt>
                <c:pt idx="61">
                  <c:v>1195.2830586070625</c:v>
                </c:pt>
                <c:pt idx="62">
                  <c:v>1514.7366551407169</c:v>
                </c:pt>
                <c:pt idx="63">
                  <c:v>1284.6457771503196</c:v>
                </c:pt>
                <c:pt idx="64">
                  <c:v>1362.5545254410565</c:v>
                </c:pt>
                <c:pt idx="65">
                  <c:v>1363.6745127492181</c:v>
                </c:pt>
                <c:pt idx="66">
                  <c:v>1242.0304790401203</c:v>
                </c:pt>
                <c:pt idx="67">
                  <c:v>1378.696608091449</c:v>
                </c:pt>
                <c:pt idx="68">
                  <c:v>1283.0344832531136</c:v>
                </c:pt>
                <c:pt idx="69">
                  <c:v>1107.4358791184802</c:v>
                </c:pt>
                <c:pt idx="70">
                  <c:v>1336.2338516326224</c:v>
                </c:pt>
                <c:pt idx="71">
                  <c:v>1380.6831729192386</c:v>
                </c:pt>
                <c:pt idx="72">
                  <c:v>1273.9478956096518</c:v>
                </c:pt>
                <c:pt idx="73">
                  <c:v>1307.2125818934817</c:v>
                </c:pt>
                <c:pt idx="74">
                  <c:v>1477.7801895979328</c:v>
                </c:pt>
                <c:pt idx="75">
                  <c:v>1296.0592687368928</c:v>
                </c:pt>
                <c:pt idx="76">
                  <c:v>1251.0603552561515</c:v>
                </c:pt>
                <c:pt idx="77">
                  <c:v>1290.5562850776917</c:v>
                </c:pt>
                <c:pt idx="78">
                  <c:v>1588.1890891845283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51-4A7F-9807-D79D43C40257}"/>
            </c:ext>
          </c:extLst>
        </c:ser>
        <c:ser>
          <c:idx val="4"/>
          <c:order val="4"/>
          <c:tx>
            <c:v>RCP 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'RCP8.5'!$AA$192:$AA$270</c:f>
              <c:numCache>
                <c:formatCode>0</c:formatCode>
                <c:ptCount val="79"/>
                <c:pt idx="0">
                  <c:v>771.44603742303627</c:v>
                </c:pt>
                <c:pt idx="1">
                  <c:v>925.54674576712273</c:v>
                </c:pt>
                <c:pt idx="2">
                  <c:v>959.89743558566408</c:v>
                </c:pt>
                <c:pt idx="3">
                  <c:v>1029.1994999359258</c:v>
                </c:pt>
                <c:pt idx="4">
                  <c:v>1009.1695877243243</c:v>
                </c:pt>
                <c:pt idx="5">
                  <c:v>1114.3100277278761</c:v>
                </c:pt>
                <c:pt idx="6">
                  <c:v>1102.2492368160888</c:v>
                </c:pt>
                <c:pt idx="7">
                  <c:v>1156.5221982237597</c:v>
                </c:pt>
                <c:pt idx="8">
                  <c:v>976.05735536549025</c:v>
                </c:pt>
                <c:pt idx="9">
                  <c:v>1011.3644744325621</c:v>
                </c:pt>
                <c:pt idx="10">
                  <c:v>1072.4020220067</c:v>
                </c:pt>
                <c:pt idx="11">
                  <c:v>1026.07996137892</c:v>
                </c:pt>
                <c:pt idx="12">
                  <c:v>1094.8219060848737</c:v>
                </c:pt>
                <c:pt idx="13">
                  <c:v>1115.4486622779025</c:v>
                </c:pt>
                <c:pt idx="14">
                  <c:v>1130.9190033459549</c:v>
                </c:pt>
                <c:pt idx="15">
                  <c:v>967.03092887400294</c:v>
                </c:pt>
                <c:pt idx="16">
                  <c:v>1243.6037976815085</c:v>
                </c:pt>
                <c:pt idx="17">
                  <c:v>1163.7416330967117</c:v>
                </c:pt>
                <c:pt idx="18">
                  <c:v>1322.1615952546447</c:v>
                </c:pt>
                <c:pt idx="19">
                  <c:v>1269.4905809956595</c:v>
                </c:pt>
                <c:pt idx="20">
                  <c:v>1128.7014686816412</c:v>
                </c:pt>
                <c:pt idx="21">
                  <c:v>1140.591459019734</c:v>
                </c:pt>
                <c:pt idx="22">
                  <c:v>1337.9874581812874</c:v>
                </c:pt>
                <c:pt idx="23">
                  <c:v>1546.6598274921755</c:v>
                </c:pt>
                <c:pt idx="24">
                  <c:v>1244.7683353626098</c:v>
                </c:pt>
                <c:pt idx="25">
                  <c:v>1252.2682518684308</c:v>
                </c:pt>
                <c:pt idx="26">
                  <c:v>1178.6099708618701</c:v>
                </c:pt>
                <c:pt idx="27">
                  <c:v>1284.4385267244074</c:v>
                </c:pt>
                <c:pt idx="28">
                  <c:v>1492.9705164136369</c:v>
                </c:pt>
                <c:pt idx="29">
                  <c:v>1307.4746448316796</c:v>
                </c:pt>
                <c:pt idx="30">
                  <c:v>1270.6367247878561</c:v>
                </c:pt>
                <c:pt idx="31">
                  <c:v>1378.9829894370826</c:v>
                </c:pt>
                <c:pt idx="32">
                  <c:v>1290.4014688350489</c:v>
                </c:pt>
                <c:pt idx="33">
                  <c:v>1426.8009671347791</c:v>
                </c:pt>
                <c:pt idx="34">
                  <c:v>1479.1602243409154</c:v>
                </c:pt>
                <c:pt idx="35">
                  <c:v>1403.9887427104384</c:v>
                </c:pt>
                <c:pt idx="36">
                  <c:v>1480.1397129165675</c:v>
                </c:pt>
                <c:pt idx="37">
                  <c:v>1435.7916791833666</c:v>
                </c:pt>
                <c:pt idx="38">
                  <c:v>1516.8561409015599</c:v>
                </c:pt>
                <c:pt idx="39">
                  <c:v>1358.8883881739696</c:v>
                </c:pt>
                <c:pt idx="40">
                  <c:v>1414.0900089194843</c:v>
                </c:pt>
                <c:pt idx="41">
                  <c:v>1551.9602517738933</c:v>
                </c:pt>
                <c:pt idx="42">
                  <c:v>1606.0698378058544</c:v>
                </c:pt>
                <c:pt idx="43">
                  <c:v>1461.0236801822678</c:v>
                </c:pt>
                <c:pt idx="44">
                  <c:v>1501.7633855207648</c:v>
                </c:pt>
                <c:pt idx="45">
                  <c:v>1404.98183293631</c:v>
                </c:pt>
                <c:pt idx="46">
                  <c:v>1517.284475901803</c:v>
                </c:pt>
                <c:pt idx="47">
                  <c:v>1449.1996092419133</c:v>
                </c:pt>
                <c:pt idx="48">
                  <c:v>1499.1235561647529</c:v>
                </c:pt>
                <c:pt idx="49">
                  <c:v>1589.4465989244923</c:v>
                </c:pt>
                <c:pt idx="50">
                  <c:v>1673.3935219663972</c:v>
                </c:pt>
                <c:pt idx="51">
                  <c:v>1752.2529735367341</c:v>
                </c:pt>
                <c:pt idx="52">
                  <c:v>1766.4143954884723</c:v>
                </c:pt>
                <c:pt idx="53">
                  <c:v>1606.0867351095567</c:v>
                </c:pt>
                <c:pt idx="54">
                  <c:v>1805.3201721634787</c:v>
                </c:pt>
                <c:pt idx="55">
                  <c:v>1835.5928022775045</c:v>
                </c:pt>
                <c:pt idx="56">
                  <c:v>1831.8425364474274</c:v>
                </c:pt>
                <c:pt idx="57">
                  <c:v>1808.8959749594881</c:v>
                </c:pt>
                <c:pt idx="58">
                  <c:v>1748.6685444546683</c:v>
                </c:pt>
                <c:pt idx="59">
                  <c:v>1715.2337654434884</c:v>
                </c:pt>
                <c:pt idx="60">
                  <c:v>1670.1557659578862</c:v>
                </c:pt>
                <c:pt idx="61">
                  <c:v>1940.5582231128997</c:v>
                </c:pt>
                <c:pt idx="62">
                  <c:v>1796.9540662745551</c:v>
                </c:pt>
                <c:pt idx="63">
                  <c:v>1660.3178008015079</c:v>
                </c:pt>
                <c:pt idx="64">
                  <c:v>1921.5354911704487</c:v>
                </c:pt>
                <c:pt idx="65">
                  <c:v>1795.8137724222311</c:v>
                </c:pt>
                <c:pt idx="66">
                  <c:v>1748.9490887116049</c:v>
                </c:pt>
                <c:pt idx="67">
                  <c:v>1840.3166660758593</c:v>
                </c:pt>
                <c:pt idx="68">
                  <c:v>1868.0613126174842</c:v>
                </c:pt>
                <c:pt idx="69">
                  <c:v>1827.442335776341</c:v>
                </c:pt>
                <c:pt idx="70">
                  <c:v>1949.059013425936</c:v>
                </c:pt>
                <c:pt idx="71">
                  <c:v>2001.6402692147622</c:v>
                </c:pt>
                <c:pt idx="72">
                  <c:v>2008.1464351479449</c:v>
                </c:pt>
                <c:pt idx="73">
                  <c:v>2097.626826167038</c:v>
                </c:pt>
                <c:pt idx="74">
                  <c:v>2035.9602768894138</c:v>
                </c:pt>
                <c:pt idx="75">
                  <c:v>1955.1635078506149</c:v>
                </c:pt>
                <c:pt idx="76">
                  <c:v>1951.1345685827109</c:v>
                </c:pt>
                <c:pt idx="77">
                  <c:v>2003.9361635312302</c:v>
                </c:pt>
                <c:pt idx="78">
                  <c:v>2213.4196859725766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51-4A7F-9807-D79D43C4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8116783"/>
        <c:axId val="698118863"/>
      </c:scatterChart>
      <c:valAx>
        <c:axId val="698116783"/>
        <c:scaling>
          <c:orientation val="minMax"/>
          <c:max val="211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118863"/>
        <c:crosses val="autoZero"/>
        <c:crossBetween val="midCat"/>
        <c:majorUnit val="30"/>
        <c:minorUnit val="10"/>
      </c:valAx>
      <c:valAx>
        <c:axId val="698118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DDT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116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1992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Past!$A$163:$A$192</c:f>
              <c:numCache>
                <c:formatCode>General</c:formatCode>
                <c:ptCount val="3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 formatCode="0">
                  <c:v>2021</c:v>
                </c:pt>
                <c:pt idx="29" formatCode="0">
                  <c:v>2022</c:v>
                </c:pt>
              </c:numCache>
            </c:numRef>
          </c:xVal>
          <c:yVal>
            <c:numRef>
              <c:f>Statistics!$C$25:$C$54</c:f>
              <c:numCache>
                <c:formatCode>General</c:formatCode>
                <c:ptCount val="30"/>
                <c:pt idx="0">
                  <c:v>-2.5255281971590993</c:v>
                </c:pt>
                <c:pt idx="1">
                  <c:v>-1.4138726719298065</c:v>
                </c:pt>
                <c:pt idx="2">
                  <c:v>-0.80221714670054212</c:v>
                </c:pt>
                <c:pt idx="3">
                  <c:v>-9.0561621471249687E-2</c:v>
                </c:pt>
                <c:pt idx="4">
                  <c:v>0.12109390375801476</c:v>
                </c:pt>
                <c:pt idx="5">
                  <c:v>0.93274942898730728</c:v>
                </c:pt>
                <c:pt idx="6">
                  <c:v>-0.85559504578342871</c:v>
                </c:pt>
                <c:pt idx="7">
                  <c:v>0.65606047944586399</c:v>
                </c:pt>
                <c:pt idx="8">
                  <c:v>0.36771600467512844</c:v>
                </c:pt>
                <c:pt idx="9">
                  <c:v>-0.52062847009557922</c:v>
                </c:pt>
                <c:pt idx="10">
                  <c:v>2.1910270551336852</c:v>
                </c:pt>
                <c:pt idx="11">
                  <c:v>2.6825803629777489E-3</c:v>
                </c:pt>
                <c:pt idx="12">
                  <c:v>1.5143381055922702</c:v>
                </c:pt>
                <c:pt idx="13">
                  <c:v>0.62599363082153436</c:v>
                </c:pt>
                <c:pt idx="14">
                  <c:v>2.3376491560508272</c:v>
                </c:pt>
                <c:pt idx="15">
                  <c:v>-0.85069531871990867</c:v>
                </c:pt>
                <c:pt idx="16">
                  <c:v>0.16096020650938403</c:v>
                </c:pt>
                <c:pt idx="17">
                  <c:v>3.2726157317386479</c:v>
                </c:pt>
                <c:pt idx="18">
                  <c:v>-0.41572874303205953</c:v>
                </c:pt>
                <c:pt idx="19">
                  <c:v>0.39592678219720479</c:v>
                </c:pt>
                <c:pt idx="20">
                  <c:v>0.20758230742649753</c:v>
                </c:pt>
                <c:pt idx="21">
                  <c:v>0.11923783265576171</c:v>
                </c:pt>
                <c:pt idx="22">
                  <c:v>-2.6691066421149454</c:v>
                </c:pt>
                <c:pt idx="23">
                  <c:v>1.0425488831143468</c:v>
                </c:pt>
                <c:pt idx="24">
                  <c:v>-1.1457955916563889</c:v>
                </c:pt>
                <c:pt idx="25">
                  <c:v>-1.7341400664270963</c:v>
                </c:pt>
                <c:pt idx="26">
                  <c:v>1.0775154588021678</c:v>
                </c:pt>
                <c:pt idx="27">
                  <c:v>-1.5108290159685396</c:v>
                </c:pt>
                <c:pt idx="28">
                  <c:v>8.4159842594058176E-2</c:v>
                </c:pt>
                <c:pt idx="29">
                  <c:v>-0.57515885880695028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50-4A1D-AAB3-9EB90B1ED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144840"/>
        <c:axId val="598141560"/>
      </c:scatterChart>
      <c:valAx>
        <c:axId val="598144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1992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8141560"/>
        <c:crosses val="autoZero"/>
        <c:crossBetween val="midCat"/>
      </c:valAx>
      <c:valAx>
        <c:axId val="598141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8144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1992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Past!$A$163:$A$192</c:f>
              <c:numCache>
                <c:formatCode>General</c:formatCode>
                <c:ptCount val="3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 formatCode="0">
                  <c:v>2021</c:v>
                </c:pt>
                <c:pt idx="29" formatCode="0">
                  <c:v>2022</c:v>
                </c:pt>
              </c:numCache>
            </c:numRef>
          </c:xVal>
          <c:yVal>
            <c:numRef>
              <c:f>Past!$N$163:$N$192</c:f>
              <c:numCache>
                <c:formatCode>0.0</c:formatCode>
                <c:ptCount val="30"/>
                <c:pt idx="0">
                  <c:v>-6.4</c:v>
                </c:pt>
                <c:pt idx="1">
                  <c:v>-5.2</c:v>
                </c:pt>
                <c:pt idx="2">
                  <c:v>-4.5</c:v>
                </c:pt>
                <c:pt idx="3">
                  <c:v>-3.7</c:v>
                </c:pt>
                <c:pt idx="4">
                  <c:v>-3.4</c:v>
                </c:pt>
                <c:pt idx="5">
                  <c:v>-2.5</c:v>
                </c:pt>
                <c:pt idx="6">
                  <c:v>-4.2</c:v>
                </c:pt>
                <c:pt idx="7">
                  <c:v>-2.6</c:v>
                </c:pt>
                <c:pt idx="8">
                  <c:v>-2.8</c:v>
                </c:pt>
                <c:pt idx="9">
                  <c:v>-3.6</c:v>
                </c:pt>
                <c:pt idx="10">
                  <c:v>-0.8</c:v>
                </c:pt>
                <c:pt idx="11">
                  <c:v>-2.9</c:v>
                </c:pt>
                <c:pt idx="12">
                  <c:v>-1.3</c:v>
                </c:pt>
                <c:pt idx="13">
                  <c:v>-2.1</c:v>
                </c:pt>
                <c:pt idx="14">
                  <c:v>-0.3</c:v>
                </c:pt>
                <c:pt idx="15">
                  <c:v>-3.4</c:v>
                </c:pt>
                <c:pt idx="16">
                  <c:v>-2.2999999999999998</c:v>
                </c:pt>
                <c:pt idx="17">
                  <c:v>0.9</c:v>
                </c:pt>
                <c:pt idx="18">
                  <c:v>-2.7</c:v>
                </c:pt>
                <c:pt idx="19">
                  <c:v>-1.8</c:v>
                </c:pt>
                <c:pt idx="20">
                  <c:v>-1.9</c:v>
                </c:pt>
                <c:pt idx="21">
                  <c:v>-1.9</c:v>
                </c:pt>
                <c:pt idx="22">
                  <c:v>-4.5999999999999996</c:v>
                </c:pt>
                <c:pt idx="23">
                  <c:v>-0.8</c:v>
                </c:pt>
                <c:pt idx="24">
                  <c:v>-2.9</c:v>
                </c:pt>
                <c:pt idx="25">
                  <c:v>-3.4</c:v>
                </c:pt>
                <c:pt idx="26">
                  <c:v>-0.5</c:v>
                </c:pt>
                <c:pt idx="27">
                  <c:v>-3</c:v>
                </c:pt>
                <c:pt idx="28">
                  <c:v>-1.3166666666666664</c:v>
                </c:pt>
                <c:pt idx="29">
                  <c:v>-1.8876408932969675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D1-46E1-8870-4F6F2A2F64E6}"/>
            </c:ext>
          </c:extLst>
        </c:ser>
        <c:ser>
          <c:idx val="1"/>
          <c:order val="1"/>
          <c:tx>
            <c:v>Predicted -6,6</c:v>
          </c:tx>
          <c:spPr>
            <a:ln w="19050">
              <a:noFill/>
            </a:ln>
          </c:spPr>
          <c:xVal>
            <c:numRef>
              <c:f>Past!$A$163:$A$192</c:f>
              <c:numCache>
                <c:formatCode>General</c:formatCode>
                <c:ptCount val="3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 formatCode="0">
                  <c:v>2021</c:v>
                </c:pt>
                <c:pt idx="29" formatCode="0">
                  <c:v>2022</c:v>
                </c:pt>
              </c:numCache>
            </c:numRef>
          </c:xVal>
          <c:yVal>
            <c:numRef>
              <c:f>Statistics!$B$25:$B$54</c:f>
              <c:numCache>
                <c:formatCode>General</c:formatCode>
                <c:ptCount val="30"/>
                <c:pt idx="0">
                  <c:v>-3.8744718028409011</c:v>
                </c:pt>
                <c:pt idx="1">
                  <c:v>-3.7861273280701937</c:v>
                </c:pt>
                <c:pt idx="2">
                  <c:v>-3.6977828532994579</c:v>
                </c:pt>
                <c:pt idx="3">
                  <c:v>-3.6094383785287505</c:v>
                </c:pt>
                <c:pt idx="4">
                  <c:v>-3.5210939037580147</c:v>
                </c:pt>
                <c:pt idx="5">
                  <c:v>-3.4327494289873073</c:v>
                </c:pt>
                <c:pt idx="6">
                  <c:v>-3.3444049542165715</c:v>
                </c:pt>
                <c:pt idx="7">
                  <c:v>-3.2560604794458641</c:v>
                </c:pt>
                <c:pt idx="8">
                  <c:v>-3.1677160046751283</c:v>
                </c:pt>
                <c:pt idx="9">
                  <c:v>-3.0793715299044209</c:v>
                </c:pt>
                <c:pt idx="10">
                  <c:v>-2.9910270551336851</c:v>
                </c:pt>
                <c:pt idx="11">
                  <c:v>-2.9026825803629777</c:v>
                </c:pt>
                <c:pt idx="12">
                  <c:v>-2.8143381055922703</c:v>
                </c:pt>
                <c:pt idx="13">
                  <c:v>-2.7259936308215345</c:v>
                </c:pt>
                <c:pt idx="14">
                  <c:v>-2.6376491560508271</c:v>
                </c:pt>
                <c:pt idx="15">
                  <c:v>-2.5493046812800912</c:v>
                </c:pt>
                <c:pt idx="16">
                  <c:v>-2.4609602065093839</c:v>
                </c:pt>
                <c:pt idx="17">
                  <c:v>-2.372615731738648</c:v>
                </c:pt>
                <c:pt idx="18">
                  <c:v>-2.2842712569679406</c:v>
                </c:pt>
                <c:pt idx="19">
                  <c:v>-2.1959267821972048</c:v>
                </c:pt>
                <c:pt idx="20">
                  <c:v>-2.1075823074264974</c:v>
                </c:pt>
                <c:pt idx="21">
                  <c:v>-2.0192378326557616</c:v>
                </c:pt>
                <c:pt idx="22">
                  <c:v>-1.9308933578850542</c:v>
                </c:pt>
                <c:pt idx="23">
                  <c:v>-1.8425488831143468</c:v>
                </c:pt>
                <c:pt idx="24">
                  <c:v>-1.754204408343611</c:v>
                </c:pt>
                <c:pt idx="25">
                  <c:v>-1.6658599335729036</c:v>
                </c:pt>
                <c:pt idx="26">
                  <c:v>-1.5775154588021678</c:v>
                </c:pt>
                <c:pt idx="27">
                  <c:v>-1.4891709840314604</c:v>
                </c:pt>
                <c:pt idx="28">
                  <c:v>-1.4008265092607246</c:v>
                </c:pt>
                <c:pt idx="29">
                  <c:v>-1.3124820344900172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D1-46E1-8870-4F6F2A2F6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149432"/>
        <c:axId val="598154680"/>
      </c:scatterChart>
      <c:valAx>
        <c:axId val="59814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1992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8154680"/>
        <c:crosses val="autoZero"/>
        <c:crossBetween val="midCat"/>
      </c:valAx>
      <c:valAx>
        <c:axId val="598154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-6,6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598149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Statistics!$F$25:$F$54</c:f>
              <c:numCache>
                <c:formatCode>General</c:formatCode>
                <c:ptCount val="30"/>
                <c:pt idx="0">
                  <c:v>1.6666666666666667</c:v>
                </c:pt>
                <c:pt idx="1">
                  <c:v>5</c:v>
                </c:pt>
                <c:pt idx="2">
                  <c:v>8.3333333333333339</c:v>
                </c:pt>
                <c:pt idx="3">
                  <c:v>11.666666666666666</c:v>
                </c:pt>
                <c:pt idx="4">
                  <c:v>15</c:v>
                </c:pt>
                <c:pt idx="5">
                  <c:v>18.333333333333336</c:v>
                </c:pt>
                <c:pt idx="6">
                  <c:v>21.666666666666668</c:v>
                </c:pt>
                <c:pt idx="7">
                  <c:v>25.000000000000004</c:v>
                </c:pt>
                <c:pt idx="8">
                  <c:v>28.333333333333336</c:v>
                </c:pt>
                <c:pt idx="9">
                  <c:v>31.666666666666668</c:v>
                </c:pt>
                <c:pt idx="10">
                  <c:v>35</c:v>
                </c:pt>
                <c:pt idx="11">
                  <c:v>38.333333333333336</c:v>
                </c:pt>
                <c:pt idx="12">
                  <c:v>41.666666666666664</c:v>
                </c:pt>
                <c:pt idx="13">
                  <c:v>45</c:v>
                </c:pt>
                <c:pt idx="14">
                  <c:v>48.333333333333336</c:v>
                </c:pt>
                <c:pt idx="15">
                  <c:v>51.666666666666664</c:v>
                </c:pt>
                <c:pt idx="16">
                  <c:v>55</c:v>
                </c:pt>
                <c:pt idx="17">
                  <c:v>58.333333333333336</c:v>
                </c:pt>
                <c:pt idx="18">
                  <c:v>61.666666666666664</c:v>
                </c:pt>
                <c:pt idx="19">
                  <c:v>65</c:v>
                </c:pt>
                <c:pt idx="20">
                  <c:v>68.333333333333343</c:v>
                </c:pt>
                <c:pt idx="21">
                  <c:v>71.666666666666671</c:v>
                </c:pt>
                <c:pt idx="22">
                  <c:v>75.000000000000014</c:v>
                </c:pt>
                <c:pt idx="23">
                  <c:v>78.333333333333343</c:v>
                </c:pt>
                <c:pt idx="24">
                  <c:v>81.666666666666671</c:v>
                </c:pt>
                <c:pt idx="25">
                  <c:v>85.000000000000014</c:v>
                </c:pt>
                <c:pt idx="26">
                  <c:v>88.333333333333343</c:v>
                </c:pt>
                <c:pt idx="27">
                  <c:v>91.666666666666671</c:v>
                </c:pt>
                <c:pt idx="28">
                  <c:v>95.000000000000014</c:v>
                </c:pt>
                <c:pt idx="29">
                  <c:v>98.333333333333343</c:v>
                </c:pt>
              </c:numCache>
            </c:numRef>
          </c:xVal>
          <c:yVal>
            <c:numRef>
              <c:f>Statistics!$G$25:$G$54</c:f>
              <c:numCache>
                <c:formatCode>General</c:formatCode>
                <c:ptCount val="30"/>
                <c:pt idx="0">
                  <c:v>-6.4</c:v>
                </c:pt>
                <c:pt idx="1">
                  <c:v>-5.2</c:v>
                </c:pt>
                <c:pt idx="2">
                  <c:v>-4.5999999999999996</c:v>
                </c:pt>
                <c:pt idx="3">
                  <c:v>-4.5</c:v>
                </c:pt>
                <c:pt idx="4">
                  <c:v>-4.2</c:v>
                </c:pt>
                <c:pt idx="5">
                  <c:v>-3.7</c:v>
                </c:pt>
                <c:pt idx="6">
                  <c:v>-3.6</c:v>
                </c:pt>
                <c:pt idx="7">
                  <c:v>-3.4</c:v>
                </c:pt>
                <c:pt idx="8">
                  <c:v>-3.4</c:v>
                </c:pt>
                <c:pt idx="9">
                  <c:v>-3.4</c:v>
                </c:pt>
                <c:pt idx="10">
                  <c:v>-3</c:v>
                </c:pt>
                <c:pt idx="11">
                  <c:v>-2.9</c:v>
                </c:pt>
                <c:pt idx="12">
                  <c:v>-2.9</c:v>
                </c:pt>
                <c:pt idx="13">
                  <c:v>-2.8</c:v>
                </c:pt>
                <c:pt idx="14">
                  <c:v>-2.7</c:v>
                </c:pt>
                <c:pt idx="15">
                  <c:v>-2.6</c:v>
                </c:pt>
                <c:pt idx="16">
                  <c:v>-2.5</c:v>
                </c:pt>
                <c:pt idx="17">
                  <c:v>-2.2999999999999998</c:v>
                </c:pt>
                <c:pt idx="18">
                  <c:v>-2.1</c:v>
                </c:pt>
                <c:pt idx="19">
                  <c:v>-1.9</c:v>
                </c:pt>
                <c:pt idx="20">
                  <c:v>-1.9</c:v>
                </c:pt>
                <c:pt idx="21">
                  <c:v>-1.8876408932969675</c:v>
                </c:pt>
                <c:pt idx="22">
                  <c:v>-1.8</c:v>
                </c:pt>
                <c:pt idx="23">
                  <c:v>-1.3166666666666664</c:v>
                </c:pt>
                <c:pt idx="24">
                  <c:v>-1.3</c:v>
                </c:pt>
                <c:pt idx="25">
                  <c:v>-0.8</c:v>
                </c:pt>
                <c:pt idx="26">
                  <c:v>-0.8</c:v>
                </c:pt>
                <c:pt idx="27">
                  <c:v>-0.5</c:v>
                </c:pt>
                <c:pt idx="28">
                  <c:v>-0.3</c:v>
                </c:pt>
                <c:pt idx="29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5D-4D7C-9433-48E9DB4FE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155008"/>
        <c:axId val="598155664"/>
      </c:scatterChart>
      <c:valAx>
        <c:axId val="5981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8155664"/>
        <c:crosses val="autoZero"/>
        <c:crossBetween val="midCat"/>
      </c:valAx>
      <c:valAx>
        <c:axId val="59815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-6,6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8155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1"/>
              <a:t>Arctic Station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Past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Past!$A$10:$A$192</c:f>
              <c:numCache>
                <c:formatCode>General</c:formatCode>
                <c:ptCount val="183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  <c:pt idx="181" formatCode="0">
                  <c:v>2021</c:v>
                </c:pt>
                <c:pt idx="182" formatCode="0">
                  <c:v>2022</c:v>
                </c:pt>
              </c:numCache>
            </c:numRef>
          </c:xVal>
          <c:yVal>
            <c:numRef>
              <c:f>Past!$AF$10:$AF$192</c:f>
              <c:numCache>
                <c:formatCode>0.000</c:formatCode>
                <c:ptCount val="183"/>
                <c:pt idx="1">
                  <c:v>0.72376514088223987</c:v>
                </c:pt>
                <c:pt idx="2">
                  <c:v>0.7256788701107747</c:v>
                </c:pt>
                <c:pt idx="3">
                  <c:v>0.69593220053317673</c:v>
                </c:pt>
                <c:pt idx="4">
                  <c:v>0.72007019366353908</c:v>
                </c:pt>
                <c:pt idx="5">
                  <c:v>0.69046296326737022</c:v>
                </c:pt>
                <c:pt idx="6">
                  <c:v>0.70190257269896794</c:v>
                </c:pt>
                <c:pt idx="7">
                  <c:v>0.69041060808631283</c:v>
                </c:pt>
                <c:pt idx="8">
                  <c:v>0.63812951167530008</c:v>
                </c:pt>
                <c:pt idx="9">
                  <c:v>0.70498045872573012</c:v>
                </c:pt>
                <c:pt idx="10">
                  <c:v>0.6972843895088604</c:v>
                </c:pt>
                <c:pt idx="11">
                  <c:v>0.70817857291026787</c:v>
                </c:pt>
                <c:pt idx="12">
                  <c:v>0.62403931067692964</c:v>
                </c:pt>
                <c:pt idx="13">
                  <c:v>0.70161842222852611</c:v>
                </c:pt>
                <c:pt idx="14">
                  <c:v>0.7160744635676507</c:v>
                </c:pt>
                <c:pt idx="15">
                  <c:v>0.73814038128770776</c:v>
                </c:pt>
                <c:pt idx="16">
                  <c:v>0.61905703998848582</c:v>
                </c:pt>
                <c:pt idx="17">
                  <c:v>0.69423468848368264</c:v>
                </c:pt>
                <c:pt idx="18">
                  <c:v>0.7116647335357108</c:v>
                </c:pt>
                <c:pt idx="19">
                  <c:v>0.72811997905104309</c:v>
                </c:pt>
                <c:pt idx="20">
                  <c:v>0.67146130153690275</c:v>
                </c:pt>
                <c:pt idx="21">
                  <c:v>0.74566901042025302</c:v>
                </c:pt>
                <c:pt idx="22">
                  <c:v>0.72489010137878729</c:v>
                </c:pt>
                <c:pt idx="23">
                  <c:v>0.80357203597703009</c:v>
                </c:pt>
                <c:pt idx="24">
                  <c:v>0.70361135203074454</c:v>
                </c:pt>
                <c:pt idx="25">
                  <c:v>0.73382438416688278</c:v>
                </c:pt>
                <c:pt idx="26">
                  <c:v>0.74476398486545115</c:v>
                </c:pt>
                <c:pt idx="27">
                  <c:v>0.69106519689173085</c:v>
                </c:pt>
                <c:pt idx="28">
                  <c:v>0.77321771249133731</c:v>
                </c:pt>
                <c:pt idx="29">
                  <c:v>0.71677577314196805</c:v>
                </c:pt>
                <c:pt idx="30">
                  <c:v>0.72385666938466231</c:v>
                </c:pt>
                <c:pt idx="31">
                  <c:v>0.72492427600913989</c:v>
                </c:pt>
                <c:pt idx="32">
                  <c:v>0.61649370171255513</c:v>
                </c:pt>
                <c:pt idx="33">
                  <c:v>0.65120765155065341</c:v>
                </c:pt>
                <c:pt idx="34">
                  <c:v>0.68163368098252886</c:v>
                </c:pt>
                <c:pt idx="35">
                  <c:v>0.7083416192807066</c:v>
                </c:pt>
                <c:pt idx="36">
                  <c:v>0.67076212217018416</c:v>
                </c:pt>
                <c:pt idx="37">
                  <c:v>0.63984563489089752</c:v>
                </c:pt>
                <c:pt idx="38">
                  <c:v>0.66359151439735742</c:v>
                </c:pt>
                <c:pt idx="39">
                  <c:v>0.67538786133125162</c:v>
                </c:pt>
                <c:pt idx="40">
                  <c:v>0.70064915589498089</c:v>
                </c:pt>
                <c:pt idx="41">
                  <c:v>0.64803109197603692</c:v>
                </c:pt>
                <c:pt idx="42">
                  <c:v>0.71758196736291302</c:v>
                </c:pt>
                <c:pt idx="43">
                  <c:v>0.67683021031459623</c:v>
                </c:pt>
                <c:pt idx="44">
                  <c:v>0.74052768908221245</c:v>
                </c:pt>
                <c:pt idx="45">
                  <c:v>0.66537230336709141</c:v>
                </c:pt>
                <c:pt idx="46">
                  <c:v>0.70415874594371708</c:v>
                </c:pt>
                <c:pt idx="47">
                  <c:v>0.72990227142179143</c:v>
                </c:pt>
                <c:pt idx="48">
                  <c:v>0.65546192177181017</c:v>
                </c:pt>
                <c:pt idx="49">
                  <c:v>0.68616436631501276</c:v>
                </c:pt>
                <c:pt idx="50">
                  <c:v>0.70038029850736672</c:v>
                </c:pt>
                <c:pt idx="51">
                  <c:v>0.72392551168673924</c:v>
                </c:pt>
                <c:pt idx="52">
                  <c:v>0.65060675362991693</c:v>
                </c:pt>
                <c:pt idx="53">
                  <c:v>0.65765407645329377</c:v>
                </c:pt>
                <c:pt idx="54">
                  <c:v>0.72385652368793774</c:v>
                </c:pt>
                <c:pt idx="55">
                  <c:v>0.65252240700218378</c:v>
                </c:pt>
                <c:pt idx="56">
                  <c:v>0.71364446609470944</c:v>
                </c:pt>
                <c:pt idx="57">
                  <c:v>0.70672940595983869</c:v>
                </c:pt>
                <c:pt idx="58">
                  <c:v>0.74022548448640124</c:v>
                </c:pt>
                <c:pt idx="59">
                  <c:v>0.69509781070147469</c:v>
                </c:pt>
                <c:pt idx="60">
                  <c:v>0.64104759699520364</c:v>
                </c:pt>
                <c:pt idx="61">
                  <c:v>0.70273421584120588</c:v>
                </c:pt>
                <c:pt idx="62">
                  <c:v>0.65384254119045893</c:v>
                </c:pt>
                <c:pt idx="63">
                  <c:v>0.66879057827670363</c:v>
                </c:pt>
                <c:pt idx="64">
                  <c:v>0.63950993966330205</c:v>
                </c:pt>
                <c:pt idx="65">
                  <c:v>0.65449432681597108</c:v>
                </c:pt>
                <c:pt idx="66">
                  <c:v>0.65537276310626524</c:v>
                </c:pt>
                <c:pt idx="67">
                  <c:v>0.67629105502742826</c:v>
                </c:pt>
                <c:pt idx="68">
                  <c:v>0.63732845142487737</c:v>
                </c:pt>
                <c:pt idx="69">
                  <c:v>0.68525099560056457</c:v>
                </c:pt>
                <c:pt idx="70">
                  <c:v>0.68964698213806719</c:v>
                </c:pt>
                <c:pt idx="71">
                  <c:v>0.69370937321183701</c:v>
                </c:pt>
                <c:pt idx="72">
                  <c:v>0.62047807126162802</c:v>
                </c:pt>
                <c:pt idx="73">
                  <c:v>0.68125726800195097</c:v>
                </c:pt>
                <c:pt idx="74">
                  <c:v>0.72959827002721889</c:v>
                </c:pt>
                <c:pt idx="75">
                  <c:v>0.67265130190365285</c:v>
                </c:pt>
                <c:pt idx="76">
                  <c:v>0.60329241485917617</c:v>
                </c:pt>
                <c:pt idx="77">
                  <c:v>0.66371144365818513</c:v>
                </c:pt>
                <c:pt idx="78">
                  <c:v>0.71387428246722129</c:v>
                </c:pt>
                <c:pt idx="79">
                  <c:v>0.68811932283591315</c:v>
                </c:pt>
                <c:pt idx="80">
                  <c:v>0.68698220594929515</c:v>
                </c:pt>
                <c:pt idx="81">
                  <c:v>0.67835579111808808</c:v>
                </c:pt>
                <c:pt idx="82">
                  <c:v>0.72648220241646189</c:v>
                </c:pt>
                <c:pt idx="83">
                  <c:v>0.66764919475338202</c:v>
                </c:pt>
                <c:pt idx="84">
                  <c:v>0.66319113263057594</c:v>
                </c:pt>
                <c:pt idx="85">
                  <c:v>0.6917829883517026</c:v>
                </c:pt>
                <c:pt idx="86">
                  <c:v>0.62138760626896838</c:v>
                </c:pt>
                <c:pt idx="87">
                  <c:v>0.66066710378873683</c:v>
                </c:pt>
                <c:pt idx="88">
                  <c:v>0.61189499940448355</c:v>
                </c:pt>
                <c:pt idx="89">
                  <c:v>0.57516922691397476</c:v>
                </c:pt>
                <c:pt idx="90">
                  <c:v>0.61460842490106748</c:v>
                </c:pt>
                <c:pt idx="91">
                  <c:v>0.62439866841250424</c:v>
                </c:pt>
                <c:pt idx="92">
                  <c:v>0.62917714771068078</c:v>
                </c:pt>
                <c:pt idx="93">
                  <c:v>0.63292160195588665</c:v>
                </c:pt>
                <c:pt idx="94">
                  <c:v>0.65101058166577896</c:v>
                </c:pt>
                <c:pt idx="95">
                  <c:v>0.65348810026272208</c:v>
                </c:pt>
                <c:pt idx="96">
                  <c:v>0.57543390870763877</c:v>
                </c:pt>
                <c:pt idx="97">
                  <c:v>0.64640086595785884</c:v>
                </c:pt>
                <c:pt idx="98">
                  <c:v>0.67764841642008866</c:v>
                </c:pt>
                <c:pt idx="99">
                  <c:v>0.65291259891062492</c:v>
                </c:pt>
                <c:pt idx="100">
                  <c:v>0.61864913197591931</c:v>
                </c:pt>
                <c:pt idx="101">
                  <c:v>0.57886353131811608</c:v>
                </c:pt>
                <c:pt idx="102">
                  <c:v>0.6486902323402034</c:v>
                </c:pt>
                <c:pt idx="103">
                  <c:v>0.68230277357428548</c:v>
                </c:pt>
                <c:pt idx="104">
                  <c:v>0.68538420914866238</c:v>
                </c:pt>
                <c:pt idx="105">
                  <c:v>0.68349817882213326</c:v>
                </c:pt>
                <c:pt idx="106">
                  <c:v>0.6201893787480417</c:v>
                </c:pt>
                <c:pt idx="107">
                  <c:v>0.53975245684063189</c:v>
                </c:pt>
                <c:pt idx="108">
                  <c:v>0.65019288705412548</c:v>
                </c:pt>
                <c:pt idx="109">
                  <c:v>0.67417851507791149</c:v>
                </c:pt>
                <c:pt idx="110">
                  <c:v>0.65844654009414882</c:v>
                </c:pt>
                <c:pt idx="111">
                  <c:v>0.66018948489905882</c:v>
                </c:pt>
                <c:pt idx="112">
                  <c:v>0.65128829155067858</c:v>
                </c:pt>
                <c:pt idx="113">
                  <c:v>0.64551016438929321</c:v>
                </c:pt>
                <c:pt idx="114">
                  <c:v>0.64537546872024176</c:v>
                </c:pt>
                <c:pt idx="115">
                  <c:v>0.6702547255906286</c:v>
                </c:pt>
                <c:pt idx="116">
                  <c:v>0.65473871461759103</c:v>
                </c:pt>
                <c:pt idx="117">
                  <c:v>0.61527210667687804</c:v>
                </c:pt>
                <c:pt idx="118">
                  <c:v>0.60254107438414461</c:v>
                </c:pt>
                <c:pt idx="119">
                  <c:v>0.66347372186178433</c:v>
                </c:pt>
                <c:pt idx="120">
                  <c:v>0.61312041612389179</c:v>
                </c:pt>
                <c:pt idx="121">
                  <c:v>0.66469550495002605</c:v>
                </c:pt>
                <c:pt idx="122">
                  <c:v>0.60956918184421194</c:v>
                </c:pt>
                <c:pt idx="123">
                  <c:v>0.64295418433770035</c:v>
                </c:pt>
                <c:pt idx="124">
                  <c:v>0.6906302231824657</c:v>
                </c:pt>
                <c:pt idx="125">
                  <c:v>0.59519498162031093</c:v>
                </c:pt>
                <c:pt idx="126">
                  <c:v>0.64976292909930422</c:v>
                </c:pt>
                <c:pt idx="127">
                  <c:v>0.64608796930434365</c:v>
                </c:pt>
                <c:pt idx="128">
                  <c:v>0.65883394119287697</c:v>
                </c:pt>
                <c:pt idx="129">
                  <c:v>0.64180293448189096</c:v>
                </c:pt>
                <c:pt idx="130">
                  <c:v>0.68454475986656527</c:v>
                </c:pt>
                <c:pt idx="131">
                  <c:v>0.66896292380992139</c:v>
                </c:pt>
                <c:pt idx="132">
                  <c:v>0.69074858359208713</c:v>
                </c:pt>
                <c:pt idx="133">
                  <c:v>0.67365850826580354</c:v>
                </c:pt>
                <c:pt idx="134">
                  <c:v>0.64410967026312116</c:v>
                </c:pt>
                <c:pt idx="135">
                  <c:v>0.65859669876002069</c:v>
                </c:pt>
                <c:pt idx="136">
                  <c:v>0.65439897831999483</c:v>
                </c:pt>
                <c:pt idx="137">
                  <c:v>0.58211037859688985</c:v>
                </c:pt>
                <c:pt idx="138">
                  <c:v>0.63981653914462622</c:v>
                </c:pt>
                <c:pt idx="139">
                  <c:v>0.62871816007143189</c:v>
                </c:pt>
                <c:pt idx="140">
                  <c:v>0.59666080028685897</c:v>
                </c:pt>
                <c:pt idx="141">
                  <c:v>0.57588057951344529</c:v>
                </c:pt>
                <c:pt idx="142">
                  <c:v>0.65570729405603656</c:v>
                </c:pt>
                <c:pt idx="143">
                  <c:v>0.74524602370518411</c:v>
                </c:pt>
                <c:pt idx="144">
                  <c:v>0.73080870772528617</c:v>
                </c:pt>
                <c:pt idx="145">
                  <c:v>0.60382164842390773</c:v>
                </c:pt>
                <c:pt idx="146">
                  <c:v>0.63241479616557184</c:v>
                </c:pt>
                <c:pt idx="147">
                  <c:v>0.63947747764595286</c:v>
                </c:pt>
                <c:pt idx="148">
                  <c:v>0.62239692763856092</c:v>
                </c:pt>
                <c:pt idx="149">
                  <c:v>0.71774493250362581</c:v>
                </c:pt>
                <c:pt idx="150">
                  <c:v>0.67740495058266215</c:v>
                </c:pt>
                <c:pt idx="151">
                  <c:v>0.66216821626026756</c:v>
                </c:pt>
                <c:pt idx="152">
                  <c:v>0.74539681800525504</c:v>
                </c:pt>
                <c:pt idx="153">
                  <c:v>0.69197649965096864</c:v>
                </c:pt>
                <c:pt idx="154">
                  <c:v>0.69256555663770503</c:v>
                </c:pt>
                <c:pt idx="155">
                  <c:v>0.67421447183357641</c:v>
                </c:pt>
                <c:pt idx="156">
                  <c:v>0.67136923769642121</c:v>
                </c:pt>
                <c:pt idx="157">
                  <c:v>0.66431932022042972</c:v>
                </c:pt>
                <c:pt idx="158">
                  <c:v>0.65202481778062427</c:v>
                </c:pt>
                <c:pt idx="159">
                  <c:v>0.66883488913531075</c:v>
                </c:pt>
                <c:pt idx="160">
                  <c:v>0.6465188166120942</c:v>
                </c:pt>
                <c:pt idx="161">
                  <c:v>0.61954259511958898</c:v>
                </c:pt>
                <c:pt idx="162">
                  <c:v>0.6818176211404392</c:v>
                </c:pt>
                <c:pt idx="163">
                  <c:v>0.57012175067791304</c:v>
                </c:pt>
                <c:pt idx="164">
                  <c:v>0.62371212196632042</c:v>
                </c:pt>
                <c:pt idx="165">
                  <c:v>0.59151804512946915</c:v>
                </c:pt>
                <c:pt idx="166">
                  <c:v>0.60150611596398185</c:v>
                </c:pt>
                <c:pt idx="167">
                  <c:v>0.54666861280062762</c:v>
                </c:pt>
                <c:pt idx="168">
                  <c:v>0.61699446031806937</c:v>
                </c:pt>
                <c:pt idx="169">
                  <c:v>0.63170426221179321</c:v>
                </c:pt>
                <c:pt idx="170">
                  <c:v>0.47773705772683184</c:v>
                </c:pt>
                <c:pt idx="171">
                  <c:v>0.57918477980462368</c:v>
                </c:pt>
                <c:pt idx="172">
                  <c:v>0.58771834947485402</c:v>
                </c:pt>
                <c:pt idx="173">
                  <c:v>0.58809247646799645</c:v>
                </c:pt>
                <c:pt idx="174">
                  <c:v>0.60005752475789476</c:v>
                </c:pt>
                <c:pt idx="175">
                  <c:v>0.65248035305748819</c:v>
                </c:pt>
                <c:pt idx="176">
                  <c:v>0.52345979669998555</c:v>
                </c:pt>
                <c:pt idx="177">
                  <c:v>0.6303418152668081</c:v>
                </c:pt>
                <c:pt idx="178">
                  <c:v>0.66927300983129523</c:v>
                </c:pt>
                <c:pt idx="179">
                  <c:v>0.52344652232912647</c:v>
                </c:pt>
                <c:pt idx="180">
                  <c:v>0.6140550704999943</c:v>
                </c:pt>
                <c:pt idx="181">
                  <c:v>0.57815586091760351</c:v>
                </c:pt>
                <c:pt idx="182">
                  <c:v>0.6256415797814886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7E-4A8D-BAE2-9E29B60CD905}"/>
            </c:ext>
          </c:extLst>
        </c:ser>
        <c:ser>
          <c:idx val="2"/>
          <c:order val="1"/>
          <c:tx>
            <c:v>RCP2.6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RCP2_6!$A$192:$A$270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RCP2_6!$AE$192:$AE$270</c:f>
              <c:numCache>
                <c:formatCode>0.000</c:formatCode>
                <c:ptCount val="79"/>
                <c:pt idx="0">
                  <c:v>0.6256415797814886</c:v>
                </c:pt>
                <c:pt idx="1">
                  <c:v>0.6022792439977539</c:v>
                </c:pt>
                <c:pt idx="2">
                  <c:v>0.50209096498409567</c:v>
                </c:pt>
                <c:pt idx="3">
                  <c:v>0.53165287378230575</c:v>
                </c:pt>
                <c:pt idx="4">
                  <c:v>0.47790117607117566</c:v>
                </c:pt>
                <c:pt idx="5">
                  <c:v>0.5118097517963377</c:v>
                </c:pt>
                <c:pt idx="6">
                  <c:v>0.59122853788665686</c:v>
                </c:pt>
                <c:pt idx="7">
                  <c:v>0.55274021535622575</c:v>
                </c:pt>
                <c:pt idx="8">
                  <c:v>0.55430545637947115</c:v>
                </c:pt>
                <c:pt idx="9">
                  <c:v>0.63049995069914022</c:v>
                </c:pt>
                <c:pt idx="10">
                  <c:v>0.5513133265185336</c:v>
                </c:pt>
                <c:pt idx="11">
                  <c:v>0.60897142793246872</c:v>
                </c:pt>
                <c:pt idx="12">
                  <c:v>0.57139602043532911</c:v>
                </c:pt>
                <c:pt idx="13">
                  <c:v>0.5699689536147805</c:v>
                </c:pt>
                <c:pt idx="14">
                  <c:v>0.6525580091568336</c:v>
                </c:pt>
                <c:pt idx="15">
                  <c:v>0.60331245322793692</c:v>
                </c:pt>
                <c:pt idx="16">
                  <c:v>0.48167686227076517</c:v>
                </c:pt>
                <c:pt idx="17">
                  <c:v>0.57018915570092499</c:v>
                </c:pt>
                <c:pt idx="18">
                  <c:v>0.52067531998028249</c:v>
                </c:pt>
                <c:pt idx="19">
                  <c:v>0.53802253347741902</c:v>
                </c:pt>
                <c:pt idx="20">
                  <c:v>0.52414418945928332</c:v>
                </c:pt>
                <c:pt idx="21">
                  <c:v>0.45722653909584232</c:v>
                </c:pt>
                <c:pt idx="22">
                  <c:v>0.48132770137630082</c:v>
                </c:pt>
                <c:pt idx="23">
                  <c:v>0.53745994928271834</c:v>
                </c:pt>
                <c:pt idx="24">
                  <c:v>0.52374828092656822</c:v>
                </c:pt>
                <c:pt idx="25">
                  <c:v>0.56170531422264314</c:v>
                </c:pt>
                <c:pt idx="26">
                  <c:v>0.51368728667011621</c:v>
                </c:pt>
                <c:pt idx="27">
                  <c:v>0.58662426196788475</c:v>
                </c:pt>
                <c:pt idx="28">
                  <c:v>0.49715201842921364</c:v>
                </c:pt>
                <c:pt idx="29">
                  <c:v>0.55258704500378031</c:v>
                </c:pt>
                <c:pt idx="30">
                  <c:v>0.53837851866527608</c:v>
                </c:pt>
                <c:pt idx="31">
                  <c:v>0.54426662468042009</c:v>
                </c:pt>
                <c:pt idx="32">
                  <c:v>0.61713055866813837</c:v>
                </c:pt>
                <c:pt idx="33">
                  <c:v>0.54414670089889516</c:v>
                </c:pt>
                <c:pt idx="34">
                  <c:v>0.52473561438108074</c:v>
                </c:pt>
                <c:pt idx="35">
                  <c:v>0.57393420565174125</c:v>
                </c:pt>
                <c:pt idx="36">
                  <c:v>0.57744112323593311</c:v>
                </c:pt>
                <c:pt idx="37">
                  <c:v>0.56766417791000967</c:v>
                </c:pt>
                <c:pt idx="38">
                  <c:v>0.60605860374948051</c:v>
                </c:pt>
                <c:pt idx="39">
                  <c:v>0.53023123847239018</c:v>
                </c:pt>
                <c:pt idx="40">
                  <c:v>0.58896771157621841</c:v>
                </c:pt>
                <c:pt idx="41">
                  <c:v>0.61794851407878526</c:v>
                </c:pt>
                <c:pt idx="42">
                  <c:v>0.50284274861080014</c:v>
                </c:pt>
                <c:pt idx="43">
                  <c:v>0.5758840721485895</c:v>
                </c:pt>
                <c:pt idx="44">
                  <c:v>0.58452662691445023</c:v>
                </c:pt>
                <c:pt idx="45">
                  <c:v>0.60175864285075709</c:v>
                </c:pt>
                <c:pt idx="46">
                  <c:v>0.60432326805466818</c:v>
                </c:pt>
                <c:pt idx="47">
                  <c:v>0.52106474463483288</c:v>
                </c:pt>
                <c:pt idx="48">
                  <c:v>0.48525962391786598</c:v>
                </c:pt>
                <c:pt idx="49">
                  <c:v>0.5610869914651847</c:v>
                </c:pt>
                <c:pt idx="50">
                  <c:v>0.56505638649629786</c:v>
                </c:pt>
                <c:pt idx="51">
                  <c:v>0.58948486187053983</c:v>
                </c:pt>
                <c:pt idx="52">
                  <c:v>0.56643082900876829</c:v>
                </c:pt>
                <c:pt idx="53">
                  <c:v>0.58527083866524854</c:v>
                </c:pt>
                <c:pt idx="54">
                  <c:v>0.6310567927650651</c:v>
                </c:pt>
                <c:pt idx="55">
                  <c:v>0.60062897196358844</c:v>
                </c:pt>
                <c:pt idx="56">
                  <c:v>0.56683062258382488</c:v>
                </c:pt>
                <c:pt idx="57">
                  <c:v>0.5455706966334205</c:v>
                </c:pt>
                <c:pt idx="58">
                  <c:v>0.5917909591449253</c:v>
                </c:pt>
                <c:pt idx="59">
                  <c:v>0.48912305465161043</c:v>
                </c:pt>
                <c:pt idx="60">
                  <c:v>0.5974868893670886</c:v>
                </c:pt>
                <c:pt idx="61">
                  <c:v>0.59619549950652806</c:v>
                </c:pt>
                <c:pt idx="62">
                  <c:v>0.54176805457587485</c:v>
                </c:pt>
                <c:pt idx="63">
                  <c:v>0.45033161838102881</c:v>
                </c:pt>
                <c:pt idx="64">
                  <c:v>0.54780011426884523</c:v>
                </c:pt>
                <c:pt idx="65">
                  <c:v>0.52134227800150501</c:v>
                </c:pt>
                <c:pt idx="66">
                  <c:v>0.54866651243143816</c:v>
                </c:pt>
                <c:pt idx="67">
                  <c:v>0.52762468928258632</c:v>
                </c:pt>
                <c:pt idx="68">
                  <c:v>0.48541228239800044</c:v>
                </c:pt>
                <c:pt idx="69">
                  <c:v>0.62455361854986402</c:v>
                </c:pt>
                <c:pt idx="70">
                  <c:v>0.58057778941492721</c:v>
                </c:pt>
                <c:pt idx="71">
                  <c:v>0.55138663157525147</c:v>
                </c:pt>
                <c:pt idx="72">
                  <c:v>0.61559956471251098</c:v>
                </c:pt>
                <c:pt idx="73">
                  <c:v>0.60171662286202132</c:v>
                </c:pt>
                <c:pt idx="74">
                  <c:v>0.57269229370860653</c:v>
                </c:pt>
                <c:pt idx="75">
                  <c:v>0.547398598400888</c:v>
                </c:pt>
                <c:pt idx="76">
                  <c:v>0.54292902906313478</c:v>
                </c:pt>
                <c:pt idx="77">
                  <c:v>0.60918838142319542</c:v>
                </c:pt>
                <c:pt idx="78">
                  <c:v>0.53726160259635547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7E-4A8D-BAE2-9E29B60CD905}"/>
            </c:ext>
          </c:extLst>
        </c:ser>
        <c:ser>
          <c:idx val="3"/>
          <c:order val="2"/>
          <c:tx>
            <c:v>RCP4.5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'RCP4.5'!$A$192:$A$270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'RCP4.5'!$AE$192:$AE$270</c:f>
              <c:numCache>
                <c:formatCode>0.000</c:formatCode>
                <c:ptCount val="79"/>
                <c:pt idx="0">
                  <c:v>0.6256415797814886</c:v>
                </c:pt>
                <c:pt idx="1">
                  <c:v>0.48619581112192106</c:v>
                </c:pt>
                <c:pt idx="2">
                  <c:v>0.52746730104102413</c:v>
                </c:pt>
                <c:pt idx="3">
                  <c:v>0.54594600590576303</c:v>
                </c:pt>
                <c:pt idx="4">
                  <c:v>0.51126862253508187</c:v>
                </c:pt>
                <c:pt idx="5">
                  <c:v>0.57185196814096206</c:v>
                </c:pt>
                <c:pt idx="6">
                  <c:v>0.51176157450307636</c:v>
                </c:pt>
                <c:pt idx="7">
                  <c:v>0.57829344294603335</c:v>
                </c:pt>
                <c:pt idx="8">
                  <c:v>0.54022603956888793</c:v>
                </c:pt>
                <c:pt idx="9">
                  <c:v>0.55351285325719635</c:v>
                </c:pt>
                <c:pt idx="10">
                  <c:v>0.55365779581613317</c:v>
                </c:pt>
                <c:pt idx="11">
                  <c:v>0.56684427426598216</c:v>
                </c:pt>
                <c:pt idx="12">
                  <c:v>0.5244553529717253</c:v>
                </c:pt>
                <c:pt idx="13">
                  <c:v>0.55278151010197296</c:v>
                </c:pt>
                <c:pt idx="14">
                  <c:v>0.55272380614403838</c:v>
                </c:pt>
                <c:pt idx="15">
                  <c:v>0.56654727734249233</c:v>
                </c:pt>
                <c:pt idx="16">
                  <c:v>0.50698392974132178</c:v>
                </c:pt>
                <c:pt idx="17">
                  <c:v>0.52307203842256689</c:v>
                </c:pt>
                <c:pt idx="18">
                  <c:v>0.49862056528931387</c:v>
                </c:pt>
                <c:pt idx="19">
                  <c:v>0.53726977535468434</c:v>
                </c:pt>
                <c:pt idx="20">
                  <c:v>0.42964642791794511</c:v>
                </c:pt>
                <c:pt idx="21">
                  <c:v>0.56750562739217925</c:v>
                </c:pt>
                <c:pt idx="22">
                  <c:v>0.5217670963094676</c:v>
                </c:pt>
                <c:pt idx="23">
                  <c:v>0.50280375946135347</c:v>
                </c:pt>
                <c:pt idx="24">
                  <c:v>0.48832193377060856</c:v>
                </c:pt>
                <c:pt idx="25">
                  <c:v>0.5330550711415899</c:v>
                </c:pt>
                <c:pt idx="26">
                  <c:v>0.47756758306372948</c:v>
                </c:pt>
                <c:pt idx="27">
                  <c:v>0.46667867400922791</c:v>
                </c:pt>
                <c:pt idx="28">
                  <c:v>0.46384888932140017</c:v>
                </c:pt>
                <c:pt idx="29">
                  <c:v>0.41851163189326368</c:v>
                </c:pt>
                <c:pt idx="30">
                  <c:v>0.51444868095109575</c:v>
                </c:pt>
                <c:pt idx="31">
                  <c:v>0.54777763088322318</c:v>
                </c:pt>
                <c:pt idx="32">
                  <c:v>0.60974710702602664</c:v>
                </c:pt>
                <c:pt idx="33">
                  <c:v>0.55719764875436861</c:v>
                </c:pt>
                <c:pt idx="34">
                  <c:v>0.51060963398210302</c:v>
                </c:pt>
                <c:pt idx="35">
                  <c:v>0.54430524175549133</c:v>
                </c:pt>
                <c:pt idx="36">
                  <c:v>0.50889758458543632</c:v>
                </c:pt>
                <c:pt idx="37">
                  <c:v>0.50464387820199264</c:v>
                </c:pt>
                <c:pt idx="38">
                  <c:v>0.46671425579623388</c:v>
                </c:pt>
                <c:pt idx="39">
                  <c:v>0.42167693754501551</c:v>
                </c:pt>
                <c:pt idx="40">
                  <c:v>0.53857797854073353</c:v>
                </c:pt>
                <c:pt idx="41">
                  <c:v>0.50648234848856233</c:v>
                </c:pt>
                <c:pt idx="42">
                  <c:v>0.53136925732768414</c:v>
                </c:pt>
                <c:pt idx="43">
                  <c:v>0.38925095382171343</c:v>
                </c:pt>
                <c:pt idx="44">
                  <c:v>0.52359360060920324</c:v>
                </c:pt>
                <c:pt idx="45">
                  <c:v>0.54474001775347392</c:v>
                </c:pt>
                <c:pt idx="46">
                  <c:v>0.55169233837899145</c:v>
                </c:pt>
                <c:pt idx="47">
                  <c:v>0.58396499246418865</c:v>
                </c:pt>
                <c:pt idx="48">
                  <c:v>0.50088038209728447</c:v>
                </c:pt>
                <c:pt idx="49">
                  <c:v>0.47445746910466485</c:v>
                </c:pt>
                <c:pt idx="50">
                  <c:v>0.52386823240094393</c:v>
                </c:pt>
                <c:pt idx="51">
                  <c:v>0.44891651916299824</c:v>
                </c:pt>
                <c:pt idx="52">
                  <c:v>0.40472232772696393</c:v>
                </c:pt>
                <c:pt idx="53">
                  <c:v>0.55830059867049964</c:v>
                </c:pt>
                <c:pt idx="54">
                  <c:v>0.5125747546359809</c:v>
                </c:pt>
                <c:pt idx="55">
                  <c:v>0.54037974882396878</c:v>
                </c:pt>
                <c:pt idx="56">
                  <c:v>0.50152292665013976</c:v>
                </c:pt>
                <c:pt idx="57">
                  <c:v>0.45625016822637848</c:v>
                </c:pt>
                <c:pt idx="58">
                  <c:v>0.49630580622236559</c:v>
                </c:pt>
                <c:pt idx="59">
                  <c:v>0.56408768283795552</c:v>
                </c:pt>
                <c:pt idx="60">
                  <c:v>0.59367573877867996</c:v>
                </c:pt>
                <c:pt idx="61">
                  <c:v>0.48188922878382184</c:v>
                </c:pt>
                <c:pt idx="62">
                  <c:v>0.50596563861946497</c:v>
                </c:pt>
                <c:pt idx="63">
                  <c:v>0.47705383958323028</c:v>
                </c:pt>
                <c:pt idx="64">
                  <c:v>0.47018450878542012</c:v>
                </c:pt>
                <c:pt idx="65">
                  <c:v>0.48532367218825417</c:v>
                </c:pt>
                <c:pt idx="66">
                  <c:v>0.45583324314195084</c:v>
                </c:pt>
                <c:pt idx="67">
                  <c:v>0.4698530158980796</c:v>
                </c:pt>
                <c:pt idx="68">
                  <c:v>0.52542142888610877</c:v>
                </c:pt>
                <c:pt idx="69">
                  <c:v>0.52150310370197062</c:v>
                </c:pt>
                <c:pt idx="70">
                  <c:v>0.49188356017290347</c:v>
                </c:pt>
                <c:pt idx="71">
                  <c:v>0.56753467790394541</c:v>
                </c:pt>
                <c:pt idx="72">
                  <c:v>0.52411143267229099</c:v>
                </c:pt>
                <c:pt idx="73">
                  <c:v>0.52120693297716369</c:v>
                </c:pt>
                <c:pt idx="74">
                  <c:v>0.46042708908950575</c:v>
                </c:pt>
                <c:pt idx="75">
                  <c:v>0.55037008441879676</c:v>
                </c:pt>
                <c:pt idx="76">
                  <c:v>0.50548630244799986</c:v>
                </c:pt>
                <c:pt idx="77">
                  <c:v>0.52540256230429727</c:v>
                </c:pt>
                <c:pt idx="78">
                  <c:v>0.4732976348725717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7E-4A8D-BAE2-9E29B60CD905}"/>
            </c:ext>
          </c:extLst>
        </c:ser>
        <c:ser>
          <c:idx val="4"/>
          <c:order val="3"/>
          <c:tx>
            <c:v>RCP6.0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'RCP6.0'!$A$192:$A$270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'RCP6.0'!$AE$192:$AE$270</c:f>
              <c:numCache>
                <c:formatCode>0.000</c:formatCode>
                <c:ptCount val="79"/>
                <c:pt idx="0">
                  <c:v>0.6256415797814886</c:v>
                </c:pt>
                <c:pt idx="1">
                  <c:v>0.6268207467216097</c:v>
                </c:pt>
                <c:pt idx="2">
                  <c:v>0.58994554312708469</c:v>
                </c:pt>
                <c:pt idx="3">
                  <c:v>0.61363998512962803</c:v>
                </c:pt>
                <c:pt idx="4">
                  <c:v>0.56093036639053451</c:v>
                </c:pt>
                <c:pt idx="5">
                  <c:v>0.57722957062705615</c:v>
                </c:pt>
                <c:pt idx="6">
                  <c:v>0.55060180631129496</c:v>
                </c:pt>
                <c:pt idx="7">
                  <c:v>0.51015950523258835</c:v>
                </c:pt>
                <c:pt idx="8">
                  <c:v>0.56644948956397445</c:v>
                </c:pt>
                <c:pt idx="9">
                  <c:v>0.53338223641353755</c:v>
                </c:pt>
                <c:pt idx="10">
                  <c:v>0.5571105021427456</c:v>
                </c:pt>
                <c:pt idx="11">
                  <c:v>0.51681881579283606</c:v>
                </c:pt>
                <c:pt idx="12">
                  <c:v>0.50076711954591002</c:v>
                </c:pt>
                <c:pt idx="13">
                  <c:v>0.5369266835293427</c:v>
                </c:pt>
                <c:pt idx="14">
                  <c:v>0.59699565306013469</c:v>
                </c:pt>
                <c:pt idx="15">
                  <c:v>0.53818169567011009</c:v>
                </c:pt>
                <c:pt idx="16">
                  <c:v>0.54286847698430551</c:v>
                </c:pt>
                <c:pt idx="17">
                  <c:v>0.6212999018030384</c:v>
                </c:pt>
                <c:pt idx="18">
                  <c:v>0.57164805163539301</c:v>
                </c:pt>
                <c:pt idx="19">
                  <c:v>0.54901978118758721</c:v>
                </c:pt>
                <c:pt idx="20">
                  <c:v>0.54898925441193402</c:v>
                </c:pt>
                <c:pt idx="21">
                  <c:v>0.62477938237209441</c:v>
                </c:pt>
                <c:pt idx="22">
                  <c:v>0.52312374539715734</c:v>
                </c:pt>
                <c:pt idx="23">
                  <c:v>0.56635314034941753</c:v>
                </c:pt>
                <c:pt idx="24">
                  <c:v>0.49701348946568003</c:v>
                </c:pt>
                <c:pt idx="25">
                  <c:v>0.48712560874885225</c:v>
                </c:pt>
                <c:pt idx="26">
                  <c:v>0.50917745747415133</c:v>
                </c:pt>
                <c:pt idx="27">
                  <c:v>0.55912258895349709</c:v>
                </c:pt>
                <c:pt idx="28">
                  <c:v>0.50893802307743963</c:v>
                </c:pt>
                <c:pt idx="29">
                  <c:v>0.53874168593503857</c:v>
                </c:pt>
                <c:pt idx="30">
                  <c:v>0.55971546093251967</c:v>
                </c:pt>
                <c:pt idx="31">
                  <c:v>0.54629154484313425</c:v>
                </c:pt>
                <c:pt idx="32">
                  <c:v>0.44956891634835283</c:v>
                </c:pt>
                <c:pt idx="33">
                  <c:v>0.54579056311864849</c:v>
                </c:pt>
                <c:pt idx="34">
                  <c:v>0.45879622377366175</c:v>
                </c:pt>
                <c:pt idx="35">
                  <c:v>0.47029520329384245</c:v>
                </c:pt>
                <c:pt idx="36">
                  <c:v>0.52598434295215701</c:v>
                </c:pt>
                <c:pt idx="37">
                  <c:v>0.4988266675080249</c:v>
                </c:pt>
                <c:pt idx="38">
                  <c:v>0.50536858563826803</c:v>
                </c:pt>
                <c:pt idx="39">
                  <c:v>0.50302089907267067</c:v>
                </c:pt>
                <c:pt idx="40">
                  <c:v>0.45613739863467895</c:v>
                </c:pt>
                <c:pt idx="41">
                  <c:v>0.48901366002236141</c:v>
                </c:pt>
                <c:pt idx="42">
                  <c:v>0.52377683519427554</c:v>
                </c:pt>
                <c:pt idx="43">
                  <c:v>0.45744394092127888</c:v>
                </c:pt>
                <c:pt idx="44">
                  <c:v>0.56475939485084437</c:v>
                </c:pt>
                <c:pt idx="45">
                  <c:v>0.49271748184104885</c:v>
                </c:pt>
                <c:pt idx="46">
                  <c:v>0.52115111923054069</c:v>
                </c:pt>
                <c:pt idx="47">
                  <c:v>0.48955787803482559</c:v>
                </c:pt>
                <c:pt idx="48">
                  <c:v>0.50305577207722463</c:v>
                </c:pt>
                <c:pt idx="49">
                  <c:v>0.47057632882373596</c:v>
                </c:pt>
                <c:pt idx="50">
                  <c:v>0.41616575312262144</c:v>
                </c:pt>
                <c:pt idx="51">
                  <c:v>0.582605951258655</c:v>
                </c:pt>
                <c:pt idx="52">
                  <c:v>0.49276451927215698</c:v>
                </c:pt>
                <c:pt idx="53">
                  <c:v>0.38419650712576209</c:v>
                </c:pt>
                <c:pt idx="54">
                  <c:v>0.52189187392026448</c:v>
                </c:pt>
                <c:pt idx="55">
                  <c:v>0.37220482396445753</c:v>
                </c:pt>
                <c:pt idx="56">
                  <c:v>0.4874911539786867</c:v>
                </c:pt>
                <c:pt idx="57">
                  <c:v>0.52275145177817328</c:v>
                </c:pt>
                <c:pt idx="58">
                  <c:v>0.51392085727471848</c:v>
                </c:pt>
                <c:pt idx="59">
                  <c:v>0.48927290853338168</c:v>
                </c:pt>
                <c:pt idx="60">
                  <c:v>0.39626012394862276</c:v>
                </c:pt>
                <c:pt idx="61">
                  <c:v>0.49469542904641667</c:v>
                </c:pt>
                <c:pt idx="62">
                  <c:v>0.41745120621369491</c:v>
                </c:pt>
                <c:pt idx="63">
                  <c:v>0.45494089573892738</c:v>
                </c:pt>
                <c:pt idx="64">
                  <c:v>0.49717957489998882</c:v>
                </c:pt>
                <c:pt idx="65">
                  <c:v>0.48916521316012518</c:v>
                </c:pt>
                <c:pt idx="66">
                  <c:v>0.48552416946677185</c:v>
                </c:pt>
                <c:pt idx="67">
                  <c:v>0.44249170730019749</c:v>
                </c:pt>
                <c:pt idx="68">
                  <c:v>0.42278097166874512</c:v>
                </c:pt>
                <c:pt idx="69">
                  <c:v>0.55730511715621112</c:v>
                </c:pt>
                <c:pt idx="70">
                  <c:v>0.35655553333771761</c:v>
                </c:pt>
                <c:pt idx="71">
                  <c:v>0.47406701566395576</c:v>
                </c:pt>
                <c:pt idx="72">
                  <c:v>0.50495396457165842</c:v>
                </c:pt>
                <c:pt idx="73">
                  <c:v>0.44752260208951689</c:v>
                </c:pt>
                <c:pt idx="74">
                  <c:v>0.49945708397187355</c:v>
                </c:pt>
                <c:pt idx="75">
                  <c:v>0.36564264586389866</c:v>
                </c:pt>
                <c:pt idx="76">
                  <c:v>0.43514225750790969</c:v>
                </c:pt>
                <c:pt idx="77">
                  <c:v>0.48577432153522881</c:v>
                </c:pt>
                <c:pt idx="78">
                  <c:v>0.41550718754080923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7E-4A8D-BAE2-9E29B60CD905}"/>
            </c:ext>
          </c:extLst>
        </c:ser>
        <c:ser>
          <c:idx val="5"/>
          <c:order val="4"/>
          <c:tx>
            <c:v>RCP8.5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'RCP8.5'!$A$192:$A$270</c:f>
              <c:numCache>
                <c:formatCode>0</c:formatCode>
                <c:ptCount val="7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  <c:pt idx="33">
                  <c:v>2055</c:v>
                </c:pt>
                <c:pt idx="34">
                  <c:v>2056</c:v>
                </c:pt>
                <c:pt idx="35">
                  <c:v>2057</c:v>
                </c:pt>
                <c:pt idx="36">
                  <c:v>2058</c:v>
                </c:pt>
                <c:pt idx="37">
                  <c:v>2059</c:v>
                </c:pt>
                <c:pt idx="38">
                  <c:v>2060</c:v>
                </c:pt>
                <c:pt idx="39">
                  <c:v>2061</c:v>
                </c:pt>
                <c:pt idx="40">
                  <c:v>2062</c:v>
                </c:pt>
                <c:pt idx="41">
                  <c:v>2063</c:v>
                </c:pt>
                <c:pt idx="42">
                  <c:v>2064</c:v>
                </c:pt>
                <c:pt idx="43">
                  <c:v>2065</c:v>
                </c:pt>
                <c:pt idx="44">
                  <c:v>2066</c:v>
                </c:pt>
                <c:pt idx="45">
                  <c:v>2067</c:v>
                </c:pt>
                <c:pt idx="46">
                  <c:v>2068</c:v>
                </c:pt>
                <c:pt idx="47">
                  <c:v>2069</c:v>
                </c:pt>
                <c:pt idx="48">
                  <c:v>2070</c:v>
                </c:pt>
                <c:pt idx="49">
                  <c:v>2071</c:v>
                </c:pt>
                <c:pt idx="50">
                  <c:v>2072</c:v>
                </c:pt>
                <c:pt idx="51">
                  <c:v>2073</c:v>
                </c:pt>
                <c:pt idx="52">
                  <c:v>2074</c:v>
                </c:pt>
                <c:pt idx="53">
                  <c:v>2075</c:v>
                </c:pt>
                <c:pt idx="54">
                  <c:v>2076</c:v>
                </c:pt>
                <c:pt idx="55">
                  <c:v>2077</c:v>
                </c:pt>
                <c:pt idx="56">
                  <c:v>2078</c:v>
                </c:pt>
                <c:pt idx="57">
                  <c:v>2079</c:v>
                </c:pt>
                <c:pt idx="58">
                  <c:v>2080</c:v>
                </c:pt>
                <c:pt idx="59">
                  <c:v>2081</c:v>
                </c:pt>
                <c:pt idx="60">
                  <c:v>2082</c:v>
                </c:pt>
                <c:pt idx="61">
                  <c:v>2083</c:v>
                </c:pt>
                <c:pt idx="62">
                  <c:v>2084</c:v>
                </c:pt>
                <c:pt idx="63">
                  <c:v>2085</c:v>
                </c:pt>
                <c:pt idx="64">
                  <c:v>2086</c:v>
                </c:pt>
                <c:pt idx="65">
                  <c:v>2087</c:v>
                </c:pt>
                <c:pt idx="66">
                  <c:v>2088</c:v>
                </c:pt>
                <c:pt idx="67">
                  <c:v>2089</c:v>
                </c:pt>
                <c:pt idx="68">
                  <c:v>2090</c:v>
                </c:pt>
                <c:pt idx="69">
                  <c:v>2091</c:v>
                </c:pt>
                <c:pt idx="70">
                  <c:v>2092</c:v>
                </c:pt>
                <c:pt idx="71">
                  <c:v>2093</c:v>
                </c:pt>
                <c:pt idx="72">
                  <c:v>2094</c:v>
                </c:pt>
                <c:pt idx="73">
                  <c:v>2095</c:v>
                </c:pt>
                <c:pt idx="74">
                  <c:v>2096</c:v>
                </c:pt>
                <c:pt idx="75">
                  <c:v>2097</c:v>
                </c:pt>
                <c:pt idx="76">
                  <c:v>2098</c:v>
                </c:pt>
                <c:pt idx="77">
                  <c:v>2099</c:v>
                </c:pt>
                <c:pt idx="78">
                  <c:v>2100</c:v>
                </c:pt>
              </c:numCache>
            </c:numRef>
          </c:xVal>
          <c:yVal>
            <c:numRef>
              <c:f>'RCP8.5'!$AE$192:$AE$270</c:f>
              <c:numCache>
                <c:formatCode>0.000</c:formatCode>
                <c:ptCount val="79"/>
                <c:pt idx="0">
                  <c:v>0.6256415797814886</c:v>
                </c:pt>
                <c:pt idx="1">
                  <c:v>0.56797708472114394</c:v>
                </c:pt>
                <c:pt idx="2">
                  <c:v>0.55051451283127217</c:v>
                </c:pt>
                <c:pt idx="3">
                  <c:v>0.58908774533498887</c:v>
                </c:pt>
                <c:pt idx="4">
                  <c:v>0.51540948767100092</c:v>
                </c:pt>
                <c:pt idx="5">
                  <c:v>0.54552880557605277</c:v>
                </c:pt>
                <c:pt idx="6">
                  <c:v>0.57712889119097288</c:v>
                </c:pt>
                <c:pt idx="7">
                  <c:v>0.46218929703625378</c:v>
                </c:pt>
                <c:pt idx="8">
                  <c:v>0.52499221567958509</c:v>
                </c:pt>
                <c:pt idx="9">
                  <c:v>0.48858710504203268</c:v>
                </c:pt>
                <c:pt idx="10">
                  <c:v>0.5311085739882131</c:v>
                </c:pt>
                <c:pt idx="11">
                  <c:v>0.53811166708507885</c:v>
                </c:pt>
                <c:pt idx="12">
                  <c:v>0.47618229207555457</c:v>
                </c:pt>
                <c:pt idx="13">
                  <c:v>0.53287332166090762</c:v>
                </c:pt>
                <c:pt idx="14">
                  <c:v>0.53328366162991203</c:v>
                </c:pt>
                <c:pt idx="15">
                  <c:v>0.53596759398905225</c:v>
                </c:pt>
                <c:pt idx="16">
                  <c:v>0.50938493263137274</c:v>
                </c:pt>
                <c:pt idx="17">
                  <c:v>0.47646935929487916</c:v>
                </c:pt>
                <c:pt idx="18">
                  <c:v>0.46491059269642576</c:v>
                </c:pt>
                <c:pt idx="19">
                  <c:v>0.50218860003046095</c:v>
                </c:pt>
                <c:pt idx="20">
                  <c:v>0.49025102131421316</c:v>
                </c:pt>
                <c:pt idx="21">
                  <c:v>0.52125876716563846</c:v>
                </c:pt>
                <c:pt idx="22">
                  <c:v>0.41603142037578461</c:v>
                </c:pt>
                <c:pt idx="23">
                  <c:v>0.47940510784778428</c:v>
                </c:pt>
                <c:pt idx="24">
                  <c:v>0.50392643937563131</c:v>
                </c:pt>
                <c:pt idx="25">
                  <c:v>0.50836363951935981</c:v>
                </c:pt>
                <c:pt idx="26">
                  <c:v>0.52877085976426208</c:v>
                </c:pt>
                <c:pt idx="27">
                  <c:v>0.51459533150758563</c:v>
                </c:pt>
                <c:pt idx="28">
                  <c:v>0.40655509297359244</c:v>
                </c:pt>
                <c:pt idx="29">
                  <c:v>0.44855032498505371</c:v>
                </c:pt>
                <c:pt idx="30">
                  <c:v>0.49284105574548864</c:v>
                </c:pt>
                <c:pt idx="31">
                  <c:v>0.43377542872848796</c:v>
                </c:pt>
                <c:pt idx="32">
                  <c:v>0.48132880862642263</c:v>
                </c:pt>
                <c:pt idx="33">
                  <c:v>0.43100419054425099</c:v>
                </c:pt>
                <c:pt idx="34">
                  <c:v>0.43498115339497156</c:v>
                </c:pt>
                <c:pt idx="35">
                  <c:v>0.45869433315752661</c:v>
                </c:pt>
                <c:pt idx="36">
                  <c:v>0.31124141823020968</c:v>
                </c:pt>
                <c:pt idx="37">
                  <c:v>0.39419654552976846</c:v>
                </c:pt>
                <c:pt idx="38">
                  <c:v>0.40554726175968508</c:v>
                </c:pt>
                <c:pt idx="39">
                  <c:v>0.49174581902670134</c:v>
                </c:pt>
                <c:pt idx="40">
                  <c:v>0.46103690909402345</c:v>
                </c:pt>
                <c:pt idx="41">
                  <c:v>0.42936982632812298</c:v>
                </c:pt>
                <c:pt idx="42">
                  <c:v>0.40152124251891336</c:v>
                </c:pt>
                <c:pt idx="43">
                  <c:v>0.48091291402827313</c:v>
                </c:pt>
                <c:pt idx="44">
                  <c:v>0.42931433804470104</c:v>
                </c:pt>
                <c:pt idx="45">
                  <c:v>0.39017462866584013</c:v>
                </c:pt>
                <c:pt idx="46">
                  <c:v>0.347718791262973</c:v>
                </c:pt>
                <c:pt idx="47">
                  <c:v>0.33562955652456899</c:v>
                </c:pt>
                <c:pt idx="48">
                  <c:v>0.40378067208012025</c:v>
                </c:pt>
                <c:pt idx="49">
                  <c:v>0.4104073722730639</c:v>
                </c:pt>
                <c:pt idx="50">
                  <c:v>0.39776635733892984</c:v>
                </c:pt>
                <c:pt idx="51">
                  <c:v>0.3161306520178418</c:v>
                </c:pt>
                <c:pt idx="52">
                  <c:v>0.28660088609110995</c:v>
                </c:pt>
                <c:pt idx="53">
                  <c:v>0.315543178607881</c:v>
                </c:pt>
                <c:pt idx="54">
                  <c:v>0.35641268616216915</c:v>
                </c:pt>
                <c:pt idx="55">
                  <c:v>0.31009392278687725</c:v>
                </c:pt>
                <c:pt idx="56">
                  <c:v>0.31907550914537619</c:v>
                </c:pt>
                <c:pt idx="57">
                  <c:v>0.37475826048821093</c:v>
                </c:pt>
                <c:pt idx="58">
                  <c:v>0.35062849736634982</c:v>
                </c:pt>
                <c:pt idx="59">
                  <c:v>0.33039866235848997</c:v>
                </c:pt>
                <c:pt idx="60">
                  <c:v>0.38216327338613565</c:v>
                </c:pt>
                <c:pt idx="61">
                  <c:v>0.28269243198167027</c:v>
                </c:pt>
                <c:pt idx="62">
                  <c:v>0.30062397348621106</c:v>
                </c:pt>
                <c:pt idx="63">
                  <c:v>0.39820503329781742</c:v>
                </c:pt>
                <c:pt idx="64">
                  <c:v>0.25205303970569853</c:v>
                </c:pt>
                <c:pt idx="65">
                  <c:v>0.31582667918015389</c:v>
                </c:pt>
                <c:pt idx="66">
                  <c:v>0.38564272243927572</c:v>
                </c:pt>
                <c:pt idx="67">
                  <c:v>0.31641253694405086</c:v>
                </c:pt>
                <c:pt idx="68">
                  <c:v>0.20421864236470258</c:v>
                </c:pt>
                <c:pt idx="69">
                  <c:v>0.34922589053853625</c:v>
                </c:pt>
                <c:pt idx="70">
                  <c:v>0.25799350155994122</c:v>
                </c:pt>
                <c:pt idx="71">
                  <c:v>0.14843318473358647</c:v>
                </c:pt>
                <c:pt idx="72">
                  <c:v>0.25959870980758226</c:v>
                </c:pt>
                <c:pt idx="73">
                  <c:v>0.28255998538294863</c:v>
                </c:pt>
                <c:pt idx="74">
                  <c:v>0.26665356776801558</c:v>
                </c:pt>
                <c:pt idx="75">
                  <c:v>0.22210542678680661</c:v>
                </c:pt>
                <c:pt idx="76">
                  <c:v>0.18628407558498522</c:v>
                </c:pt>
                <c:pt idx="77">
                  <c:v>0.29610219619909561</c:v>
                </c:pt>
                <c:pt idx="78">
                  <c:v>0.19224354696226581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7E-4A8D-BAE2-9E29B60CD905}"/>
            </c:ext>
          </c:extLst>
        </c:ser>
        <c:ser>
          <c:idx val="1"/>
          <c:order val="5"/>
          <c:tx>
            <c:v>Limits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Frostnumber!$R$10:$R$17</c:f>
              <c:numCache>
                <c:formatCode>General</c:formatCode>
                <c:ptCount val="8"/>
                <c:pt idx="0">
                  <c:v>1840</c:v>
                </c:pt>
                <c:pt idx="1">
                  <c:v>2110</c:v>
                </c:pt>
                <c:pt idx="3">
                  <c:v>1840</c:v>
                </c:pt>
                <c:pt idx="4">
                  <c:v>2110</c:v>
                </c:pt>
                <c:pt idx="6">
                  <c:v>1840</c:v>
                </c:pt>
                <c:pt idx="7">
                  <c:v>2110</c:v>
                </c:pt>
              </c:numCache>
            </c:numRef>
          </c:xVal>
          <c:yVal>
            <c:numRef>
              <c:f>Frostnumber!$S$10:$S$17</c:f>
              <c:numCache>
                <c:formatCode>General</c:formatCode>
                <c:ptCount val="8"/>
                <c:pt idx="0">
                  <c:v>0.33</c:v>
                </c:pt>
                <c:pt idx="1">
                  <c:v>0.33</c:v>
                </c:pt>
                <c:pt idx="3">
                  <c:v>0.5</c:v>
                </c:pt>
                <c:pt idx="4">
                  <c:v>0.5</c:v>
                </c:pt>
                <c:pt idx="6">
                  <c:v>0.66</c:v>
                </c:pt>
                <c:pt idx="7">
                  <c:v>0.66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7E-4A8D-BAE2-9E29B60CD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784751"/>
        <c:axId val="771785583"/>
      </c:scatterChart>
      <c:valAx>
        <c:axId val="771784751"/>
        <c:scaling>
          <c:orientation val="minMax"/>
          <c:max val="211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1785583"/>
        <c:crosses val="autoZero"/>
        <c:crossBetween val="midCat"/>
        <c:majorUnit val="30"/>
      </c:valAx>
      <c:valAx>
        <c:axId val="7717855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Frostnumber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1784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sz="2000" b="1"/>
              <a:t>Arctic</a:t>
            </a:r>
            <a:r>
              <a:rPr lang="da-DK" sz="2000" b="1" baseline="0"/>
              <a:t> Station</a:t>
            </a:r>
            <a:endParaRPr lang="da-DK" sz="20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921182801056574E-2"/>
          <c:y val="9.3770545421012375E-2"/>
          <c:w val="0.72201072509343456"/>
          <c:h val="0.79336655319899874"/>
        </c:manualLayout>
      </c:layout>
      <c:scatterChart>
        <c:scatterStyle val="lineMarker"/>
        <c:varyColors val="0"/>
        <c:ser>
          <c:idx val="0"/>
          <c:order val="0"/>
          <c:tx>
            <c:v>Summer (JJA)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0148343058312859"/>
                  <c:y val="-0.1025134263137554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da-DK" sz="900" b="1" i="0" u="none" strike="noStrike" baseline="0">
                        <a:solidFill>
                          <a:srgbClr val="00B050"/>
                        </a:solidFill>
                        <a:effectLst/>
                      </a:rPr>
                      <a:t>Summer (JJA)</a:t>
                    </a:r>
                  </a:p>
                  <a:p>
                    <a:pPr>
                      <a:defRPr/>
                    </a:pPr>
                    <a:r>
                      <a:rPr lang="en-US" b="1" baseline="0">
                        <a:solidFill>
                          <a:srgbClr val="00B050"/>
                        </a:solidFill>
                      </a:rPr>
                      <a:t>y = 0,013x - 19,003</a:t>
                    </a:r>
                    <a:br>
                      <a:rPr lang="en-US" b="1" baseline="0">
                        <a:solidFill>
                          <a:srgbClr val="00B050"/>
                        </a:solidFill>
                      </a:rPr>
                    </a:br>
                    <a:r>
                      <a:rPr lang="en-US" b="1" baseline="0">
                        <a:solidFill>
                          <a:srgbClr val="00B050"/>
                        </a:solidFill>
                      </a:rPr>
                      <a:t>R² = 0,3589</a:t>
                    </a:r>
                    <a:endParaRPr lang="en-US" b="1">
                      <a:solidFill>
                        <a:srgbClr val="00B05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Past!$R$10:$R$190</c:f>
              <c:numCache>
                <c:formatCode>0.0</c:formatCode>
                <c:ptCount val="181"/>
                <c:pt idx="0">
                  <c:v>4.0333333333333332</c:v>
                </c:pt>
                <c:pt idx="1">
                  <c:v>3.5</c:v>
                </c:pt>
                <c:pt idx="2">
                  <c:v>4.0333333333333332</c:v>
                </c:pt>
                <c:pt idx="3">
                  <c:v>4.5333333333333332</c:v>
                </c:pt>
                <c:pt idx="4">
                  <c:v>5.0333333333333332</c:v>
                </c:pt>
                <c:pt idx="5">
                  <c:v>5.5666666666666673</c:v>
                </c:pt>
                <c:pt idx="6">
                  <c:v>3.8333333333333335</c:v>
                </c:pt>
                <c:pt idx="7">
                  <c:v>4.1333333333333337</c:v>
                </c:pt>
                <c:pt idx="8">
                  <c:v>6.2</c:v>
                </c:pt>
                <c:pt idx="9">
                  <c:v>4.8666666666666663</c:v>
                </c:pt>
                <c:pt idx="10">
                  <c:v>5.5333333333333323</c:v>
                </c:pt>
                <c:pt idx="11">
                  <c:v>4.7333333333333334</c:v>
                </c:pt>
                <c:pt idx="12">
                  <c:v>5.7333333333333343</c:v>
                </c:pt>
                <c:pt idx="13">
                  <c:v>4.9999999999999991</c:v>
                </c:pt>
                <c:pt idx="14">
                  <c:v>4.9666666666666668</c:v>
                </c:pt>
                <c:pt idx="15">
                  <c:v>4</c:v>
                </c:pt>
                <c:pt idx="16">
                  <c:v>4.5666666666666664</c:v>
                </c:pt>
                <c:pt idx="17">
                  <c:v>6.3000000000000007</c:v>
                </c:pt>
                <c:pt idx="18">
                  <c:v>5.833333333333333</c:v>
                </c:pt>
                <c:pt idx="19">
                  <c:v>4.333333333333333</c:v>
                </c:pt>
                <c:pt idx="20">
                  <c:v>5.5</c:v>
                </c:pt>
                <c:pt idx="21">
                  <c:v>4.2</c:v>
                </c:pt>
                <c:pt idx="22">
                  <c:v>4.5333333333333332</c:v>
                </c:pt>
                <c:pt idx="23">
                  <c:v>3.0333333333333332</c:v>
                </c:pt>
                <c:pt idx="24">
                  <c:v>4</c:v>
                </c:pt>
                <c:pt idx="25">
                  <c:v>3.3666666666666667</c:v>
                </c:pt>
                <c:pt idx="26">
                  <c:v>3.9666666666666668</c:v>
                </c:pt>
                <c:pt idx="27">
                  <c:v>5.5333333333333323</c:v>
                </c:pt>
                <c:pt idx="28">
                  <c:v>3.3333333333333335</c:v>
                </c:pt>
                <c:pt idx="29">
                  <c:v>4</c:v>
                </c:pt>
                <c:pt idx="30">
                  <c:v>4.666666666666667</c:v>
                </c:pt>
                <c:pt idx="31">
                  <c:v>5.4666666666666659</c:v>
                </c:pt>
                <c:pt idx="32">
                  <c:v>5.8</c:v>
                </c:pt>
                <c:pt idx="33">
                  <c:v>5.333333333333333</c:v>
                </c:pt>
                <c:pt idx="34">
                  <c:v>6.4666666666666659</c:v>
                </c:pt>
                <c:pt idx="35">
                  <c:v>4.8666666666666671</c:v>
                </c:pt>
                <c:pt idx="36">
                  <c:v>5.2</c:v>
                </c:pt>
                <c:pt idx="37">
                  <c:v>6.5333333333333341</c:v>
                </c:pt>
                <c:pt idx="38">
                  <c:v>6.1000000000000005</c:v>
                </c:pt>
                <c:pt idx="39">
                  <c:v>5.7333333333333334</c:v>
                </c:pt>
                <c:pt idx="40">
                  <c:v>5.4666666666666659</c:v>
                </c:pt>
                <c:pt idx="41">
                  <c:v>5.5333333333333341</c:v>
                </c:pt>
                <c:pt idx="42">
                  <c:v>5.4000000000000012</c:v>
                </c:pt>
                <c:pt idx="43">
                  <c:v>5.5333333333333323</c:v>
                </c:pt>
                <c:pt idx="44">
                  <c:v>5.1000000000000005</c:v>
                </c:pt>
                <c:pt idx="45">
                  <c:v>5.333333333333333</c:v>
                </c:pt>
                <c:pt idx="46">
                  <c:v>5.3</c:v>
                </c:pt>
                <c:pt idx="47">
                  <c:v>5.1333333333333329</c:v>
                </c:pt>
                <c:pt idx="48">
                  <c:v>6.833333333333333</c:v>
                </c:pt>
                <c:pt idx="49">
                  <c:v>5.3999999999999995</c:v>
                </c:pt>
                <c:pt idx="50">
                  <c:v>5.6000000000000005</c:v>
                </c:pt>
                <c:pt idx="51">
                  <c:v>6.2333333333333334</c:v>
                </c:pt>
                <c:pt idx="52">
                  <c:v>6.8</c:v>
                </c:pt>
                <c:pt idx="53">
                  <c:v>6.6000000000000005</c:v>
                </c:pt>
                <c:pt idx="54">
                  <c:v>5.2333333333333334</c:v>
                </c:pt>
                <c:pt idx="55">
                  <c:v>5.3</c:v>
                </c:pt>
                <c:pt idx="56">
                  <c:v>6.3</c:v>
                </c:pt>
                <c:pt idx="57">
                  <c:v>5.8999999999999995</c:v>
                </c:pt>
                <c:pt idx="58">
                  <c:v>5.2333333333333334</c:v>
                </c:pt>
                <c:pt idx="59">
                  <c:v>6.0333333333333341</c:v>
                </c:pt>
                <c:pt idx="60">
                  <c:v>7.4000000000000012</c:v>
                </c:pt>
                <c:pt idx="61">
                  <c:v>5.166666666666667</c:v>
                </c:pt>
                <c:pt idx="62">
                  <c:v>7.0333333333333341</c:v>
                </c:pt>
                <c:pt idx="63">
                  <c:v>5.833333333333333</c:v>
                </c:pt>
                <c:pt idx="64">
                  <c:v>7.0333333333333341</c:v>
                </c:pt>
                <c:pt idx="65">
                  <c:v>6.2666666666666657</c:v>
                </c:pt>
                <c:pt idx="66">
                  <c:v>7.0666666666666673</c:v>
                </c:pt>
                <c:pt idx="67">
                  <c:v>6.4333333333333336</c:v>
                </c:pt>
                <c:pt idx="68">
                  <c:v>7</c:v>
                </c:pt>
                <c:pt idx="69">
                  <c:v>6.6000000000000005</c:v>
                </c:pt>
                <c:pt idx="70">
                  <c:v>6.1333333333333329</c:v>
                </c:pt>
                <c:pt idx="71">
                  <c:v>6.3666666666666671</c:v>
                </c:pt>
                <c:pt idx="72">
                  <c:v>6.9333333333333336</c:v>
                </c:pt>
                <c:pt idx="73">
                  <c:v>5.8999999999999995</c:v>
                </c:pt>
                <c:pt idx="74">
                  <c:v>4.7666666666666666</c:v>
                </c:pt>
                <c:pt idx="75">
                  <c:v>6.0666666666666664</c:v>
                </c:pt>
                <c:pt idx="76">
                  <c:v>6.1000000000000005</c:v>
                </c:pt>
                <c:pt idx="77">
                  <c:v>5.8999999999999995</c:v>
                </c:pt>
                <c:pt idx="78">
                  <c:v>4.7333333333333334</c:v>
                </c:pt>
                <c:pt idx="79">
                  <c:v>4.4333333333333336</c:v>
                </c:pt>
                <c:pt idx="80">
                  <c:v>6.0333333333333341</c:v>
                </c:pt>
                <c:pt idx="81">
                  <c:v>6.166666666666667</c:v>
                </c:pt>
                <c:pt idx="82">
                  <c:v>5.0333333333333332</c:v>
                </c:pt>
                <c:pt idx="83">
                  <c:v>6.5</c:v>
                </c:pt>
                <c:pt idx="84">
                  <c:v>6.4666666666666659</c:v>
                </c:pt>
                <c:pt idx="85">
                  <c:v>5.4666666666666659</c:v>
                </c:pt>
                <c:pt idx="86">
                  <c:v>7.3666666666666671</c:v>
                </c:pt>
                <c:pt idx="87">
                  <c:v>6.4333333333333327</c:v>
                </c:pt>
                <c:pt idx="88">
                  <c:v>7.4000000000000012</c:v>
                </c:pt>
                <c:pt idx="89">
                  <c:v>6.5999999999999988</c:v>
                </c:pt>
                <c:pt idx="90">
                  <c:v>6.5333333333333341</c:v>
                </c:pt>
                <c:pt idx="91">
                  <c:v>8.2333333333333325</c:v>
                </c:pt>
                <c:pt idx="92">
                  <c:v>6.5666666666666664</c:v>
                </c:pt>
                <c:pt idx="93">
                  <c:v>6.8666666666666663</c:v>
                </c:pt>
                <c:pt idx="94">
                  <c:v>6.7333333333333334</c:v>
                </c:pt>
                <c:pt idx="95">
                  <c:v>7.2</c:v>
                </c:pt>
                <c:pt idx="96">
                  <c:v>7.2333333333333334</c:v>
                </c:pt>
                <c:pt idx="97">
                  <c:v>5.833333333333333</c:v>
                </c:pt>
                <c:pt idx="98">
                  <c:v>5.8999999999999995</c:v>
                </c:pt>
                <c:pt idx="99">
                  <c:v>6.2333333333333334</c:v>
                </c:pt>
                <c:pt idx="100">
                  <c:v>6.166666666666667</c:v>
                </c:pt>
                <c:pt idx="101">
                  <c:v>6.3666666666666671</c:v>
                </c:pt>
                <c:pt idx="102">
                  <c:v>5.9333333333333327</c:v>
                </c:pt>
                <c:pt idx="103">
                  <c:v>5.833333333333333</c:v>
                </c:pt>
                <c:pt idx="104">
                  <c:v>5.7</c:v>
                </c:pt>
                <c:pt idx="105">
                  <c:v>6.1000000000000005</c:v>
                </c:pt>
                <c:pt idx="106">
                  <c:v>6</c:v>
                </c:pt>
                <c:pt idx="107">
                  <c:v>6.166666666666667</c:v>
                </c:pt>
                <c:pt idx="108">
                  <c:v>6.7666666666666666</c:v>
                </c:pt>
                <c:pt idx="109">
                  <c:v>7.2</c:v>
                </c:pt>
                <c:pt idx="110">
                  <c:v>7.333333333333333</c:v>
                </c:pt>
                <c:pt idx="111">
                  <c:v>7.166666666666667</c:v>
                </c:pt>
                <c:pt idx="112">
                  <c:v>7.1333333333333329</c:v>
                </c:pt>
                <c:pt idx="113">
                  <c:v>6.5999999999999988</c:v>
                </c:pt>
                <c:pt idx="114">
                  <c:v>6.166666666666667</c:v>
                </c:pt>
                <c:pt idx="115">
                  <c:v>6.1000000000000005</c:v>
                </c:pt>
                <c:pt idx="116">
                  <c:v>6.4666666666666659</c:v>
                </c:pt>
                <c:pt idx="117">
                  <c:v>8.1</c:v>
                </c:pt>
                <c:pt idx="118">
                  <c:v>7.1000000000000005</c:v>
                </c:pt>
                <c:pt idx="119">
                  <c:v>6.9000000000000012</c:v>
                </c:pt>
                <c:pt idx="120">
                  <c:v>8.0666666666666664</c:v>
                </c:pt>
                <c:pt idx="121">
                  <c:v>7.2</c:v>
                </c:pt>
                <c:pt idx="122">
                  <c:v>7.1333333333333329</c:v>
                </c:pt>
                <c:pt idx="123">
                  <c:v>6.3</c:v>
                </c:pt>
                <c:pt idx="124">
                  <c:v>5.7666666666666657</c:v>
                </c:pt>
                <c:pt idx="125">
                  <c:v>7.0333333333333341</c:v>
                </c:pt>
                <c:pt idx="126">
                  <c:v>6.5666666666666673</c:v>
                </c:pt>
                <c:pt idx="127">
                  <c:v>6.3666666666666663</c:v>
                </c:pt>
                <c:pt idx="128">
                  <c:v>6.8666666666666671</c:v>
                </c:pt>
                <c:pt idx="129">
                  <c:v>6.4666666666666659</c:v>
                </c:pt>
                <c:pt idx="130">
                  <c:v>5.5666666666666673</c:v>
                </c:pt>
                <c:pt idx="131">
                  <c:v>6.7666666666666666</c:v>
                </c:pt>
                <c:pt idx="132">
                  <c:v>4.8666666666666663</c:v>
                </c:pt>
                <c:pt idx="133">
                  <c:v>6.3</c:v>
                </c:pt>
                <c:pt idx="134">
                  <c:v>6.5666666666666664</c:v>
                </c:pt>
                <c:pt idx="135">
                  <c:v>6.833333333333333</c:v>
                </c:pt>
                <c:pt idx="136">
                  <c:v>6.4666666666666659</c:v>
                </c:pt>
                <c:pt idx="137">
                  <c:v>7</c:v>
                </c:pt>
                <c:pt idx="138">
                  <c:v>6.7666666666666657</c:v>
                </c:pt>
                <c:pt idx="139">
                  <c:v>6.5999999999999988</c:v>
                </c:pt>
                <c:pt idx="140">
                  <c:v>6.833333333333333</c:v>
                </c:pt>
                <c:pt idx="141">
                  <c:v>6.8666666666666671</c:v>
                </c:pt>
                <c:pt idx="142">
                  <c:v>6.9333333333333336</c:v>
                </c:pt>
                <c:pt idx="143">
                  <c:v>5.2666666666666666</c:v>
                </c:pt>
                <c:pt idx="144">
                  <c:v>5.9666666666666659</c:v>
                </c:pt>
                <c:pt idx="145">
                  <c:v>7.4666666666666659</c:v>
                </c:pt>
                <c:pt idx="146">
                  <c:v>6.2666666666666666</c:v>
                </c:pt>
                <c:pt idx="147">
                  <c:v>7.5333333333333341</c:v>
                </c:pt>
                <c:pt idx="148">
                  <c:v>6</c:v>
                </c:pt>
                <c:pt idx="149">
                  <c:v>5.5</c:v>
                </c:pt>
                <c:pt idx="150">
                  <c:v>7.3</c:v>
                </c:pt>
                <c:pt idx="151">
                  <c:v>6.2333333333333343</c:v>
                </c:pt>
                <c:pt idx="152">
                  <c:v>3.6666666666666665</c:v>
                </c:pt>
                <c:pt idx="153">
                  <c:v>5.7666666666666666</c:v>
                </c:pt>
                <c:pt idx="154">
                  <c:v>5.0666666666666664</c:v>
                </c:pt>
                <c:pt idx="155">
                  <c:v>6.4666666666666677</c:v>
                </c:pt>
                <c:pt idx="156">
                  <c:v>4.7333333333333334</c:v>
                </c:pt>
                <c:pt idx="157">
                  <c:v>5.7</c:v>
                </c:pt>
                <c:pt idx="158">
                  <c:v>6.6333333333333329</c:v>
                </c:pt>
                <c:pt idx="159">
                  <c:v>5.9666666666666659</c:v>
                </c:pt>
                <c:pt idx="160">
                  <c:v>6.833333333333333</c:v>
                </c:pt>
                <c:pt idx="161">
                  <c:v>7.333333333333333</c:v>
                </c:pt>
                <c:pt idx="162">
                  <c:v>4.9333333333333327</c:v>
                </c:pt>
                <c:pt idx="163">
                  <c:v>8.5333333333333332</c:v>
                </c:pt>
                <c:pt idx="164">
                  <c:v>5.833333333333333</c:v>
                </c:pt>
                <c:pt idx="165">
                  <c:v>7.3</c:v>
                </c:pt>
                <c:pt idx="166">
                  <c:v>6.666666666666667</c:v>
                </c:pt>
                <c:pt idx="167">
                  <c:v>9.2666666666666657</c:v>
                </c:pt>
                <c:pt idx="168">
                  <c:v>7.5999999999999988</c:v>
                </c:pt>
                <c:pt idx="169">
                  <c:v>7.7666666666666666</c:v>
                </c:pt>
                <c:pt idx="170">
                  <c:v>8.2666666666666657</c:v>
                </c:pt>
                <c:pt idx="171">
                  <c:v>7.7666666666666666</c:v>
                </c:pt>
                <c:pt idx="172">
                  <c:v>8.7666666666666675</c:v>
                </c:pt>
                <c:pt idx="173">
                  <c:v>7.1000000000000005</c:v>
                </c:pt>
                <c:pt idx="174">
                  <c:v>7.5666666666666664</c:v>
                </c:pt>
                <c:pt idx="175">
                  <c:v>6.8999999999999995</c:v>
                </c:pt>
                <c:pt idx="176">
                  <c:v>7.8</c:v>
                </c:pt>
                <c:pt idx="177">
                  <c:v>6.2333333333333334</c:v>
                </c:pt>
                <c:pt idx="178">
                  <c:v>5.6333333333333329</c:v>
                </c:pt>
                <c:pt idx="179">
                  <c:v>8.7999999999999989</c:v>
                </c:pt>
                <c:pt idx="180">
                  <c:v>5.7333333333333334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B9-4E5F-B677-C6E9AE16C737}"/>
            </c:ext>
          </c:extLst>
        </c:ser>
        <c:ser>
          <c:idx val="1"/>
          <c:order val="1"/>
          <c:tx>
            <c:v>Autumn (SON)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26249730731041"/>
                  <c:y val="-0.2658138789688528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accent2"/>
                        </a:solidFill>
                      </a:rPr>
                      <a:t>Spring (MAM)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chemeClr val="accent2"/>
                        </a:solidFill>
                      </a:rPr>
                      <a:t>y = 0,0089x - 18,864</a:t>
                    </a:r>
                    <a:br>
                      <a:rPr lang="en-US" baseline="0">
                        <a:solidFill>
                          <a:schemeClr val="accent2"/>
                        </a:solidFill>
                      </a:rPr>
                    </a:br>
                    <a:r>
                      <a:rPr lang="en-US" baseline="0">
                        <a:solidFill>
                          <a:schemeClr val="accent2"/>
                        </a:solidFill>
                      </a:rPr>
                      <a:t>R² = 0,1641</a:t>
                    </a:r>
                    <a:endParaRPr lang="en-US">
                      <a:solidFill>
                        <a:schemeClr val="accent2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Past!$S$10:$S$190</c:f>
              <c:numCache>
                <c:formatCode>0.0</c:formatCode>
                <c:ptCount val="181"/>
                <c:pt idx="0">
                  <c:v>-3.3000000000000003</c:v>
                </c:pt>
                <c:pt idx="1">
                  <c:v>-3.1666666666666665</c:v>
                </c:pt>
                <c:pt idx="2">
                  <c:v>-2.5666666666666664</c:v>
                </c:pt>
                <c:pt idx="3">
                  <c:v>-3.0333333333333332</c:v>
                </c:pt>
                <c:pt idx="4">
                  <c:v>-2.8000000000000003</c:v>
                </c:pt>
                <c:pt idx="5">
                  <c:v>-2.7666666666666671</c:v>
                </c:pt>
                <c:pt idx="6">
                  <c:v>-2.5</c:v>
                </c:pt>
                <c:pt idx="7">
                  <c:v>-2.9333333333333336</c:v>
                </c:pt>
                <c:pt idx="8">
                  <c:v>-0.6</c:v>
                </c:pt>
                <c:pt idx="9">
                  <c:v>-2.7666666666666671</c:v>
                </c:pt>
                <c:pt idx="10">
                  <c:v>-1.7666666666666666</c:v>
                </c:pt>
                <c:pt idx="11">
                  <c:v>-1.6666666666666667</c:v>
                </c:pt>
                <c:pt idx="12">
                  <c:v>-1.4000000000000001</c:v>
                </c:pt>
                <c:pt idx="13">
                  <c:v>-4.2333333333333334</c:v>
                </c:pt>
                <c:pt idx="14">
                  <c:v>-5.0333333333333332</c:v>
                </c:pt>
                <c:pt idx="15">
                  <c:v>-2.5666666666666669</c:v>
                </c:pt>
                <c:pt idx="16">
                  <c:v>-0.63333333333333341</c:v>
                </c:pt>
                <c:pt idx="17">
                  <c:v>-2.2333333333333329</c:v>
                </c:pt>
                <c:pt idx="18">
                  <c:v>-2.3000000000000003</c:v>
                </c:pt>
                <c:pt idx="19">
                  <c:v>-1.9333333333333333</c:v>
                </c:pt>
                <c:pt idx="20">
                  <c:v>-2.0666666666666664</c:v>
                </c:pt>
                <c:pt idx="21">
                  <c:v>-3.2666666666666671</c:v>
                </c:pt>
                <c:pt idx="22">
                  <c:v>-3.6999999999999997</c:v>
                </c:pt>
                <c:pt idx="23">
                  <c:v>-3.8333333333333335</c:v>
                </c:pt>
                <c:pt idx="24">
                  <c:v>-0.90000000000000024</c:v>
                </c:pt>
                <c:pt idx="25">
                  <c:v>-2.6333333333333333</c:v>
                </c:pt>
                <c:pt idx="26">
                  <c:v>-3.9000000000000004</c:v>
                </c:pt>
                <c:pt idx="27">
                  <c:v>-1.4000000000000001</c:v>
                </c:pt>
                <c:pt idx="28">
                  <c:v>-2.6333333333333333</c:v>
                </c:pt>
                <c:pt idx="29">
                  <c:v>-2.1666666666666665</c:v>
                </c:pt>
                <c:pt idx="30">
                  <c:v>-1.3333333333333333</c:v>
                </c:pt>
                <c:pt idx="31">
                  <c:v>-0.73333333333333339</c:v>
                </c:pt>
                <c:pt idx="32">
                  <c:v>-1.3666666666666665</c:v>
                </c:pt>
                <c:pt idx="33">
                  <c:v>-2.0666666666666669</c:v>
                </c:pt>
                <c:pt idx="34">
                  <c:v>-3.0666666666666664</c:v>
                </c:pt>
                <c:pt idx="35">
                  <c:v>-0.26666666666666677</c:v>
                </c:pt>
                <c:pt idx="36">
                  <c:v>-0.79999999999999982</c:v>
                </c:pt>
                <c:pt idx="37">
                  <c:v>-1.3666666666666669</c:v>
                </c:pt>
                <c:pt idx="38">
                  <c:v>-0.33333333333333331</c:v>
                </c:pt>
                <c:pt idx="39">
                  <c:v>-2.2333333333333334</c:v>
                </c:pt>
                <c:pt idx="40">
                  <c:v>-2.1666666666666665</c:v>
                </c:pt>
                <c:pt idx="41">
                  <c:v>-1.1333333333333331</c:v>
                </c:pt>
                <c:pt idx="42">
                  <c:v>-2.9</c:v>
                </c:pt>
                <c:pt idx="43">
                  <c:v>-1.9333333333333336</c:v>
                </c:pt>
                <c:pt idx="44">
                  <c:v>-4.0333333333333341</c:v>
                </c:pt>
                <c:pt idx="45">
                  <c:v>-3.1999999999999997</c:v>
                </c:pt>
                <c:pt idx="46">
                  <c:v>-1.9000000000000001</c:v>
                </c:pt>
                <c:pt idx="47">
                  <c:v>-1.9333333333333333</c:v>
                </c:pt>
                <c:pt idx="48">
                  <c:v>-2.3000000000000003</c:v>
                </c:pt>
                <c:pt idx="49">
                  <c:v>-2.2333333333333334</c:v>
                </c:pt>
                <c:pt idx="50">
                  <c:v>-3.1</c:v>
                </c:pt>
                <c:pt idx="51">
                  <c:v>-3.1999999999999997</c:v>
                </c:pt>
                <c:pt idx="52">
                  <c:v>-1.2333333333333334</c:v>
                </c:pt>
                <c:pt idx="53">
                  <c:v>-0.83333333333333337</c:v>
                </c:pt>
                <c:pt idx="54">
                  <c:v>-2.7666666666666671</c:v>
                </c:pt>
                <c:pt idx="55">
                  <c:v>-2.4</c:v>
                </c:pt>
                <c:pt idx="56">
                  <c:v>-1.5</c:v>
                </c:pt>
                <c:pt idx="57">
                  <c:v>-2.1</c:v>
                </c:pt>
                <c:pt idx="58">
                  <c:v>-2.4</c:v>
                </c:pt>
                <c:pt idx="59">
                  <c:v>-2.9000000000000004</c:v>
                </c:pt>
                <c:pt idx="60">
                  <c:v>-2.3000000000000003</c:v>
                </c:pt>
                <c:pt idx="61">
                  <c:v>-1</c:v>
                </c:pt>
                <c:pt idx="62">
                  <c:v>-1.2</c:v>
                </c:pt>
                <c:pt idx="63">
                  <c:v>-0.66666666666666685</c:v>
                </c:pt>
                <c:pt idx="64">
                  <c:v>-2.9</c:v>
                </c:pt>
                <c:pt idx="65">
                  <c:v>-1.0999999999999999</c:v>
                </c:pt>
                <c:pt idx="66">
                  <c:v>-2.4</c:v>
                </c:pt>
                <c:pt idx="67">
                  <c:v>-1.6333333333333335</c:v>
                </c:pt>
                <c:pt idx="68">
                  <c:v>-1.3333333333333333</c:v>
                </c:pt>
                <c:pt idx="69">
                  <c:v>-1.9333333333333333</c:v>
                </c:pt>
                <c:pt idx="70">
                  <c:v>-2.6</c:v>
                </c:pt>
                <c:pt idx="71">
                  <c:v>-0.80000000000000016</c:v>
                </c:pt>
                <c:pt idx="72">
                  <c:v>-1.6333333333333335</c:v>
                </c:pt>
                <c:pt idx="73">
                  <c:v>-2.1333333333333333</c:v>
                </c:pt>
                <c:pt idx="74">
                  <c:v>-1.5999999999999999</c:v>
                </c:pt>
                <c:pt idx="75">
                  <c:v>0.6333333333333333</c:v>
                </c:pt>
                <c:pt idx="76">
                  <c:v>-0.63333333333333319</c:v>
                </c:pt>
                <c:pt idx="77">
                  <c:v>-3.3000000000000003</c:v>
                </c:pt>
                <c:pt idx="78">
                  <c:v>-3.3666666666666667</c:v>
                </c:pt>
                <c:pt idx="79">
                  <c:v>-0.20000000000000004</c:v>
                </c:pt>
                <c:pt idx="80">
                  <c:v>-3.3333333333333335</c:v>
                </c:pt>
                <c:pt idx="81">
                  <c:v>-1.2333333333333334</c:v>
                </c:pt>
                <c:pt idx="82">
                  <c:v>-1.3666666666666665</c:v>
                </c:pt>
                <c:pt idx="83">
                  <c:v>-1.6333333333333335</c:v>
                </c:pt>
                <c:pt idx="84">
                  <c:v>-2.6</c:v>
                </c:pt>
                <c:pt idx="85">
                  <c:v>-0.53333333333333333</c:v>
                </c:pt>
                <c:pt idx="86">
                  <c:v>-1.3333333333333333</c:v>
                </c:pt>
                <c:pt idx="87">
                  <c:v>-1</c:v>
                </c:pt>
                <c:pt idx="88">
                  <c:v>0.20000000000000018</c:v>
                </c:pt>
                <c:pt idx="89">
                  <c:v>-2.4333333333333331</c:v>
                </c:pt>
                <c:pt idx="90">
                  <c:v>-1.3</c:v>
                </c:pt>
                <c:pt idx="91">
                  <c:v>-1.5</c:v>
                </c:pt>
                <c:pt idx="92">
                  <c:v>-2</c:v>
                </c:pt>
                <c:pt idx="93">
                  <c:v>-1.2</c:v>
                </c:pt>
                <c:pt idx="94">
                  <c:v>-1.0666666666666667</c:v>
                </c:pt>
                <c:pt idx="95">
                  <c:v>-0.63333333333333341</c:v>
                </c:pt>
                <c:pt idx="96">
                  <c:v>-1.1666666666666667</c:v>
                </c:pt>
                <c:pt idx="97">
                  <c:v>-1.0999999999999999</c:v>
                </c:pt>
                <c:pt idx="98">
                  <c:v>-3.3666666666666667</c:v>
                </c:pt>
                <c:pt idx="99">
                  <c:v>-1.1333333333333335</c:v>
                </c:pt>
                <c:pt idx="100">
                  <c:v>-2.4333333333333331</c:v>
                </c:pt>
                <c:pt idx="101">
                  <c:v>-0.46666666666666651</c:v>
                </c:pt>
                <c:pt idx="102">
                  <c:v>-1.7000000000000002</c:v>
                </c:pt>
                <c:pt idx="103">
                  <c:v>-2.8333333333333335</c:v>
                </c:pt>
                <c:pt idx="104">
                  <c:v>-3.0333333333333337</c:v>
                </c:pt>
                <c:pt idx="105">
                  <c:v>-1.8666666666666669</c:v>
                </c:pt>
                <c:pt idx="106">
                  <c:v>-0.20000000000000004</c:v>
                </c:pt>
                <c:pt idx="107">
                  <c:v>-0.63333333333333341</c:v>
                </c:pt>
                <c:pt idx="108">
                  <c:v>-1.3</c:v>
                </c:pt>
                <c:pt idx="109">
                  <c:v>-1.7333333333333332</c:v>
                </c:pt>
                <c:pt idx="110">
                  <c:v>-1.5666666666666667</c:v>
                </c:pt>
                <c:pt idx="111">
                  <c:v>-0.83333333333333348</c:v>
                </c:pt>
                <c:pt idx="112">
                  <c:v>-0.23333333333333325</c:v>
                </c:pt>
                <c:pt idx="113">
                  <c:v>-3.0999999999999996</c:v>
                </c:pt>
                <c:pt idx="114">
                  <c:v>-1.6666666666666667</c:v>
                </c:pt>
                <c:pt idx="115">
                  <c:v>-1.2333333333333332</c:v>
                </c:pt>
                <c:pt idx="116">
                  <c:v>-3.1999999999999997</c:v>
                </c:pt>
                <c:pt idx="117">
                  <c:v>-1.2333333333333332</c:v>
                </c:pt>
                <c:pt idx="118">
                  <c:v>-2.8000000000000003</c:v>
                </c:pt>
                <c:pt idx="119">
                  <c:v>-1.1000000000000001</c:v>
                </c:pt>
                <c:pt idx="120">
                  <c:v>0.79999999999999982</c:v>
                </c:pt>
                <c:pt idx="121">
                  <c:v>-1.7333333333333332</c:v>
                </c:pt>
                <c:pt idx="122">
                  <c:v>-1.5666666666666667</c:v>
                </c:pt>
                <c:pt idx="123">
                  <c:v>-2.7333333333333329</c:v>
                </c:pt>
                <c:pt idx="124">
                  <c:v>-2.1333333333333333</c:v>
                </c:pt>
                <c:pt idx="125">
                  <c:v>-0.63333333333333319</c:v>
                </c:pt>
                <c:pt idx="126">
                  <c:v>3.3333333333333215E-2</c:v>
                </c:pt>
                <c:pt idx="127">
                  <c:v>-2.8000000000000003</c:v>
                </c:pt>
                <c:pt idx="128">
                  <c:v>-1.3</c:v>
                </c:pt>
                <c:pt idx="129">
                  <c:v>-1.8333333333333333</c:v>
                </c:pt>
                <c:pt idx="130">
                  <c:v>-1.1666666666666667</c:v>
                </c:pt>
                <c:pt idx="131">
                  <c:v>-2.6999999999999997</c:v>
                </c:pt>
                <c:pt idx="132">
                  <c:v>-1.8666666666666663</c:v>
                </c:pt>
                <c:pt idx="133">
                  <c:v>-1.5666666666666667</c:v>
                </c:pt>
                <c:pt idx="134">
                  <c:v>-1.8666666666666665</c:v>
                </c:pt>
                <c:pt idx="135">
                  <c:v>-2.3000000000000003</c:v>
                </c:pt>
                <c:pt idx="136">
                  <c:v>-0.79999999999999982</c:v>
                </c:pt>
                <c:pt idx="137">
                  <c:v>-1.5999999999999999</c:v>
                </c:pt>
                <c:pt idx="138">
                  <c:v>-2.8333333333333335</c:v>
                </c:pt>
                <c:pt idx="139">
                  <c:v>-2.7333333333333329</c:v>
                </c:pt>
                <c:pt idx="140">
                  <c:v>-1.0333333333333334</c:v>
                </c:pt>
                <c:pt idx="141">
                  <c:v>-0.70000000000000018</c:v>
                </c:pt>
                <c:pt idx="142">
                  <c:v>-2.6</c:v>
                </c:pt>
                <c:pt idx="143">
                  <c:v>-2.5666666666666664</c:v>
                </c:pt>
                <c:pt idx="144">
                  <c:v>-1.9333333333333333</c:v>
                </c:pt>
                <c:pt idx="145">
                  <c:v>-0.86666666666666681</c:v>
                </c:pt>
                <c:pt idx="146">
                  <c:v>-3.1333333333333333</c:v>
                </c:pt>
                <c:pt idx="147">
                  <c:v>-0.8666666666666667</c:v>
                </c:pt>
                <c:pt idx="148">
                  <c:v>-0.20000000000000004</c:v>
                </c:pt>
                <c:pt idx="149">
                  <c:v>-1.8333333333333333</c:v>
                </c:pt>
                <c:pt idx="150">
                  <c:v>-1.5666666666666664</c:v>
                </c:pt>
                <c:pt idx="151">
                  <c:v>-1.7333333333333332</c:v>
                </c:pt>
                <c:pt idx="152">
                  <c:v>-1.5999999999999999</c:v>
                </c:pt>
                <c:pt idx="153">
                  <c:v>-1.3333333333333333</c:v>
                </c:pt>
                <c:pt idx="154">
                  <c:v>-2.4333333333333331</c:v>
                </c:pt>
                <c:pt idx="155">
                  <c:v>-0.19999999999999996</c:v>
                </c:pt>
                <c:pt idx="156">
                  <c:v>-2.2666666666666666</c:v>
                </c:pt>
                <c:pt idx="157">
                  <c:v>-0.96666666666666679</c:v>
                </c:pt>
                <c:pt idx="158">
                  <c:v>-0.3666666666666667</c:v>
                </c:pt>
                <c:pt idx="159">
                  <c:v>-2.4666666666666663</c:v>
                </c:pt>
                <c:pt idx="160">
                  <c:v>-0.5</c:v>
                </c:pt>
                <c:pt idx="161">
                  <c:v>-0.76666666666666661</c:v>
                </c:pt>
                <c:pt idx="162">
                  <c:v>-0.4333333333333334</c:v>
                </c:pt>
                <c:pt idx="163">
                  <c:v>0.20000000000000018</c:v>
                </c:pt>
                <c:pt idx="164">
                  <c:v>-0.46666666666666662</c:v>
                </c:pt>
                <c:pt idx="165">
                  <c:v>-0.9</c:v>
                </c:pt>
                <c:pt idx="166">
                  <c:v>-0.36666666666666686</c:v>
                </c:pt>
                <c:pt idx="167">
                  <c:v>2.6666666666666665</c:v>
                </c:pt>
                <c:pt idx="168">
                  <c:v>-3.3000000000000003</c:v>
                </c:pt>
                <c:pt idx="169">
                  <c:v>-2</c:v>
                </c:pt>
                <c:pt idx="170">
                  <c:v>2.3000000000000003</c:v>
                </c:pt>
                <c:pt idx="171">
                  <c:v>-1.7666666666666666</c:v>
                </c:pt>
                <c:pt idx="172">
                  <c:v>0.40000000000000008</c:v>
                </c:pt>
                <c:pt idx="173">
                  <c:v>-1</c:v>
                </c:pt>
                <c:pt idx="174">
                  <c:v>-0.40000000000000008</c:v>
                </c:pt>
                <c:pt idx="175">
                  <c:v>-2.4</c:v>
                </c:pt>
                <c:pt idx="176">
                  <c:v>-0.96666666666666679</c:v>
                </c:pt>
                <c:pt idx="177">
                  <c:v>-0.53333333333333333</c:v>
                </c:pt>
                <c:pt idx="178">
                  <c:v>-1.5666666666666664</c:v>
                </c:pt>
                <c:pt idx="179">
                  <c:v>1.7666666666666666</c:v>
                </c:pt>
                <c:pt idx="180">
                  <c:v>-1.1333333333333331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B9-4E5F-B677-C6E9AE16C737}"/>
            </c:ext>
          </c:extLst>
        </c:ser>
        <c:ser>
          <c:idx val="2"/>
          <c:order val="2"/>
          <c:tx>
            <c:v>Annual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302129217306744"/>
                  <c:y val="-0.302215969816848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FF0000"/>
                        </a:solidFill>
                      </a:rPr>
                      <a:t>Annual</a:t>
                    </a:r>
                  </a:p>
                  <a:p>
                    <a:pPr>
                      <a:defRPr>
                        <a:solidFill>
                          <a:srgbClr val="FF0000"/>
                        </a:solidFill>
                      </a:defRPr>
                    </a:pPr>
                    <a:r>
                      <a:rPr lang="en-US" baseline="0">
                        <a:solidFill>
                          <a:srgbClr val="FF0000"/>
                        </a:solidFill>
                      </a:rPr>
                      <a:t>y = 0,0149x - 32,865</a:t>
                    </a:r>
                    <a:br>
                      <a:rPr lang="en-US" baseline="0">
                        <a:solidFill>
                          <a:srgbClr val="FF0000"/>
                        </a:solidFill>
                      </a:rPr>
                    </a:br>
                    <a:r>
                      <a:rPr lang="en-US" baseline="0">
                        <a:solidFill>
                          <a:srgbClr val="FF0000"/>
                        </a:solidFill>
                      </a:rPr>
                      <a:t>R² = 0,2378</a:t>
                    </a:r>
                    <a:endParaRPr lang="en-US">
                      <a:solidFill>
                        <a:srgbClr val="FF0000"/>
                      </a:solidFill>
                    </a:endParaRPr>
                  </a:p>
                </c:rich>
              </c:tx>
              <c:numFmt formatCode="General" sourceLinked="0"/>
              <c:spPr>
                <a:solidFill>
                  <a:sysClr val="window" lastClr="FFFFFF"/>
                </a:solidFill>
                <a:ln w="12700">
                  <a:solidFill>
                    <a:srgbClr val="FF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Past!$N$10:$N$190</c:f>
              <c:numCache>
                <c:formatCode>0.0</c:formatCode>
                <c:ptCount val="181"/>
                <c:pt idx="0">
                  <c:v>-4.9000000000000004</c:v>
                </c:pt>
                <c:pt idx="1">
                  <c:v>-5.0999999999999996</c:v>
                </c:pt>
                <c:pt idx="2">
                  <c:v>-6</c:v>
                </c:pt>
                <c:pt idx="3">
                  <c:v>-4.7</c:v>
                </c:pt>
                <c:pt idx="4">
                  <c:v>-6.8</c:v>
                </c:pt>
                <c:pt idx="5">
                  <c:v>-5.0999999999999996</c:v>
                </c:pt>
                <c:pt idx="6">
                  <c:v>-4.5</c:v>
                </c:pt>
                <c:pt idx="7">
                  <c:v>-2.6</c:v>
                </c:pt>
                <c:pt idx="8">
                  <c:v>-4.3</c:v>
                </c:pt>
                <c:pt idx="9">
                  <c:v>-5.2</c:v>
                </c:pt>
                <c:pt idx="10">
                  <c:v>-4.7</c:v>
                </c:pt>
                <c:pt idx="11">
                  <c:v>-4.0999999999999996</c:v>
                </c:pt>
                <c:pt idx="12">
                  <c:v>-2.6</c:v>
                </c:pt>
                <c:pt idx="13">
                  <c:v>-4.5999999999999996</c:v>
                </c:pt>
                <c:pt idx="14">
                  <c:v>-6.7</c:v>
                </c:pt>
                <c:pt idx="15">
                  <c:v>-5.7</c:v>
                </c:pt>
                <c:pt idx="16">
                  <c:v>-2.7</c:v>
                </c:pt>
                <c:pt idx="17">
                  <c:v>-4.9000000000000004</c:v>
                </c:pt>
                <c:pt idx="18">
                  <c:v>-5.4</c:v>
                </c:pt>
                <c:pt idx="19">
                  <c:v>-6.1</c:v>
                </c:pt>
                <c:pt idx="20">
                  <c:v>-3.8</c:v>
                </c:pt>
                <c:pt idx="21">
                  <c:v>-6.6</c:v>
                </c:pt>
                <c:pt idx="22">
                  <c:v>-6.7</c:v>
                </c:pt>
                <c:pt idx="23">
                  <c:v>-8.9</c:v>
                </c:pt>
                <c:pt idx="24">
                  <c:v>-5.2</c:v>
                </c:pt>
                <c:pt idx="25">
                  <c:v>-6.1</c:v>
                </c:pt>
                <c:pt idx="26">
                  <c:v>-6.6</c:v>
                </c:pt>
                <c:pt idx="27">
                  <c:v>-4.2</c:v>
                </c:pt>
                <c:pt idx="28">
                  <c:v>-6.9</c:v>
                </c:pt>
                <c:pt idx="29">
                  <c:v>-5.5</c:v>
                </c:pt>
                <c:pt idx="30">
                  <c:v>-5</c:v>
                </c:pt>
                <c:pt idx="31">
                  <c:v>-4.2</c:v>
                </c:pt>
                <c:pt idx="32">
                  <c:v>-2.5</c:v>
                </c:pt>
                <c:pt idx="33">
                  <c:v>-4.5999999999999996</c:v>
                </c:pt>
                <c:pt idx="34">
                  <c:v>-4.0999999999999996</c:v>
                </c:pt>
                <c:pt idx="35">
                  <c:v>-3.6</c:v>
                </c:pt>
                <c:pt idx="36">
                  <c:v>-4</c:v>
                </c:pt>
                <c:pt idx="37">
                  <c:v>-3.6</c:v>
                </c:pt>
                <c:pt idx="38">
                  <c:v>-2.9</c:v>
                </c:pt>
                <c:pt idx="39">
                  <c:v>-4.0999999999999996</c:v>
                </c:pt>
                <c:pt idx="40">
                  <c:v>-5.7</c:v>
                </c:pt>
                <c:pt idx="41">
                  <c:v>-3.7</c:v>
                </c:pt>
                <c:pt idx="42">
                  <c:v>-6.4</c:v>
                </c:pt>
                <c:pt idx="43">
                  <c:v>-4.4000000000000004</c:v>
                </c:pt>
                <c:pt idx="44">
                  <c:v>-7.6</c:v>
                </c:pt>
                <c:pt idx="45">
                  <c:v>-4.2</c:v>
                </c:pt>
                <c:pt idx="46">
                  <c:v>-6.3</c:v>
                </c:pt>
                <c:pt idx="47">
                  <c:v>-6.9</c:v>
                </c:pt>
                <c:pt idx="48">
                  <c:v>-4.3</c:v>
                </c:pt>
                <c:pt idx="49">
                  <c:v>-4.9000000000000004</c:v>
                </c:pt>
                <c:pt idx="50">
                  <c:v>-5.8</c:v>
                </c:pt>
                <c:pt idx="51">
                  <c:v>-6.3</c:v>
                </c:pt>
                <c:pt idx="52">
                  <c:v>-3.8</c:v>
                </c:pt>
                <c:pt idx="53">
                  <c:v>-4.3</c:v>
                </c:pt>
                <c:pt idx="54">
                  <c:v>-7.6</c:v>
                </c:pt>
                <c:pt idx="55">
                  <c:v>-3.7</c:v>
                </c:pt>
                <c:pt idx="56">
                  <c:v>-6.9</c:v>
                </c:pt>
                <c:pt idx="57">
                  <c:v>-5.9</c:v>
                </c:pt>
                <c:pt idx="58">
                  <c:v>-7.3</c:v>
                </c:pt>
                <c:pt idx="59">
                  <c:v>-5.0999999999999996</c:v>
                </c:pt>
                <c:pt idx="60">
                  <c:v>-3.3</c:v>
                </c:pt>
                <c:pt idx="61">
                  <c:v>-3.9</c:v>
                </c:pt>
                <c:pt idx="62">
                  <c:v>-4.2</c:v>
                </c:pt>
                <c:pt idx="63">
                  <c:v>-4.3</c:v>
                </c:pt>
                <c:pt idx="64">
                  <c:v>-4.7</c:v>
                </c:pt>
                <c:pt idx="65">
                  <c:v>-3.6</c:v>
                </c:pt>
                <c:pt idx="66">
                  <c:v>-5.6</c:v>
                </c:pt>
                <c:pt idx="67">
                  <c:v>-5.6</c:v>
                </c:pt>
                <c:pt idx="68">
                  <c:v>-3.6</c:v>
                </c:pt>
                <c:pt idx="69">
                  <c:v>-4.3</c:v>
                </c:pt>
                <c:pt idx="70">
                  <c:v>-6.3</c:v>
                </c:pt>
                <c:pt idx="71">
                  <c:v>-4.8</c:v>
                </c:pt>
                <c:pt idx="72">
                  <c:v>-2.6</c:v>
                </c:pt>
                <c:pt idx="73">
                  <c:v>-4.4000000000000004</c:v>
                </c:pt>
                <c:pt idx="74">
                  <c:v>-6.6</c:v>
                </c:pt>
                <c:pt idx="75">
                  <c:v>-4.5</c:v>
                </c:pt>
                <c:pt idx="76">
                  <c:v>-2.5</c:v>
                </c:pt>
                <c:pt idx="77">
                  <c:v>-4.4000000000000004</c:v>
                </c:pt>
                <c:pt idx="78">
                  <c:v>-6.6</c:v>
                </c:pt>
                <c:pt idx="79">
                  <c:v>-5</c:v>
                </c:pt>
                <c:pt idx="80">
                  <c:v>-5.3</c:v>
                </c:pt>
                <c:pt idx="81">
                  <c:v>-4.9000000000000004</c:v>
                </c:pt>
                <c:pt idx="82">
                  <c:v>-5.0999999999999996</c:v>
                </c:pt>
                <c:pt idx="83">
                  <c:v>-3.4</c:v>
                </c:pt>
                <c:pt idx="84">
                  <c:v>-3.5</c:v>
                </c:pt>
                <c:pt idx="85">
                  <c:v>-4.2</c:v>
                </c:pt>
                <c:pt idx="86">
                  <c:v>-3.1</c:v>
                </c:pt>
                <c:pt idx="87">
                  <c:v>-3.4</c:v>
                </c:pt>
                <c:pt idx="88">
                  <c:v>-1.6</c:v>
                </c:pt>
                <c:pt idx="89">
                  <c:v>-1.4</c:v>
                </c:pt>
                <c:pt idx="90">
                  <c:v>-2.5</c:v>
                </c:pt>
                <c:pt idx="91">
                  <c:v>-3</c:v>
                </c:pt>
                <c:pt idx="92">
                  <c:v>-2.2000000000000002</c:v>
                </c:pt>
                <c:pt idx="93">
                  <c:v>-2.9</c:v>
                </c:pt>
                <c:pt idx="94">
                  <c:v>-3.2</c:v>
                </c:pt>
                <c:pt idx="95">
                  <c:v>-2.6</c:v>
                </c:pt>
                <c:pt idx="96">
                  <c:v>-2.1</c:v>
                </c:pt>
                <c:pt idx="97">
                  <c:v>-4</c:v>
                </c:pt>
                <c:pt idx="98">
                  <c:v>-5.4</c:v>
                </c:pt>
                <c:pt idx="99">
                  <c:v>-3.3</c:v>
                </c:pt>
                <c:pt idx="100">
                  <c:v>-3.1</c:v>
                </c:pt>
                <c:pt idx="101">
                  <c:v>-2</c:v>
                </c:pt>
                <c:pt idx="102">
                  <c:v>-3.3</c:v>
                </c:pt>
                <c:pt idx="103">
                  <c:v>-4.0999999999999996</c:v>
                </c:pt>
                <c:pt idx="104">
                  <c:v>-4.5</c:v>
                </c:pt>
                <c:pt idx="105">
                  <c:v>-3.9</c:v>
                </c:pt>
                <c:pt idx="106">
                  <c:v>-2.5</c:v>
                </c:pt>
                <c:pt idx="107">
                  <c:v>-1.1000000000000001</c:v>
                </c:pt>
                <c:pt idx="108">
                  <c:v>-3.5</c:v>
                </c:pt>
                <c:pt idx="109">
                  <c:v>-4.8</c:v>
                </c:pt>
                <c:pt idx="110">
                  <c:v>-4.0999999999999996</c:v>
                </c:pt>
                <c:pt idx="111">
                  <c:v>-3.9</c:v>
                </c:pt>
                <c:pt idx="112">
                  <c:v>-3.3</c:v>
                </c:pt>
                <c:pt idx="113">
                  <c:v>-4.2</c:v>
                </c:pt>
                <c:pt idx="114">
                  <c:v>-3.2</c:v>
                </c:pt>
                <c:pt idx="115">
                  <c:v>-4</c:v>
                </c:pt>
                <c:pt idx="116">
                  <c:v>-4.4000000000000004</c:v>
                </c:pt>
                <c:pt idx="117">
                  <c:v>-3.6</c:v>
                </c:pt>
                <c:pt idx="118">
                  <c:v>-3.3</c:v>
                </c:pt>
                <c:pt idx="119">
                  <c:v>-3.7</c:v>
                </c:pt>
                <c:pt idx="120">
                  <c:v>-2.2999999999999998</c:v>
                </c:pt>
                <c:pt idx="121">
                  <c:v>-4.4000000000000004</c:v>
                </c:pt>
                <c:pt idx="122">
                  <c:v>-2.1</c:v>
                </c:pt>
                <c:pt idx="123">
                  <c:v>-2.2999999999999998</c:v>
                </c:pt>
                <c:pt idx="124">
                  <c:v>-3.7</c:v>
                </c:pt>
                <c:pt idx="125">
                  <c:v>-2.4</c:v>
                </c:pt>
                <c:pt idx="126">
                  <c:v>-3.9</c:v>
                </c:pt>
                <c:pt idx="127">
                  <c:v>-3.9</c:v>
                </c:pt>
                <c:pt idx="128">
                  <c:v>-3.7</c:v>
                </c:pt>
                <c:pt idx="129">
                  <c:v>-3.1</c:v>
                </c:pt>
                <c:pt idx="130">
                  <c:v>-4.3</c:v>
                </c:pt>
                <c:pt idx="131">
                  <c:v>-5.8</c:v>
                </c:pt>
                <c:pt idx="132">
                  <c:v>-5.5</c:v>
                </c:pt>
                <c:pt idx="133">
                  <c:v>-3.9</c:v>
                </c:pt>
                <c:pt idx="134">
                  <c:v>-3.9</c:v>
                </c:pt>
                <c:pt idx="135">
                  <c:v>-4.5999999999999996</c:v>
                </c:pt>
                <c:pt idx="136">
                  <c:v>-3.8</c:v>
                </c:pt>
                <c:pt idx="137">
                  <c:v>-2.4</c:v>
                </c:pt>
                <c:pt idx="138">
                  <c:v>-3.4</c:v>
                </c:pt>
                <c:pt idx="139">
                  <c:v>-3.2</c:v>
                </c:pt>
                <c:pt idx="140">
                  <c:v>-2.1</c:v>
                </c:pt>
                <c:pt idx="141">
                  <c:v>-1.7</c:v>
                </c:pt>
                <c:pt idx="142">
                  <c:v>-4.2</c:v>
                </c:pt>
                <c:pt idx="143">
                  <c:v>-7.1</c:v>
                </c:pt>
                <c:pt idx="144">
                  <c:v>-7.2</c:v>
                </c:pt>
                <c:pt idx="145">
                  <c:v>-1.7</c:v>
                </c:pt>
                <c:pt idx="146">
                  <c:v>-2.7</c:v>
                </c:pt>
                <c:pt idx="147">
                  <c:v>-3.7</c:v>
                </c:pt>
                <c:pt idx="148">
                  <c:v>-2.8</c:v>
                </c:pt>
                <c:pt idx="149">
                  <c:v>-5.6</c:v>
                </c:pt>
                <c:pt idx="150">
                  <c:v>-4.8</c:v>
                </c:pt>
                <c:pt idx="151">
                  <c:v>-4.2</c:v>
                </c:pt>
                <c:pt idx="152">
                  <c:v>-6.6</c:v>
                </c:pt>
                <c:pt idx="153">
                  <c:v>-6.4</c:v>
                </c:pt>
                <c:pt idx="154">
                  <c:v>-5.2</c:v>
                </c:pt>
                <c:pt idx="155">
                  <c:v>-4.5</c:v>
                </c:pt>
                <c:pt idx="156">
                  <c:v>-3.7</c:v>
                </c:pt>
                <c:pt idx="157">
                  <c:v>-3.4</c:v>
                </c:pt>
                <c:pt idx="158">
                  <c:v>-2.5</c:v>
                </c:pt>
                <c:pt idx="159">
                  <c:v>-4.2</c:v>
                </c:pt>
                <c:pt idx="160">
                  <c:v>-2.6</c:v>
                </c:pt>
                <c:pt idx="161">
                  <c:v>-2.8</c:v>
                </c:pt>
                <c:pt idx="162">
                  <c:v>-3.6</c:v>
                </c:pt>
                <c:pt idx="163">
                  <c:v>-0.8</c:v>
                </c:pt>
                <c:pt idx="164">
                  <c:v>-2.9</c:v>
                </c:pt>
                <c:pt idx="165">
                  <c:v>-1.3</c:v>
                </c:pt>
                <c:pt idx="166">
                  <c:v>-2.1</c:v>
                </c:pt>
                <c:pt idx="167">
                  <c:v>-0.3</c:v>
                </c:pt>
                <c:pt idx="168">
                  <c:v>-3.4</c:v>
                </c:pt>
                <c:pt idx="169">
                  <c:v>-2.2999999999999998</c:v>
                </c:pt>
                <c:pt idx="170">
                  <c:v>0.9</c:v>
                </c:pt>
                <c:pt idx="171">
                  <c:v>-2.7</c:v>
                </c:pt>
                <c:pt idx="172">
                  <c:v>-1.8</c:v>
                </c:pt>
                <c:pt idx="173">
                  <c:v>-1.9</c:v>
                </c:pt>
                <c:pt idx="174">
                  <c:v>-1.9</c:v>
                </c:pt>
                <c:pt idx="175">
                  <c:v>-4.5999999999999996</c:v>
                </c:pt>
                <c:pt idx="176">
                  <c:v>-0.8</c:v>
                </c:pt>
                <c:pt idx="177">
                  <c:v>-2.9</c:v>
                </c:pt>
                <c:pt idx="178">
                  <c:v>-3.4</c:v>
                </c:pt>
                <c:pt idx="179">
                  <c:v>-0.5</c:v>
                </c:pt>
                <c:pt idx="180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B9-4E5F-B677-C6E9AE16C737}"/>
            </c:ext>
          </c:extLst>
        </c:ser>
        <c:ser>
          <c:idx val="3"/>
          <c:order val="3"/>
          <c:tx>
            <c:v>Spring (MAM)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700501856528808"/>
                  <c:y val="-0.390353379582852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FFC000"/>
                        </a:solidFill>
                      </a:rPr>
                      <a:t>Autumn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rgbClr val="FFC000"/>
                        </a:solidFill>
                      </a:rPr>
                      <a:t>y = 0,0114x - 29,975</a:t>
                    </a:r>
                    <a:br>
                      <a:rPr lang="en-US" baseline="0">
                        <a:solidFill>
                          <a:srgbClr val="FFC000"/>
                        </a:solidFill>
                      </a:rPr>
                    </a:br>
                    <a:r>
                      <a:rPr lang="en-US" baseline="0">
                        <a:solidFill>
                          <a:srgbClr val="FFC000"/>
                        </a:solidFill>
                      </a:rPr>
                      <a:t>R² = 0,0584</a:t>
                    </a:r>
                    <a:endParaRPr lang="en-US">
                      <a:solidFill>
                        <a:srgbClr val="FFC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solidFill>
                    <a:srgbClr val="FFC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Past!$Q$10:$Q$190</c:f>
              <c:numCache>
                <c:formatCode>0.0</c:formatCode>
                <c:ptCount val="181"/>
                <c:pt idx="0">
                  <c:v>-5.4333333333333327</c:v>
                </c:pt>
                <c:pt idx="1">
                  <c:v>-8.6999999999999993</c:v>
                </c:pt>
                <c:pt idx="2">
                  <c:v>-9.5000000000000018</c:v>
                </c:pt>
                <c:pt idx="3">
                  <c:v>-5.9333333333333336</c:v>
                </c:pt>
                <c:pt idx="4">
                  <c:v>-13.1</c:v>
                </c:pt>
                <c:pt idx="5">
                  <c:v>-6.7333333333333343</c:v>
                </c:pt>
                <c:pt idx="6">
                  <c:v>-7.2</c:v>
                </c:pt>
                <c:pt idx="7">
                  <c:v>-2.2999999999999998</c:v>
                </c:pt>
                <c:pt idx="8">
                  <c:v>-6.8666666666666671</c:v>
                </c:pt>
                <c:pt idx="9">
                  <c:v>-7.5</c:v>
                </c:pt>
                <c:pt idx="10">
                  <c:v>-7.833333333333333</c:v>
                </c:pt>
                <c:pt idx="11">
                  <c:v>-6.0666666666666673</c:v>
                </c:pt>
                <c:pt idx="12">
                  <c:v>-4.0333333333333332</c:v>
                </c:pt>
                <c:pt idx="13">
                  <c:v>-7.5666666666666664</c:v>
                </c:pt>
                <c:pt idx="14">
                  <c:v>-11.066666666666668</c:v>
                </c:pt>
                <c:pt idx="15">
                  <c:v>-13</c:v>
                </c:pt>
                <c:pt idx="16">
                  <c:v>-5.9333333333333345</c:v>
                </c:pt>
                <c:pt idx="17">
                  <c:v>-8.9333333333333336</c:v>
                </c:pt>
                <c:pt idx="18">
                  <c:v>-9.0333333333333332</c:v>
                </c:pt>
                <c:pt idx="19">
                  <c:v>-9.6666666666666661</c:v>
                </c:pt>
                <c:pt idx="20">
                  <c:v>-8.3333333333333321</c:v>
                </c:pt>
                <c:pt idx="21">
                  <c:v>-13.5</c:v>
                </c:pt>
                <c:pt idx="22">
                  <c:v>-13.1</c:v>
                </c:pt>
                <c:pt idx="23">
                  <c:v>-12.200000000000001</c:v>
                </c:pt>
                <c:pt idx="24">
                  <c:v>-9.3333333333333339</c:v>
                </c:pt>
                <c:pt idx="25">
                  <c:v>-10.766666666666666</c:v>
                </c:pt>
                <c:pt idx="26">
                  <c:v>-8.4</c:v>
                </c:pt>
                <c:pt idx="27">
                  <c:v>-8.3666666666666671</c:v>
                </c:pt>
                <c:pt idx="28">
                  <c:v>-11</c:v>
                </c:pt>
                <c:pt idx="29">
                  <c:v>-7.8666666666666663</c:v>
                </c:pt>
                <c:pt idx="30">
                  <c:v>-12.733333333333333</c:v>
                </c:pt>
                <c:pt idx="31">
                  <c:v>-10.533333333333333</c:v>
                </c:pt>
                <c:pt idx="32">
                  <c:v>-5.7333333333333334</c:v>
                </c:pt>
                <c:pt idx="33">
                  <c:v>-8.4333333333333336</c:v>
                </c:pt>
                <c:pt idx="34">
                  <c:v>-6.2666666666666666</c:v>
                </c:pt>
                <c:pt idx="35">
                  <c:v>-9.9</c:v>
                </c:pt>
                <c:pt idx="36">
                  <c:v>-8.2999999999999989</c:v>
                </c:pt>
                <c:pt idx="37">
                  <c:v>-5.7</c:v>
                </c:pt>
                <c:pt idx="38">
                  <c:v>-6.9666666666666659</c:v>
                </c:pt>
                <c:pt idx="39">
                  <c:v>-8.0333333333333332</c:v>
                </c:pt>
                <c:pt idx="40">
                  <c:v>-9.0333333333333332</c:v>
                </c:pt>
                <c:pt idx="41">
                  <c:v>-7.7</c:v>
                </c:pt>
                <c:pt idx="42">
                  <c:v>-9.7333333333333325</c:v>
                </c:pt>
                <c:pt idx="43">
                  <c:v>-5.0666666666666664</c:v>
                </c:pt>
                <c:pt idx="44">
                  <c:v>-11.266666666666667</c:v>
                </c:pt>
                <c:pt idx="45">
                  <c:v>-6.8999999999999995</c:v>
                </c:pt>
                <c:pt idx="46">
                  <c:v>-12.199999999999998</c:v>
                </c:pt>
                <c:pt idx="47">
                  <c:v>-14.1</c:v>
                </c:pt>
                <c:pt idx="48">
                  <c:v>-8.5</c:v>
                </c:pt>
                <c:pt idx="49">
                  <c:v>-7.3999999999999995</c:v>
                </c:pt>
                <c:pt idx="50">
                  <c:v>-9.9666666666666668</c:v>
                </c:pt>
                <c:pt idx="51">
                  <c:v>-10.333333333333334</c:v>
                </c:pt>
                <c:pt idx="52">
                  <c:v>-8.8000000000000007</c:v>
                </c:pt>
                <c:pt idx="53">
                  <c:v>-9.1666666666666661</c:v>
                </c:pt>
                <c:pt idx="54">
                  <c:v>-13.433333333333335</c:v>
                </c:pt>
                <c:pt idx="55">
                  <c:v>-8.1999999999999993</c:v>
                </c:pt>
                <c:pt idx="56">
                  <c:v>-13.6</c:v>
                </c:pt>
                <c:pt idx="57">
                  <c:v>-10.299999999999999</c:v>
                </c:pt>
                <c:pt idx="58">
                  <c:v>-10.466666666666667</c:v>
                </c:pt>
                <c:pt idx="59">
                  <c:v>-7.1666666666666652</c:v>
                </c:pt>
                <c:pt idx="60">
                  <c:v>-5.5333333333333323</c:v>
                </c:pt>
                <c:pt idx="61">
                  <c:v>-8.8333333333333339</c:v>
                </c:pt>
                <c:pt idx="62">
                  <c:v>-8.8666666666666671</c:v>
                </c:pt>
                <c:pt idx="63">
                  <c:v>-10.133333333333335</c:v>
                </c:pt>
                <c:pt idx="64">
                  <c:v>-9.7333333333333325</c:v>
                </c:pt>
                <c:pt idx="65">
                  <c:v>-3.6666666666666665</c:v>
                </c:pt>
                <c:pt idx="66">
                  <c:v>-9.8666666666666671</c:v>
                </c:pt>
                <c:pt idx="67">
                  <c:v>-12.033333333333331</c:v>
                </c:pt>
                <c:pt idx="68">
                  <c:v>-5.2</c:v>
                </c:pt>
                <c:pt idx="69">
                  <c:v>-4.8999999999999995</c:v>
                </c:pt>
                <c:pt idx="70">
                  <c:v>-9.6</c:v>
                </c:pt>
                <c:pt idx="71">
                  <c:v>-7.2</c:v>
                </c:pt>
                <c:pt idx="72">
                  <c:v>-6.3666666666666671</c:v>
                </c:pt>
                <c:pt idx="73">
                  <c:v>-9.9333333333333336</c:v>
                </c:pt>
                <c:pt idx="74">
                  <c:v>-11.566666666666668</c:v>
                </c:pt>
                <c:pt idx="75">
                  <c:v>-9.5333333333333332</c:v>
                </c:pt>
                <c:pt idx="76">
                  <c:v>-4</c:v>
                </c:pt>
                <c:pt idx="77">
                  <c:v>-6.1000000000000005</c:v>
                </c:pt>
                <c:pt idx="78">
                  <c:v>-10.033333333333333</c:v>
                </c:pt>
                <c:pt idx="79">
                  <c:v>-9.3000000000000007</c:v>
                </c:pt>
                <c:pt idx="80">
                  <c:v>-8.4</c:v>
                </c:pt>
                <c:pt idx="81">
                  <c:v>-9.3666666666666671</c:v>
                </c:pt>
                <c:pt idx="82">
                  <c:v>-7.8999999999999995</c:v>
                </c:pt>
                <c:pt idx="83">
                  <c:v>-5.333333333333333</c:v>
                </c:pt>
                <c:pt idx="84">
                  <c:v>-5.3999999999999995</c:v>
                </c:pt>
                <c:pt idx="85">
                  <c:v>-7.5</c:v>
                </c:pt>
                <c:pt idx="86">
                  <c:v>-7.6333333333333329</c:v>
                </c:pt>
                <c:pt idx="87">
                  <c:v>-9.0333333333333332</c:v>
                </c:pt>
                <c:pt idx="88">
                  <c:v>-3.4666666666666668</c:v>
                </c:pt>
                <c:pt idx="89">
                  <c:v>-3.5666666666666669</c:v>
                </c:pt>
                <c:pt idx="90">
                  <c:v>-4.0666666666666664</c:v>
                </c:pt>
                <c:pt idx="91">
                  <c:v>-8.8000000000000007</c:v>
                </c:pt>
                <c:pt idx="92">
                  <c:v>-2.8333333333333335</c:v>
                </c:pt>
                <c:pt idx="93">
                  <c:v>-6.7333333333333334</c:v>
                </c:pt>
                <c:pt idx="94">
                  <c:v>-7.8666666666666663</c:v>
                </c:pt>
                <c:pt idx="95">
                  <c:v>-5.0333333333333323</c:v>
                </c:pt>
                <c:pt idx="96">
                  <c:v>-5.166666666666667</c:v>
                </c:pt>
                <c:pt idx="97">
                  <c:v>-6.8999999999999995</c:v>
                </c:pt>
                <c:pt idx="98">
                  <c:v>-9.5333333333333332</c:v>
                </c:pt>
                <c:pt idx="99">
                  <c:v>-6.4666666666666677</c:v>
                </c:pt>
                <c:pt idx="100">
                  <c:v>-6.6333333333333329</c:v>
                </c:pt>
                <c:pt idx="101">
                  <c:v>-4.9000000000000004</c:v>
                </c:pt>
                <c:pt idx="102">
                  <c:v>-6.4333333333333336</c:v>
                </c:pt>
                <c:pt idx="103">
                  <c:v>-9.1</c:v>
                </c:pt>
                <c:pt idx="104">
                  <c:v>-7.5333333333333341</c:v>
                </c:pt>
                <c:pt idx="105">
                  <c:v>-8.5333333333333332</c:v>
                </c:pt>
                <c:pt idx="106">
                  <c:v>-5.7333333333333334</c:v>
                </c:pt>
                <c:pt idx="107">
                  <c:v>-4.166666666666667</c:v>
                </c:pt>
                <c:pt idx="108">
                  <c:v>-8.7333333333333325</c:v>
                </c:pt>
                <c:pt idx="109">
                  <c:v>-9.7333333333333325</c:v>
                </c:pt>
                <c:pt idx="110">
                  <c:v>-8.7333333333333325</c:v>
                </c:pt>
                <c:pt idx="111">
                  <c:v>-8.0666666666666664</c:v>
                </c:pt>
                <c:pt idx="112">
                  <c:v>-8.7666666666666675</c:v>
                </c:pt>
                <c:pt idx="113">
                  <c:v>-7.1000000000000005</c:v>
                </c:pt>
                <c:pt idx="114">
                  <c:v>-4.9000000000000004</c:v>
                </c:pt>
                <c:pt idx="115">
                  <c:v>-8.1333333333333346</c:v>
                </c:pt>
                <c:pt idx="116">
                  <c:v>-7.3000000000000007</c:v>
                </c:pt>
                <c:pt idx="117">
                  <c:v>-7.2333333333333334</c:v>
                </c:pt>
                <c:pt idx="118">
                  <c:v>-7.0333333333333341</c:v>
                </c:pt>
                <c:pt idx="119">
                  <c:v>-9.4333333333333336</c:v>
                </c:pt>
                <c:pt idx="120">
                  <c:v>-9.2666666666666657</c:v>
                </c:pt>
                <c:pt idx="121">
                  <c:v>-10.3</c:v>
                </c:pt>
                <c:pt idx="122">
                  <c:v>-3.3666666666666671</c:v>
                </c:pt>
                <c:pt idx="123">
                  <c:v>-6.8000000000000007</c:v>
                </c:pt>
                <c:pt idx="124">
                  <c:v>-9.9666666666666668</c:v>
                </c:pt>
                <c:pt idx="125">
                  <c:v>-6.333333333333333</c:v>
                </c:pt>
                <c:pt idx="126">
                  <c:v>-9.3000000000000007</c:v>
                </c:pt>
                <c:pt idx="127">
                  <c:v>-9.0333333333333332</c:v>
                </c:pt>
                <c:pt idx="128">
                  <c:v>-8.5666666666666664</c:v>
                </c:pt>
                <c:pt idx="129">
                  <c:v>-7.3666666666666663</c:v>
                </c:pt>
                <c:pt idx="130">
                  <c:v>-9.3333333333333339</c:v>
                </c:pt>
                <c:pt idx="131">
                  <c:v>-10.6</c:v>
                </c:pt>
                <c:pt idx="132">
                  <c:v>-10.9</c:v>
                </c:pt>
                <c:pt idx="133">
                  <c:v>-8.8333333333333339</c:v>
                </c:pt>
                <c:pt idx="134">
                  <c:v>-6.0666666666666664</c:v>
                </c:pt>
                <c:pt idx="135">
                  <c:v>-9.5666666666666664</c:v>
                </c:pt>
                <c:pt idx="136">
                  <c:v>-8.6666666666666661</c:v>
                </c:pt>
                <c:pt idx="137">
                  <c:v>-5.666666666666667</c:v>
                </c:pt>
                <c:pt idx="138">
                  <c:v>-8.5</c:v>
                </c:pt>
                <c:pt idx="139">
                  <c:v>-6.6999999999999993</c:v>
                </c:pt>
                <c:pt idx="140">
                  <c:v>-6.1333333333333329</c:v>
                </c:pt>
                <c:pt idx="141">
                  <c:v>-5.2666666666666657</c:v>
                </c:pt>
                <c:pt idx="142">
                  <c:v>-8.2999999999999989</c:v>
                </c:pt>
                <c:pt idx="143">
                  <c:v>-11.299999999999999</c:v>
                </c:pt>
                <c:pt idx="144">
                  <c:v>-12.1</c:v>
                </c:pt>
                <c:pt idx="145">
                  <c:v>-5.3000000000000007</c:v>
                </c:pt>
                <c:pt idx="146">
                  <c:v>-7.0666666666666673</c:v>
                </c:pt>
                <c:pt idx="147">
                  <c:v>-8.6</c:v>
                </c:pt>
                <c:pt idx="148">
                  <c:v>-6.6333333333333329</c:v>
                </c:pt>
                <c:pt idx="149">
                  <c:v>-10.433333333333334</c:v>
                </c:pt>
                <c:pt idx="150">
                  <c:v>-9.7333333333333325</c:v>
                </c:pt>
                <c:pt idx="151">
                  <c:v>-8.9</c:v>
                </c:pt>
                <c:pt idx="152">
                  <c:v>-12.066666666666668</c:v>
                </c:pt>
                <c:pt idx="153">
                  <c:v>-12.800000000000002</c:v>
                </c:pt>
                <c:pt idx="154">
                  <c:v>-9.5333333333333332</c:v>
                </c:pt>
                <c:pt idx="155">
                  <c:v>-8.4333333333333336</c:v>
                </c:pt>
                <c:pt idx="156">
                  <c:v>-7.3666666666666663</c:v>
                </c:pt>
                <c:pt idx="157">
                  <c:v>-8.3000000000000007</c:v>
                </c:pt>
                <c:pt idx="158">
                  <c:v>-6.666666666666667</c:v>
                </c:pt>
                <c:pt idx="159">
                  <c:v>-8.3666666666666671</c:v>
                </c:pt>
                <c:pt idx="160">
                  <c:v>-6.4333333333333336</c:v>
                </c:pt>
                <c:pt idx="161">
                  <c:v>-6.5333333333333341</c:v>
                </c:pt>
                <c:pt idx="162">
                  <c:v>-8.1333333333333329</c:v>
                </c:pt>
                <c:pt idx="163">
                  <c:v>-3.9333333333333336</c:v>
                </c:pt>
                <c:pt idx="164">
                  <c:v>-6.5666666666666673</c:v>
                </c:pt>
                <c:pt idx="165">
                  <c:v>-3.4666666666666668</c:v>
                </c:pt>
                <c:pt idx="166">
                  <c:v>-4.6333333333333337</c:v>
                </c:pt>
                <c:pt idx="167">
                  <c:v>-6.333333333333333</c:v>
                </c:pt>
                <c:pt idx="168">
                  <c:v>-5</c:v>
                </c:pt>
                <c:pt idx="169">
                  <c:v>-7.9666666666666659</c:v>
                </c:pt>
                <c:pt idx="170">
                  <c:v>-2.3333333333333335</c:v>
                </c:pt>
                <c:pt idx="171">
                  <c:v>-8.7000000000000011</c:v>
                </c:pt>
                <c:pt idx="172">
                  <c:v>-6.166666666666667</c:v>
                </c:pt>
                <c:pt idx="173">
                  <c:v>-4.8666666666666663</c:v>
                </c:pt>
                <c:pt idx="174">
                  <c:v>-7.333333333333333</c:v>
                </c:pt>
                <c:pt idx="175">
                  <c:v>-8.5333333333333332</c:v>
                </c:pt>
                <c:pt idx="176">
                  <c:v>-1.7333333333333334</c:v>
                </c:pt>
                <c:pt idx="177">
                  <c:v>-6.8666666666666671</c:v>
                </c:pt>
                <c:pt idx="178">
                  <c:v>-6.8999999999999995</c:v>
                </c:pt>
                <c:pt idx="179">
                  <c:v>-2.9333333333333336</c:v>
                </c:pt>
                <c:pt idx="180">
                  <c:v>-5.7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B9-4E5F-B677-C6E9AE16C737}"/>
            </c:ext>
          </c:extLst>
        </c:ser>
        <c:ser>
          <c:idx val="4"/>
          <c:order val="4"/>
          <c:tx>
            <c:v>Winter (DJF)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2123264848949582"/>
                  <c:y val="-0.458235450607729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00B0F0"/>
                        </a:solidFill>
                      </a:rPr>
                      <a:t>Winter</a:t>
                    </a:r>
                  </a:p>
                  <a:p>
                    <a:pPr>
                      <a:defRPr/>
                    </a:pPr>
                    <a:r>
                      <a:rPr lang="en-US" baseline="0">
                        <a:solidFill>
                          <a:srgbClr val="00B0F0"/>
                        </a:solidFill>
                      </a:rPr>
                      <a:t>y = 0,0263x - 63,56</a:t>
                    </a:r>
                    <a:br>
                      <a:rPr lang="en-US" baseline="0">
                        <a:solidFill>
                          <a:srgbClr val="00B0F0"/>
                        </a:solidFill>
                      </a:rPr>
                    </a:br>
                    <a:r>
                      <a:rPr lang="en-US" baseline="0">
                        <a:solidFill>
                          <a:srgbClr val="00B0F0"/>
                        </a:solidFill>
                      </a:rPr>
                      <a:t>R² = 0,1539</a:t>
                    </a:r>
                    <a:endParaRPr lang="en-US">
                      <a:solidFill>
                        <a:srgbClr val="00B0F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Past!$P$10:$P$190</c:f>
              <c:numCache>
                <c:formatCode>0.0</c:formatCode>
                <c:ptCount val="181"/>
                <c:pt idx="1">
                  <c:v>-11.166666666666666</c:v>
                </c:pt>
                <c:pt idx="2">
                  <c:v>-16.466666666666669</c:v>
                </c:pt>
                <c:pt idx="3">
                  <c:v>-13.533333333333333</c:v>
                </c:pt>
                <c:pt idx="4">
                  <c:v>-18.099999999999998</c:v>
                </c:pt>
                <c:pt idx="5">
                  <c:v>-15.733333333333334</c:v>
                </c:pt>
                <c:pt idx="6">
                  <c:v>-14.533333333333331</c:v>
                </c:pt>
                <c:pt idx="7">
                  <c:v>-6.2333333333333343</c:v>
                </c:pt>
                <c:pt idx="8">
                  <c:v>-15.833333333333334</c:v>
                </c:pt>
                <c:pt idx="9">
                  <c:v>-18.633333333333336</c:v>
                </c:pt>
                <c:pt idx="10">
                  <c:v>-13.233333333333334</c:v>
                </c:pt>
                <c:pt idx="11">
                  <c:v>-12.933333333333332</c:v>
                </c:pt>
                <c:pt idx="12">
                  <c:v>-11.800000000000002</c:v>
                </c:pt>
                <c:pt idx="13">
                  <c:v>-11.166666666666666</c:v>
                </c:pt>
                <c:pt idx="14">
                  <c:v>-14.033333333333333</c:v>
                </c:pt>
                <c:pt idx="15">
                  <c:v>-14.466666666666667</c:v>
                </c:pt>
                <c:pt idx="16">
                  <c:v>-7.9666666666666659</c:v>
                </c:pt>
                <c:pt idx="17">
                  <c:v>-13.333333333333334</c:v>
                </c:pt>
                <c:pt idx="18">
                  <c:v>-16.633333333333333</c:v>
                </c:pt>
                <c:pt idx="19">
                  <c:v>-18.3</c:v>
                </c:pt>
                <c:pt idx="20">
                  <c:v>-10.333333333333334</c:v>
                </c:pt>
                <c:pt idx="21">
                  <c:v>-13.533333333333333</c:v>
                </c:pt>
                <c:pt idx="22">
                  <c:v>-12.733333333333333</c:v>
                </c:pt>
                <c:pt idx="23">
                  <c:v>-20.9</c:v>
                </c:pt>
                <c:pt idx="24">
                  <c:v>-18.533333333333331</c:v>
                </c:pt>
                <c:pt idx="25">
                  <c:v>-12.833333333333334</c:v>
                </c:pt>
                <c:pt idx="26">
                  <c:v>-17.033333333333335</c:v>
                </c:pt>
                <c:pt idx="27">
                  <c:v>-14.733333333333334</c:v>
                </c:pt>
                <c:pt idx="28">
                  <c:v>-16.400000000000002</c:v>
                </c:pt>
                <c:pt idx="29">
                  <c:v>-15.766666666666666</c:v>
                </c:pt>
                <c:pt idx="30">
                  <c:v>-12.966666666666669</c:v>
                </c:pt>
                <c:pt idx="31">
                  <c:v>-10.5</c:v>
                </c:pt>
                <c:pt idx="32">
                  <c:v>-8.1666666666666661</c:v>
                </c:pt>
                <c:pt idx="33">
                  <c:v>-11.5</c:v>
                </c:pt>
                <c:pt idx="34">
                  <c:v>-15.833333333333334</c:v>
                </c:pt>
                <c:pt idx="35">
                  <c:v>-8.4666666666666668</c:v>
                </c:pt>
                <c:pt idx="36">
                  <c:v>-12.333333333333334</c:v>
                </c:pt>
                <c:pt idx="37">
                  <c:v>-11.866666666666667</c:v>
                </c:pt>
                <c:pt idx="38">
                  <c:v>-13.533333333333333</c:v>
                </c:pt>
                <c:pt idx="39">
                  <c:v>-8.5333333333333332</c:v>
                </c:pt>
                <c:pt idx="40">
                  <c:v>-17.366666666666667</c:v>
                </c:pt>
                <c:pt idx="41">
                  <c:v>-10.766666666666666</c:v>
                </c:pt>
                <c:pt idx="42">
                  <c:v>-19.033333333333335</c:v>
                </c:pt>
                <c:pt idx="43">
                  <c:v>-14.233333333333334</c:v>
                </c:pt>
                <c:pt idx="44">
                  <c:v>-20.766666666666666</c:v>
                </c:pt>
                <c:pt idx="45">
                  <c:v>-13.266666666666666</c:v>
                </c:pt>
                <c:pt idx="46">
                  <c:v>-16.3</c:v>
                </c:pt>
                <c:pt idx="47">
                  <c:v>-16.966666666666665</c:v>
                </c:pt>
                <c:pt idx="48">
                  <c:v>-12.466666666666669</c:v>
                </c:pt>
                <c:pt idx="49">
                  <c:v>-15.600000000000001</c:v>
                </c:pt>
                <c:pt idx="50">
                  <c:v>-16.8</c:v>
                </c:pt>
                <c:pt idx="51">
                  <c:v>-16.766666666666666</c:v>
                </c:pt>
                <c:pt idx="52">
                  <c:v>-13.266666666666666</c:v>
                </c:pt>
                <c:pt idx="53">
                  <c:v>-12.133333333333335</c:v>
                </c:pt>
                <c:pt idx="54">
                  <c:v>-19.133333333333336</c:v>
                </c:pt>
                <c:pt idx="55">
                  <c:v>-10.6</c:v>
                </c:pt>
                <c:pt idx="56">
                  <c:v>-18.399999999999999</c:v>
                </c:pt>
                <c:pt idx="57">
                  <c:v>-17.5</c:v>
                </c:pt>
                <c:pt idx="58">
                  <c:v>-18.900000000000002</c:v>
                </c:pt>
                <c:pt idx="59">
                  <c:v>-18.666666666666668</c:v>
                </c:pt>
                <c:pt idx="60">
                  <c:v>-12</c:v>
                </c:pt>
                <c:pt idx="61">
                  <c:v>-12.533333333333333</c:v>
                </c:pt>
                <c:pt idx="62">
                  <c:v>-12.533333333333331</c:v>
                </c:pt>
                <c:pt idx="63">
                  <c:v>-14.633333333333333</c:v>
                </c:pt>
                <c:pt idx="64">
                  <c:v>-12.633333333333335</c:v>
                </c:pt>
                <c:pt idx="65">
                  <c:v>-13.899999999999999</c:v>
                </c:pt>
                <c:pt idx="66">
                  <c:v>-17.933333333333334</c:v>
                </c:pt>
                <c:pt idx="67">
                  <c:v>-15.833333333333334</c:v>
                </c:pt>
                <c:pt idx="68">
                  <c:v>-13.9</c:v>
                </c:pt>
                <c:pt idx="69">
                  <c:v>-15.566666666666668</c:v>
                </c:pt>
                <c:pt idx="70">
                  <c:v>-20.566666666666666</c:v>
                </c:pt>
                <c:pt idx="71">
                  <c:v>-17.366666666666667</c:v>
                </c:pt>
                <c:pt idx="72">
                  <c:v>-10.133333333333333</c:v>
                </c:pt>
                <c:pt idx="73">
                  <c:v>-10.5</c:v>
                </c:pt>
                <c:pt idx="74">
                  <c:v>-17.533333333333331</c:v>
                </c:pt>
                <c:pt idx="75">
                  <c:v>-17.5</c:v>
                </c:pt>
                <c:pt idx="76">
                  <c:v>-11.166666666666666</c:v>
                </c:pt>
                <c:pt idx="77">
                  <c:v>-12.433333333333332</c:v>
                </c:pt>
                <c:pt idx="78">
                  <c:v>-18.099999999999998</c:v>
                </c:pt>
                <c:pt idx="79">
                  <c:v>-16.066666666666666</c:v>
                </c:pt>
                <c:pt idx="80">
                  <c:v>-14.966666666666667</c:v>
                </c:pt>
                <c:pt idx="81">
                  <c:v>-14.9</c:v>
                </c:pt>
                <c:pt idx="82">
                  <c:v>-17.3</c:v>
                </c:pt>
                <c:pt idx="83">
                  <c:v>-12.966666666666667</c:v>
                </c:pt>
                <c:pt idx="84">
                  <c:v>-10.533333333333333</c:v>
                </c:pt>
                <c:pt idx="85">
                  <c:v>-16.733333333333334</c:v>
                </c:pt>
                <c:pt idx="86">
                  <c:v>-9.7666666666666657</c:v>
                </c:pt>
                <c:pt idx="87">
                  <c:v>-10.966666666666669</c:v>
                </c:pt>
                <c:pt idx="88">
                  <c:v>-9.9666666666666668</c:v>
                </c:pt>
                <c:pt idx="89">
                  <c:v>-5.7</c:v>
                </c:pt>
                <c:pt idx="90">
                  <c:v>-11.433333333333332</c:v>
                </c:pt>
                <c:pt idx="91">
                  <c:v>-10.066666666666668</c:v>
                </c:pt>
                <c:pt idx="92">
                  <c:v>-10.133333333333333</c:v>
                </c:pt>
                <c:pt idx="93">
                  <c:v>-12.133333333333333</c:v>
                </c:pt>
                <c:pt idx="94">
                  <c:v>-10.799999999999999</c:v>
                </c:pt>
                <c:pt idx="95">
                  <c:v>-11.566666666666668</c:v>
                </c:pt>
                <c:pt idx="96">
                  <c:v>-7.7333333333333334</c:v>
                </c:pt>
                <c:pt idx="97">
                  <c:v>-14.699999999999998</c:v>
                </c:pt>
                <c:pt idx="98">
                  <c:v>-13.933333333333332</c:v>
                </c:pt>
                <c:pt idx="99">
                  <c:v>-13</c:v>
                </c:pt>
                <c:pt idx="100">
                  <c:v>-10.333333333333334</c:v>
                </c:pt>
                <c:pt idx="101">
                  <c:v>-8.2000000000000011</c:v>
                </c:pt>
                <c:pt idx="102">
                  <c:v>-11.833333333333334</c:v>
                </c:pt>
                <c:pt idx="103">
                  <c:v>-9.8333333333333339</c:v>
                </c:pt>
                <c:pt idx="104">
                  <c:v>-12.200000000000001</c:v>
                </c:pt>
                <c:pt idx="105">
                  <c:v>-12.4</c:v>
                </c:pt>
                <c:pt idx="106">
                  <c:v>-10.733333333333334</c:v>
                </c:pt>
                <c:pt idx="107">
                  <c:v>-5.333333333333333</c:v>
                </c:pt>
                <c:pt idx="108">
                  <c:v>-8.8333333333333339</c:v>
                </c:pt>
                <c:pt idx="109">
                  <c:v>-16.033333333333335</c:v>
                </c:pt>
                <c:pt idx="110">
                  <c:v>-14.366666666666665</c:v>
                </c:pt>
                <c:pt idx="111">
                  <c:v>-12</c:v>
                </c:pt>
                <c:pt idx="112">
                  <c:v>-13.299999999999999</c:v>
                </c:pt>
                <c:pt idx="113">
                  <c:v>-10.5</c:v>
                </c:pt>
                <c:pt idx="114">
                  <c:v>-12.933333333333332</c:v>
                </c:pt>
                <c:pt idx="115">
                  <c:v>-13.766666666666666</c:v>
                </c:pt>
                <c:pt idx="116">
                  <c:v>-12.633333333333335</c:v>
                </c:pt>
                <c:pt idx="117">
                  <c:v>-14.433333333333332</c:v>
                </c:pt>
                <c:pt idx="118">
                  <c:v>-11.933333333333332</c:v>
                </c:pt>
                <c:pt idx="119">
                  <c:v>-9.5</c:v>
                </c:pt>
                <c:pt idx="120">
                  <c:v>-10.5</c:v>
                </c:pt>
                <c:pt idx="121">
                  <c:v>-13.266666666666666</c:v>
                </c:pt>
                <c:pt idx="122">
                  <c:v>-10.1</c:v>
                </c:pt>
                <c:pt idx="123">
                  <c:v>-6.7666666666666666</c:v>
                </c:pt>
                <c:pt idx="124">
                  <c:v>-7.7</c:v>
                </c:pt>
                <c:pt idx="125">
                  <c:v>-9.0333333333333332</c:v>
                </c:pt>
                <c:pt idx="126">
                  <c:v>-12.766666666666666</c:v>
                </c:pt>
                <c:pt idx="127">
                  <c:v>-10.433333333333332</c:v>
                </c:pt>
                <c:pt idx="128">
                  <c:v>-12.166666666666666</c:v>
                </c:pt>
                <c:pt idx="129">
                  <c:v>-8.5666666666666664</c:v>
                </c:pt>
                <c:pt idx="130">
                  <c:v>-12.9</c:v>
                </c:pt>
                <c:pt idx="131">
                  <c:v>-13.5</c:v>
                </c:pt>
                <c:pt idx="132">
                  <c:v>-16.433333333333334</c:v>
                </c:pt>
                <c:pt idx="133">
                  <c:v>-12.566666666666668</c:v>
                </c:pt>
                <c:pt idx="134">
                  <c:v>-11.366666666666667</c:v>
                </c:pt>
                <c:pt idx="135">
                  <c:v>-15.399999999999999</c:v>
                </c:pt>
                <c:pt idx="136">
                  <c:v>-13.733333333333333</c:v>
                </c:pt>
                <c:pt idx="137">
                  <c:v>-8.2333333333333343</c:v>
                </c:pt>
                <c:pt idx="138">
                  <c:v>-11.666666666666666</c:v>
                </c:pt>
                <c:pt idx="139">
                  <c:v>-6.8999999999999995</c:v>
                </c:pt>
                <c:pt idx="140">
                  <c:v>-8.6666666666666661</c:v>
                </c:pt>
                <c:pt idx="141">
                  <c:v>-7.8666666666666671</c:v>
                </c:pt>
                <c:pt idx="142">
                  <c:v>-11.533333333333331</c:v>
                </c:pt>
                <c:pt idx="143">
                  <c:v>-20.466666666666665</c:v>
                </c:pt>
                <c:pt idx="144">
                  <c:v>-20.433333333333334</c:v>
                </c:pt>
                <c:pt idx="145">
                  <c:v>-9.7666666666666675</c:v>
                </c:pt>
                <c:pt idx="146">
                  <c:v>-5.2</c:v>
                </c:pt>
                <c:pt idx="147">
                  <c:v>-12.6</c:v>
                </c:pt>
                <c:pt idx="148">
                  <c:v>-11</c:v>
                </c:pt>
                <c:pt idx="149">
                  <c:v>-15.766666666666667</c:v>
                </c:pt>
                <c:pt idx="150">
                  <c:v>-14.366666666666667</c:v>
                </c:pt>
                <c:pt idx="151">
                  <c:v>-13.133333333333333</c:v>
                </c:pt>
                <c:pt idx="152">
                  <c:v>-15.133333333333333</c:v>
                </c:pt>
                <c:pt idx="153">
                  <c:v>-16.966666666666665</c:v>
                </c:pt>
                <c:pt idx="154">
                  <c:v>-14.299999999999999</c:v>
                </c:pt>
                <c:pt idx="155">
                  <c:v>-17.333333333333332</c:v>
                </c:pt>
                <c:pt idx="156">
                  <c:v>-11</c:v>
                </c:pt>
                <c:pt idx="157">
                  <c:v>-9.9333333333333336</c:v>
                </c:pt>
                <c:pt idx="158">
                  <c:v>-10.266666666666667</c:v>
                </c:pt>
                <c:pt idx="159">
                  <c:v>-10.566666666666668</c:v>
                </c:pt>
                <c:pt idx="160">
                  <c:v>-10.9</c:v>
                </c:pt>
                <c:pt idx="161">
                  <c:v>-11.166666666666666</c:v>
                </c:pt>
                <c:pt idx="162">
                  <c:v>-10.733333333333334</c:v>
                </c:pt>
                <c:pt idx="163">
                  <c:v>-7.8666666666666671</c:v>
                </c:pt>
                <c:pt idx="164">
                  <c:v>-8.7999999999999989</c:v>
                </c:pt>
                <c:pt idx="165">
                  <c:v>-10.033333333333333</c:v>
                </c:pt>
                <c:pt idx="166">
                  <c:v>-9.4666666666666668</c:v>
                </c:pt>
                <c:pt idx="167">
                  <c:v>-7.2</c:v>
                </c:pt>
                <c:pt idx="168">
                  <c:v>-12.333333333333334</c:v>
                </c:pt>
                <c:pt idx="169">
                  <c:v>-8.9666666666666668</c:v>
                </c:pt>
                <c:pt idx="170">
                  <c:v>-5</c:v>
                </c:pt>
                <c:pt idx="171">
                  <c:v>-5.6000000000000005</c:v>
                </c:pt>
                <c:pt idx="172">
                  <c:v>-10.866666666666667</c:v>
                </c:pt>
                <c:pt idx="173">
                  <c:v>-8.1</c:v>
                </c:pt>
                <c:pt idx="174">
                  <c:v>-7.5333333333333341</c:v>
                </c:pt>
                <c:pt idx="175">
                  <c:v>-13.666666666666666</c:v>
                </c:pt>
                <c:pt idx="176">
                  <c:v>-8.9</c:v>
                </c:pt>
                <c:pt idx="177">
                  <c:v>-11.366666666666667</c:v>
                </c:pt>
                <c:pt idx="178">
                  <c:v>-10.366666666666665</c:v>
                </c:pt>
                <c:pt idx="179">
                  <c:v>-9.0333333333333332</c:v>
                </c:pt>
                <c:pt idx="180">
                  <c:v>-11.966666666666669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B9-4E5F-B677-C6E9AE16C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197376"/>
        <c:axId val="1921730672"/>
      </c:scatterChart>
      <c:valAx>
        <c:axId val="677197376"/>
        <c:scaling>
          <c:orientation val="minMax"/>
          <c:max val="202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 b="1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730672"/>
        <c:crossesAt val="-25"/>
        <c:crossBetween val="midCat"/>
        <c:majorUnit val="30"/>
      </c:valAx>
      <c:valAx>
        <c:axId val="192173067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Air temperature (</a:t>
                </a:r>
                <a:r>
                  <a:rPr lang="en-US" sz="1600" b="1" baseline="30000"/>
                  <a:t>o</a:t>
                </a:r>
                <a:r>
                  <a:rPr lang="en-US" sz="1600" b="1"/>
                  <a:t>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197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1182801056574E-2"/>
          <c:y val="9.3770545421012375E-2"/>
          <c:w val="0.85762720932231795"/>
          <c:h val="0.79336655319899874"/>
        </c:manualLayout>
      </c:layout>
      <c:scatterChart>
        <c:scatterStyle val="lineMarker"/>
        <c:varyColors val="0"/>
        <c:ser>
          <c:idx val="0"/>
          <c:order val="0"/>
          <c:tx>
            <c:v>Summer (JJA)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Past!$R$10:$R$190</c:f>
              <c:numCache>
                <c:formatCode>0.0</c:formatCode>
                <c:ptCount val="181"/>
                <c:pt idx="0">
                  <c:v>4.0333333333333332</c:v>
                </c:pt>
                <c:pt idx="1">
                  <c:v>3.5</c:v>
                </c:pt>
                <c:pt idx="2">
                  <c:v>4.0333333333333332</c:v>
                </c:pt>
                <c:pt idx="3">
                  <c:v>4.5333333333333332</c:v>
                </c:pt>
                <c:pt idx="4">
                  <c:v>5.0333333333333332</c:v>
                </c:pt>
                <c:pt idx="5">
                  <c:v>5.5666666666666673</c:v>
                </c:pt>
                <c:pt idx="6">
                  <c:v>3.8333333333333335</c:v>
                </c:pt>
                <c:pt idx="7">
                  <c:v>4.1333333333333337</c:v>
                </c:pt>
                <c:pt idx="8">
                  <c:v>6.2</c:v>
                </c:pt>
                <c:pt idx="9">
                  <c:v>4.8666666666666663</c:v>
                </c:pt>
                <c:pt idx="10">
                  <c:v>5.5333333333333323</c:v>
                </c:pt>
                <c:pt idx="11">
                  <c:v>4.7333333333333334</c:v>
                </c:pt>
                <c:pt idx="12">
                  <c:v>5.7333333333333343</c:v>
                </c:pt>
                <c:pt idx="13">
                  <c:v>4.9999999999999991</c:v>
                </c:pt>
                <c:pt idx="14">
                  <c:v>4.9666666666666668</c:v>
                </c:pt>
                <c:pt idx="15">
                  <c:v>4</c:v>
                </c:pt>
                <c:pt idx="16">
                  <c:v>4.5666666666666664</c:v>
                </c:pt>
                <c:pt idx="17">
                  <c:v>6.3000000000000007</c:v>
                </c:pt>
                <c:pt idx="18">
                  <c:v>5.833333333333333</c:v>
                </c:pt>
                <c:pt idx="19">
                  <c:v>4.333333333333333</c:v>
                </c:pt>
                <c:pt idx="20">
                  <c:v>5.5</c:v>
                </c:pt>
                <c:pt idx="21">
                  <c:v>4.2</c:v>
                </c:pt>
                <c:pt idx="22">
                  <c:v>4.5333333333333332</c:v>
                </c:pt>
                <c:pt idx="23">
                  <c:v>3.0333333333333332</c:v>
                </c:pt>
                <c:pt idx="24">
                  <c:v>4</c:v>
                </c:pt>
                <c:pt idx="25">
                  <c:v>3.3666666666666667</c:v>
                </c:pt>
                <c:pt idx="26">
                  <c:v>3.9666666666666668</c:v>
                </c:pt>
                <c:pt idx="27">
                  <c:v>5.5333333333333323</c:v>
                </c:pt>
                <c:pt idx="28">
                  <c:v>3.3333333333333335</c:v>
                </c:pt>
                <c:pt idx="29">
                  <c:v>4</c:v>
                </c:pt>
                <c:pt idx="30">
                  <c:v>4.666666666666667</c:v>
                </c:pt>
                <c:pt idx="31">
                  <c:v>5.4666666666666659</c:v>
                </c:pt>
                <c:pt idx="32">
                  <c:v>5.8</c:v>
                </c:pt>
                <c:pt idx="33">
                  <c:v>5.333333333333333</c:v>
                </c:pt>
                <c:pt idx="34">
                  <c:v>6.4666666666666659</c:v>
                </c:pt>
                <c:pt idx="35">
                  <c:v>4.8666666666666671</c:v>
                </c:pt>
                <c:pt idx="36">
                  <c:v>5.2</c:v>
                </c:pt>
                <c:pt idx="37">
                  <c:v>6.5333333333333341</c:v>
                </c:pt>
                <c:pt idx="38">
                  <c:v>6.1000000000000005</c:v>
                </c:pt>
                <c:pt idx="39">
                  <c:v>5.7333333333333334</c:v>
                </c:pt>
                <c:pt idx="40">
                  <c:v>5.4666666666666659</c:v>
                </c:pt>
                <c:pt idx="41">
                  <c:v>5.5333333333333341</c:v>
                </c:pt>
                <c:pt idx="42">
                  <c:v>5.4000000000000012</c:v>
                </c:pt>
                <c:pt idx="43">
                  <c:v>5.5333333333333323</c:v>
                </c:pt>
                <c:pt idx="44">
                  <c:v>5.1000000000000005</c:v>
                </c:pt>
                <c:pt idx="45">
                  <c:v>5.333333333333333</c:v>
                </c:pt>
                <c:pt idx="46">
                  <c:v>5.3</c:v>
                </c:pt>
                <c:pt idx="47">
                  <c:v>5.1333333333333329</c:v>
                </c:pt>
                <c:pt idx="48">
                  <c:v>6.833333333333333</c:v>
                </c:pt>
                <c:pt idx="49">
                  <c:v>5.3999999999999995</c:v>
                </c:pt>
                <c:pt idx="50">
                  <c:v>5.6000000000000005</c:v>
                </c:pt>
                <c:pt idx="51">
                  <c:v>6.2333333333333334</c:v>
                </c:pt>
                <c:pt idx="52">
                  <c:v>6.8</c:v>
                </c:pt>
                <c:pt idx="53">
                  <c:v>6.6000000000000005</c:v>
                </c:pt>
                <c:pt idx="54">
                  <c:v>5.2333333333333334</c:v>
                </c:pt>
                <c:pt idx="55">
                  <c:v>5.3</c:v>
                </c:pt>
                <c:pt idx="56">
                  <c:v>6.3</c:v>
                </c:pt>
                <c:pt idx="57">
                  <c:v>5.8999999999999995</c:v>
                </c:pt>
                <c:pt idx="58">
                  <c:v>5.2333333333333334</c:v>
                </c:pt>
                <c:pt idx="59">
                  <c:v>6.0333333333333341</c:v>
                </c:pt>
                <c:pt idx="60">
                  <c:v>7.4000000000000012</c:v>
                </c:pt>
                <c:pt idx="61">
                  <c:v>5.166666666666667</c:v>
                </c:pt>
                <c:pt idx="62">
                  <c:v>7.0333333333333341</c:v>
                </c:pt>
                <c:pt idx="63">
                  <c:v>5.833333333333333</c:v>
                </c:pt>
                <c:pt idx="64">
                  <c:v>7.0333333333333341</c:v>
                </c:pt>
                <c:pt idx="65">
                  <c:v>6.2666666666666657</c:v>
                </c:pt>
                <c:pt idx="66">
                  <c:v>7.0666666666666673</c:v>
                </c:pt>
                <c:pt idx="67">
                  <c:v>6.4333333333333336</c:v>
                </c:pt>
                <c:pt idx="68">
                  <c:v>7</c:v>
                </c:pt>
                <c:pt idx="69">
                  <c:v>6.6000000000000005</c:v>
                </c:pt>
                <c:pt idx="70">
                  <c:v>6.1333333333333329</c:v>
                </c:pt>
                <c:pt idx="71">
                  <c:v>6.3666666666666671</c:v>
                </c:pt>
                <c:pt idx="72">
                  <c:v>6.9333333333333336</c:v>
                </c:pt>
                <c:pt idx="73">
                  <c:v>5.8999999999999995</c:v>
                </c:pt>
                <c:pt idx="74">
                  <c:v>4.7666666666666666</c:v>
                </c:pt>
                <c:pt idx="75">
                  <c:v>6.0666666666666664</c:v>
                </c:pt>
                <c:pt idx="76">
                  <c:v>6.1000000000000005</c:v>
                </c:pt>
                <c:pt idx="77">
                  <c:v>5.8999999999999995</c:v>
                </c:pt>
                <c:pt idx="78">
                  <c:v>4.7333333333333334</c:v>
                </c:pt>
                <c:pt idx="79">
                  <c:v>4.4333333333333336</c:v>
                </c:pt>
                <c:pt idx="80">
                  <c:v>6.0333333333333341</c:v>
                </c:pt>
                <c:pt idx="81">
                  <c:v>6.166666666666667</c:v>
                </c:pt>
                <c:pt idx="82">
                  <c:v>5.0333333333333332</c:v>
                </c:pt>
                <c:pt idx="83">
                  <c:v>6.5</c:v>
                </c:pt>
                <c:pt idx="84">
                  <c:v>6.4666666666666659</c:v>
                </c:pt>
                <c:pt idx="85">
                  <c:v>5.4666666666666659</c:v>
                </c:pt>
                <c:pt idx="86">
                  <c:v>7.3666666666666671</c:v>
                </c:pt>
                <c:pt idx="87">
                  <c:v>6.4333333333333327</c:v>
                </c:pt>
                <c:pt idx="88">
                  <c:v>7.4000000000000012</c:v>
                </c:pt>
                <c:pt idx="89">
                  <c:v>6.5999999999999988</c:v>
                </c:pt>
                <c:pt idx="90">
                  <c:v>6.5333333333333341</c:v>
                </c:pt>
                <c:pt idx="91">
                  <c:v>8.2333333333333325</c:v>
                </c:pt>
                <c:pt idx="92">
                  <c:v>6.5666666666666664</c:v>
                </c:pt>
                <c:pt idx="93">
                  <c:v>6.8666666666666663</c:v>
                </c:pt>
                <c:pt idx="94">
                  <c:v>6.7333333333333334</c:v>
                </c:pt>
                <c:pt idx="95">
                  <c:v>7.2</c:v>
                </c:pt>
                <c:pt idx="96">
                  <c:v>7.2333333333333334</c:v>
                </c:pt>
                <c:pt idx="97">
                  <c:v>5.833333333333333</c:v>
                </c:pt>
                <c:pt idx="98">
                  <c:v>5.8999999999999995</c:v>
                </c:pt>
                <c:pt idx="99">
                  <c:v>6.2333333333333334</c:v>
                </c:pt>
                <c:pt idx="100">
                  <c:v>6.166666666666667</c:v>
                </c:pt>
                <c:pt idx="101">
                  <c:v>6.3666666666666671</c:v>
                </c:pt>
                <c:pt idx="102">
                  <c:v>5.9333333333333327</c:v>
                </c:pt>
                <c:pt idx="103">
                  <c:v>5.833333333333333</c:v>
                </c:pt>
                <c:pt idx="104">
                  <c:v>5.7</c:v>
                </c:pt>
                <c:pt idx="105">
                  <c:v>6.1000000000000005</c:v>
                </c:pt>
                <c:pt idx="106">
                  <c:v>6</c:v>
                </c:pt>
                <c:pt idx="107">
                  <c:v>6.166666666666667</c:v>
                </c:pt>
                <c:pt idx="108">
                  <c:v>6.7666666666666666</c:v>
                </c:pt>
                <c:pt idx="109">
                  <c:v>7.2</c:v>
                </c:pt>
                <c:pt idx="110">
                  <c:v>7.333333333333333</c:v>
                </c:pt>
                <c:pt idx="111">
                  <c:v>7.166666666666667</c:v>
                </c:pt>
                <c:pt idx="112">
                  <c:v>7.1333333333333329</c:v>
                </c:pt>
                <c:pt idx="113">
                  <c:v>6.5999999999999988</c:v>
                </c:pt>
                <c:pt idx="114">
                  <c:v>6.166666666666667</c:v>
                </c:pt>
                <c:pt idx="115">
                  <c:v>6.1000000000000005</c:v>
                </c:pt>
                <c:pt idx="116">
                  <c:v>6.4666666666666659</c:v>
                </c:pt>
                <c:pt idx="117">
                  <c:v>8.1</c:v>
                </c:pt>
                <c:pt idx="118">
                  <c:v>7.1000000000000005</c:v>
                </c:pt>
                <c:pt idx="119">
                  <c:v>6.9000000000000012</c:v>
                </c:pt>
                <c:pt idx="120">
                  <c:v>8.0666666666666664</c:v>
                </c:pt>
                <c:pt idx="121">
                  <c:v>7.2</c:v>
                </c:pt>
                <c:pt idx="122">
                  <c:v>7.1333333333333329</c:v>
                </c:pt>
                <c:pt idx="123">
                  <c:v>6.3</c:v>
                </c:pt>
                <c:pt idx="124">
                  <c:v>5.7666666666666657</c:v>
                </c:pt>
                <c:pt idx="125">
                  <c:v>7.0333333333333341</c:v>
                </c:pt>
                <c:pt idx="126">
                  <c:v>6.5666666666666673</c:v>
                </c:pt>
                <c:pt idx="127">
                  <c:v>6.3666666666666663</c:v>
                </c:pt>
                <c:pt idx="128">
                  <c:v>6.8666666666666671</c:v>
                </c:pt>
                <c:pt idx="129">
                  <c:v>6.4666666666666659</c:v>
                </c:pt>
                <c:pt idx="130">
                  <c:v>5.5666666666666673</c:v>
                </c:pt>
                <c:pt idx="131">
                  <c:v>6.7666666666666666</c:v>
                </c:pt>
                <c:pt idx="132">
                  <c:v>4.8666666666666663</c:v>
                </c:pt>
                <c:pt idx="133">
                  <c:v>6.3</c:v>
                </c:pt>
                <c:pt idx="134">
                  <c:v>6.5666666666666664</c:v>
                </c:pt>
                <c:pt idx="135">
                  <c:v>6.833333333333333</c:v>
                </c:pt>
                <c:pt idx="136">
                  <c:v>6.4666666666666659</c:v>
                </c:pt>
                <c:pt idx="137">
                  <c:v>7</c:v>
                </c:pt>
                <c:pt idx="138">
                  <c:v>6.7666666666666657</c:v>
                </c:pt>
                <c:pt idx="139">
                  <c:v>6.5999999999999988</c:v>
                </c:pt>
                <c:pt idx="140">
                  <c:v>6.833333333333333</c:v>
                </c:pt>
                <c:pt idx="141">
                  <c:v>6.8666666666666671</c:v>
                </c:pt>
                <c:pt idx="142">
                  <c:v>6.9333333333333336</c:v>
                </c:pt>
                <c:pt idx="143">
                  <c:v>5.2666666666666666</c:v>
                </c:pt>
                <c:pt idx="144">
                  <c:v>5.9666666666666659</c:v>
                </c:pt>
                <c:pt idx="145">
                  <c:v>7.4666666666666659</c:v>
                </c:pt>
                <c:pt idx="146">
                  <c:v>6.2666666666666666</c:v>
                </c:pt>
                <c:pt idx="147">
                  <c:v>7.5333333333333341</c:v>
                </c:pt>
                <c:pt idx="148">
                  <c:v>6</c:v>
                </c:pt>
                <c:pt idx="149">
                  <c:v>5.5</c:v>
                </c:pt>
                <c:pt idx="150">
                  <c:v>7.3</c:v>
                </c:pt>
                <c:pt idx="151">
                  <c:v>6.2333333333333343</c:v>
                </c:pt>
                <c:pt idx="152">
                  <c:v>3.6666666666666665</c:v>
                </c:pt>
                <c:pt idx="153">
                  <c:v>5.7666666666666666</c:v>
                </c:pt>
                <c:pt idx="154">
                  <c:v>5.0666666666666664</c:v>
                </c:pt>
                <c:pt idx="155">
                  <c:v>6.4666666666666677</c:v>
                </c:pt>
                <c:pt idx="156">
                  <c:v>4.7333333333333334</c:v>
                </c:pt>
                <c:pt idx="157">
                  <c:v>5.7</c:v>
                </c:pt>
                <c:pt idx="158">
                  <c:v>6.6333333333333329</c:v>
                </c:pt>
                <c:pt idx="159">
                  <c:v>5.9666666666666659</c:v>
                </c:pt>
                <c:pt idx="160">
                  <c:v>6.833333333333333</c:v>
                </c:pt>
                <c:pt idx="161">
                  <c:v>7.333333333333333</c:v>
                </c:pt>
                <c:pt idx="162">
                  <c:v>4.9333333333333327</c:v>
                </c:pt>
                <c:pt idx="163">
                  <c:v>8.5333333333333332</c:v>
                </c:pt>
                <c:pt idx="164">
                  <c:v>5.833333333333333</c:v>
                </c:pt>
                <c:pt idx="165">
                  <c:v>7.3</c:v>
                </c:pt>
                <c:pt idx="166">
                  <c:v>6.666666666666667</c:v>
                </c:pt>
                <c:pt idx="167">
                  <c:v>9.2666666666666657</c:v>
                </c:pt>
                <c:pt idx="168">
                  <c:v>7.5999999999999988</c:v>
                </c:pt>
                <c:pt idx="169">
                  <c:v>7.7666666666666666</c:v>
                </c:pt>
                <c:pt idx="170">
                  <c:v>8.2666666666666657</c:v>
                </c:pt>
                <c:pt idx="171">
                  <c:v>7.7666666666666666</c:v>
                </c:pt>
                <c:pt idx="172">
                  <c:v>8.7666666666666675</c:v>
                </c:pt>
                <c:pt idx="173">
                  <c:v>7.1000000000000005</c:v>
                </c:pt>
                <c:pt idx="174">
                  <c:v>7.5666666666666664</c:v>
                </c:pt>
                <c:pt idx="175">
                  <c:v>6.8999999999999995</c:v>
                </c:pt>
                <c:pt idx="176">
                  <c:v>7.8</c:v>
                </c:pt>
                <c:pt idx="177">
                  <c:v>6.2333333333333334</c:v>
                </c:pt>
                <c:pt idx="178">
                  <c:v>5.6333333333333329</c:v>
                </c:pt>
                <c:pt idx="179">
                  <c:v>8.7999999999999989</c:v>
                </c:pt>
                <c:pt idx="180">
                  <c:v>5.7333333333333334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B2-48AC-888F-461F1B51022F}"/>
            </c:ext>
          </c:extLst>
        </c:ser>
        <c:ser>
          <c:idx val="2"/>
          <c:order val="1"/>
          <c:tx>
            <c:v>Annual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Past!$N$10:$N$190</c:f>
              <c:numCache>
                <c:formatCode>0.0</c:formatCode>
                <c:ptCount val="181"/>
                <c:pt idx="0">
                  <c:v>-4.9000000000000004</c:v>
                </c:pt>
                <c:pt idx="1">
                  <c:v>-5.0999999999999996</c:v>
                </c:pt>
                <c:pt idx="2">
                  <c:v>-6</c:v>
                </c:pt>
                <c:pt idx="3">
                  <c:v>-4.7</c:v>
                </c:pt>
                <c:pt idx="4">
                  <c:v>-6.8</c:v>
                </c:pt>
                <c:pt idx="5">
                  <c:v>-5.0999999999999996</c:v>
                </c:pt>
                <c:pt idx="6">
                  <c:v>-4.5</c:v>
                </c:pt>
                <c:pt idx="7">
                  <c:v>-2.6</c:v>
                </c:pt>
                <c:pt idx="8">
                  <c:v>-4.3</c:v>
                </c:pt>
                <c:pt idx="9">
                  <c:v>-5.2</c:v>
                </c:pt>
                <c:pt idx="10">
                  <c:v>-4.7</c:v>
                </c:pt>
                <c:pt idx="11">
                  <c:v>-4.0999999999999996</c:v>
                </c:pt>
                <c:pt idx="12">
                  <c:v>-2.6</c:v>
                </c:pt>
                <c:pt idx="13">
                  <c:v>-4.5999999999999996</c:v>
                </c:pt>
                <c:pt idx="14">
                  <c:v>-6.7</c:v>
                </c:pt>
                <c:pt idx="15">
                  <c:v>-5.7</c:v>
                </c:pt>
                <c:pt idx="16">
                  <c:v>-2.7</c:v>
                </c:pt>
                <c:pt idx="17">
                  <c:v>-4.9000000000000004</c:v>
                </c:pt>
                <c:pt idx="18">
                  <c:v>-5.4</c:v>
                </c:pt>
                <c:pt idx="19">
                  <c:v>-6.1</c:v>
                </c:pt>
                <c:pt idx="20">
                  <c:v>-3.8</c:v>
                </c:pt>
                <c:pt idx="21">
                  <c:v>-6.6</c:v>
                </c:pt>
                <c:pt idx="22">
                  <c:v>-6.7</c:v>
                </c:pt>
                <c:pt idx="23">
                  <c:v>-8.9</c:v>
                </c:pt>
                <c:pt idx="24">
                  <c:v>-5.2</c:v>
                </c:pt>
                <c:pt idx="25">
                  <c:v>-6.1</c:v>
                </c:pt>
                <c:pt idx="26">
                  <c:v>-6.6</c:v>
                </c:pt>
                <c:pt idx="27">
                  <c:v>-4.2</c:v>
                </c:pt>
                <c:pt idx="28">
                  <c:v>-6.9</c:v>
                </c:pt>
                <c:pt idx="29">
                  <c:v>-5.5</c:v>
                </c:pt>
                <c:pt idx="30">
                  <c:v>-5</c:v>
                </c:pt>
                <c:pt idx="31">
                  <c:v>-4.2</c:v>
                </c:pt>
                <c:pt idx="32">
                  <c:v>-2.5</c:v>
                </c:pt>
                <c:pt idx="33">
                  <c:v>-4.5999999999999996</c:v>
                </c:pt>
                <c:pt idx="34">
                  <c:v>-4.0999999999999996</c:v>
                </c:pt>
                <c:pt idx="35">
                  <c:v>-3.6</c:v>
                </c:pt>
                <c:pt idx="36">
                  <c:v>-4</c:v>
                </c:pt>
                <c:pt idx="37">
                  <c:v>-3.6</c:v>
                </c:pt>
                <c:pt idx="38">
                  <c:v>-2.9</c:v>
                </c:pt>
                <c:pt idx="39">
                  <c:v>-4.0999999999999996</c:v>
                </c:pt>
                <c:pt idx="40">
                  <c:v>-5.7</c:v>
                </c:pt>
                <c:pt idx="41">
                  <c:v>-3.7</c:v>
                </c:pt>
                <c:pt idx="42">
                  <c:v>-6.4</c:v>
                </c:pt>
                <c:pt idx="43">
                  <c:v>-4.4000000000000004</c:v>
                </c:pt>
                <c:pt idx="44">
                  <c:v>-7.6</c:v>
                </c:pt>
                <c:pt idx="45">
                  <c:v>-4.2</c:v>
                </c:pt>
                <c:pt idx="46">
                  <c:v>-6.3</c:v>
                </c:pt>
                <c:pt idx="47">
                  <c:v>-6.9</c:v>
                </c:pt>
                <c:pt idx="48">
                  <c:v>-4.3</c:v>
                </c:pt>
                <c:pt idx="49">
                  <c:v>-4.9000000000000004</c:v>
                </c:pt>
                <c:pt idx="50">
                  <c:v>-5.8</c:v>
                </c:pt>
                <c:pt idx="51">
                  <c:v>-6.3</c:v>
                </c:pt>
                <c:pt idx="52">
                  <c:v>-3.8</c:v>
                </c:pt>
                <c:pt idx="53">
                  <c:v>-4.3</c:v>
                </c:pt>
                <c:pt idx="54">
                  <c:v>-7.6</c:v>
                </c:pt>
                <c:pt idx="55">
                  <c:v>-3.7</c:v>
                </c:pt>
                <c:pt idx="56">
                  <c:v>-6.9</c:v>
                </c:pt>
                <c:pt idx="57">
                  <c:v>-5.9</c:v>
                </c:pt>
                <c:pt idx="58">
                  <c:v>-7.3</c:v>
                </c:pt>
                <c:pt idx="59">
                  <c:v>-5.0999999999999996</c:v>
                </c:pt>
                <c:pt idx="60">
                  <c:v>-3.3</c:v>
                </c:pt>
                <c:pt idx="61">
                  <c:v>-3.9</c:v>
                </c:pt>
                <c:pt idx="62">
                  <c:v>-4.2</c:v>
                </c:pt>
                <c:pt idx="63">
                  <c:v>-4.3</c:v>
                </c:pt>
                <c:pt idx="64">
                  <c:v>-4.7</c:v>
                </c:pt>
                <c:pt idx="65">
                  <c:v>-3.6</c:v>
                </c:pt>
                <c:pt idx="66">
                  <c:v>-5.6</c:v>
                </c:pt>
                <c:pt idx="67">
                  <c:v>-5.6</c:v>
                </c:pt>
                <c:pt idx="68">
                  <c:v>-3.6</c:v>
                </c:pt>
                <c:pt idx="69">
                  <c:v>-4.3</c:v>
                </c:pt>
                <c:pt idx="70">
                  <c:v>-6.3</c:v>
                </c:pt>
                <c:pt idx="71">
                  <c:v>-4.8</c:v>
                </c:pt>
                <c:pt idx="72">
                  <c:v>-2.6</c:v>
                </c:pt>
                <c:pt idx="73">
                  <c:v>-4.4000000000000004</c:v>
                </c:pt>
                <c:pt idx="74">
                  <c:v>-6.6</c:v>
                </c:pt>
                <c:pt idx="75">
                  <c:v>-4.5</c:v>
                </c:pt>
                <c:pt idx="76">
                  <c:v>-2.5</c:v>
                </c:pt>
                <c:pt idx="77">
                  <c:v>-4.4000000000000004</c:v>
                </c:pt>
                <c:pt idx="78">
                  <c:v>-6.6</c:v>
                </c:pt>
                <c:pt idx="79">
                  <c:v>-5</c:v>
                </c:pt>
                <c:pt idx="80">
                  <c:v>-5.3</c:v>
                </c:pt>
                <c:pt idx="81">
                  <c:v>-4.9000000000000004</c:v>
                </c:pt>
                <c:pt idx="82">
                  <c:v>-5.0999999999999996</c:v>
                </c:pt>
                <c:pt idx="83">
                  <c:v>-3.4</c:v>
                </c:pt>
                <c:pt idx="84">
                  <c:v>-3.5</c:v>
                </c:pt>
                <c:pt idx="85">
                  <c:v>-4.2</c:v>
                </c:pt>
                <c:pt idx="86">
                  <c:v>-3.1</c:v>
                </c:pt>
                <c:pt idx="87">
                  <c:v>-3.4</c:v>
                </c:pt>
                <c:pt idx="88">
                  <c:v>-1.6</c:v>
                </c:pt>
                <c:pt idx="89">
                  <c:v>-1.4</c:v>
                </c:pt>
                <c:pt idx="90">
                  <c:v>-2.5</c:v>
                </c:pt>
                <c:pt idx="91">
                  <c:v>-3</c:v>
                </c:pt>
                <c:pt idx="92">
                  <c:v>-2.2000000000000002</c:v>
                </c:pt>
                <c:pt idx="93">
                  <c:v>-2.9</c:v>
                </c:pt>
                <c:pt idx="94">
                  <c:v>-3.2</c:v>
                </c:pt>
                <c:pt idx="95">
                  <c:v>-2.6</c:v>
                </c:pt>
                <c:pt idx="96">
                  <c:v>-2.1</c:v>
                </c:pt>
                <c:pt idx="97">
                  <c:v>-4</c:v>
                </c:pt>
                <c:pt idx="98">
                  <c:v>-5.4</c:v>
                </c:pt>
                <c:pt idx="99">
                  <c:v>-3.3</c:v>
                </c:pt>
                <c:pt idx="100">
                  <c:v>-3.1</c:v>
                </c:pt>
                <c:pt idx="101">
                  <c:v>-2</c:v>
                </c:pt>
                <c:pt idx="102">
                  <c:v>-3.3</c:v>
                </c:pt>
                <c:pt idx="103">
                  <c:v>-4.0999999999999996</c:v>
                </c:pt>
                <c:pt idx="104">
                  <c:v>-4.5</c:v>
                </c:pt>
                <c:pt idx="105">
                  <c:v>-3.9</c:v>
                </c:pt>
                <c:pt idx="106">
                  <c:v>-2.5</c:v>
                </c:pt>
                <c:pt idx="107">
                  <c:v>-1.1000000000000001</c:v>
                </c:pt>
                <c:pt idx="108">
                  <c:v>-3.5</c:v>
                </c:pt>
                <c:pt idx="109">
                  <c:v>-4.8</c:v>
                </c:pt>
                <c:pt idx="110">
                  <c:v>-4.0999999999999996</c:v>
                </c:pt>
                <c:pt idx="111">
                  <c:v>-3.9</c:v>
                </c:pt>
                <c:pt idx="112">
                  <c:v>-3.3</c:v>
                </c:pt>
                <c:pt idx="113">
                  <c:v>-4.2</c:v>
                </c:pt>
                <c:pt idx="114">
                  <c:v>-3.2</c:v>
                </c:pt>
                <c:pt idx="115">
                  <c:v>-4</c:v>
                </c:pt>
                <c:pt idx="116">
                  <c:v>-4.4000000000000004</c:v>
                </c:pt>
                <c:pt idx="117">
                  <c:v>-3.6</c:v>
                </c:pt>
                <c:pt idx="118">
                  <c:v>-3.3</c:v>
                </c:pt>
                <c:pt idx="119">
                  <c:v>-3.7</c:v>
                </c:pt>
                <c:pt idx="120">
                  <c:v>-2.2999999999999998</c:v>
                </c:pt>
                <c:pt idx="121">
                  <c:v>-4.4000000000000004</c:v>
                </c:pt>
                <c:pt idx="122">
                  <c:v>-2.1</c:v>
                </c:pt>
                <c:pt idx="123">
                  <c:v>-2.2999999999999998</c:v>
                </c:pt>
                <c:pt idx="124">
                  <c:v>-3.7</c:v>
                </c:pt>
                <c:pt idx="125">
                  <c:v>-2.4</c:v>
                </c:pt>
                <c:pt idx="126">
                  <c:v>-3.9</c:v>
                </c:pt>
                <c:pt idx="127">
                  <c:v>-3.9</c:v>
                </c:pt>
                <c:pt idx="128">
                  <c:v>-3.7</c:v>
                </c:pt>
                <c:pt idx="129">
                  <c:v>-3.1</c:v>
                </c:pt>
                <c:pt idx="130">
                  <c:v>-4.3</c:v>
                </c:pt>
                <c:pt idx="131">
                  <c:v>-5.8</c:v>
                </c:pt>
                <c:pt idx="132">
                  <c:v>-5.5</c:v>
                </c:pt>
                <c:pt idx="133">
                  <c:v>-3.9</c:v>
                </c:pt>
                <c:pt idx="134">
                  <c:v>-3.9</c:v>
                </c:pt>
                <c:pt idx="135">
                  <c:v>-4.5999999999999996</c:v>
                </c:pt>
                <c:pt idx="136">
                  <c:v>-3.8</c:v>
                </c:pt>
                <c:pt idx="137">
                  <c:v>-2.4</c:v>
                </c:pt>
                <c:pt idx="138">
                  <c:v>-3.4</c:v>
                </c:pt>
                <c:pt idx="139">
                  <c:v>-3.2</c:v>
                </c:pt>
                <c:pt idx="140">
                  <c:v>-2.1</c:v>
                </c:pt>
                <c:pt idx="141">
                  <c:v>-1.7</c:v>
                </c:pt>
                <c:pt idx="142">
                  <c:v>-4.2</c:v>
                </c:pt>
                <c:pt idx="143">
                  <c:v>-7.1</c:v>
                </c:pt>
                <c:pt idx="144">
                  <c:v>-7.2</c:v>
                </c:pt>
                <c:pt idx="145">
                  <c:v>-1.7</c:v>
                </c:pt>
                <c:pt idx="146">
                  <c:v>-2.7</c:v>
                </c:pt>
                <c:pt idx="147">
                  <c:v>-3.7</c:v>
                </c:pt>
                <c:pt idx="148">
                  <c:v>-2.8</c:v>
                </c:pt>
                <c:pt idx="149">
                  <c:v>-5.6</c:v>
                </c:pt>
                <c:pt idx="150">
                  <c:v>-4.8</c:v>
                </c:pt>
                <c:pt idx="151">
                  <c:v>-4.2</c:v>
                </c:pt>
                <c:pt idx="152">
                  <c:v>-6.6</c:v>
                </c:pt>
                <c:pt idx="153">
                  <c:v>-6.4</c:v>
                </c:pt>
                <c:pt idx="154">
                  <c:v>-5.2</c:v>
                </c:pt>
                <c:pt idx="155">
                  <c:v>-4.5</c:v>
                </c:pt>
                <c:pt idx="156">
                  <c:v>-3.7</c:v>
                </c:pt>
                <c:pt idx="157">
                  <c:v>-3.4</c:v>
                </c:pt>
                <c:pt idx="158">
                  <c:v>-2.5</c:v>
                </c:pt>
                <c:pt idx="159">
                  <c:v>-4.2</c:v>
                </c:pt>
                <c:pt idx="160">
                  <c:v>-2.6</c:v>
                </c:pt>
                <c:pt idx="161">
                  <c:v>-2.8</c:v>
                </c:pt>
                <c:pt idx="162">
                  <c:v>-3.6</c:v>
                </c:pt>
                <c:pt idx="163">
                  <c:v>-0.8</c:v>
                </c:pt>
                <c:pt idx="164">
                  <c:v>-2.9</c:v>
                </c:pt>
                <c:pt idx="165">
                  <c:v>-1.3</c:v>
                </c:pt>
                <c:pt idx="166">
                  <c:v>-2.1</c:v>
                </c:pt>
                <c:pt idx="167">
                  <c:v>-0.3</c:v>
                </c:pt>
                <c:pt idx="168">
                  <c:v>-3.4</c:v>
                </c:pt>
                <c:pt idx="169">
                  <c:v>-2.2999999999999998</c:v>
                </c:pt>
                <c:pt idx="170">
                  <c:v>0.9</c:v>
                </c:pt>
                <c:pt idx="171">
                  <c:v>-2.7</c:v>
                </c:pt>
                <c:pt idx="172">
                  <c:v>-1.8</c:v>
                </c:pt>
                <c:pt idx="173">
                  <c:v>-1.9</c:v>
                </c:pt>
                <c:pt idx="174">
                  <c:v>-1.9</c:v>
                </c:pt>
                <c:pt idx="175">
                  <c:v>-4.5999999999999996</c:v>
                </c:pt>
                <c:pt idx="176">
                  <c:v>-0.8</c:v>
                </c:pt>
                <c:pt idx="177">
                  <c:v>-2.9</c:v>
                </c:pt>
                <c:pt idx="178">
                  <c:v>-3.4</c:v>
                </c:pt>
                <c:pt idx="179">
                  <c:v>-0.5</c:v>
                </c:pt>
                <c:pt idx="180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B2-48AC-888F-461F1B51022F}"/>
            </c:ext>
          </c:extLst>
        </c:ser>
        <c:ser>
          <c:idx val="4"/>
          <c:order val="2"/>
          <c:tx>
            <c:v>Winter (DJF)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xVal>
          <c:yVal>
            <c:numRef>
              <c:f>Past!$P$10:$P$190</c:f>
              <c:numCache>
                <c:formatCode>0.0</c:formatCode>
                <c:ptCount val="181"/>
                <c:pt idx="1">
                  <c:v>-11.166666666666666</c:v>
                </c:pt>
                <c:pt idx="2">
                  <c:v>-16.466666666666669</c:v>
                </c:pt>
                <c:pt idx="3">
                  <c:v>-13.533333333333333</c:v>
                </c:pt>
                <c:pt idx="4">
                  <c:v>-18.099999999999998</c:v>
                </c:pt>
                <c:pt idx="5">
                  <c:v>-15.733333333333334</c:v>
                </c:pt>
                <c:pt idx="6">
                  <c:v>-14.533333333333331</c:v>
                </c:pt>
                <c:pt idx="7">
                  <c:v>-6.2333333333333343</c:v>
                </c:pt>
                <c:pt idx="8">
                  <c:v>-15.833333333333334</c:v>
                </c:pt>
                <c:pt idx="9">
                  <c:v>-18.633333333333336</c:v>
                </c:pt>
                <c:pt idx="10">
                  <c:v>-13.233333333333334</c:v>
                </c:pt>
                <c:pt idx="11">
                  <c:v>-12.933333333333332</c:v>
                </c:pt>
                <c:pt idx="12">
                  <c:v>-11.800000000000002</c:v>
                </c:pt>
                <c:pt idx="13">
                  <c:v>-11.166666666666666</c:v>
                </c:pt>
                <c:pt idx="14">
                  <c:v>-14.033333333333333</c:v>
                </c:pt>
                <c:pt idx="15">
                  <c:v>-14.466666666666667</c:v>
                </c:pt>
                <c:pt idx="16">
                  <c:v>-7.9666666666666659</c:v>
                </c:pt>
                <c:pt idx="17">
                  <c:v>-13.333333333333334</c:v>
                </c:pt>
                <c:pt idx="18">
                  <c:v>-16.633333333333333</c:v>
                </c:pt>
                <c:pt idx="19">
                  <c:v>-18.3</c:v>
                </c:pt>
                <c:pt idx="20">
                  <c:v>-10.333333333333334</c:v>
                </c:pt>
                <c:pt idx="21">
                  <c:v>-13.533333333333333</c:v>
                </c:pt>
                <c:pt idx="22">
                  <c:v>-12.733333333333333</c:v>
                </c:pt>
                <c:pt idx="23">
                  <c:v>-20.9</c:v>
                </c:pt>
                <c:pt idx="24">
                  <c:v>-18.533333333333331</c:v>
                </c:pt>
                <c:pt idx="25">
                  <c:v>-12.833333333333334</c:v>
                </c:pt>
                <c:pt idx="26">
                  <c:v>-17.033333333333335</c:v>
                </c:pt>
                <c:pt idx="27">
                  <c:v>-14.733333333333334</c:v>
                </c:pt>
                <c:pt idx="28">
                  <c:v>-16.400000000000002</c:v>
                </c:pt>
                <c:pt idx="29">
                  <c:v>-15.766666666666666</c:v>
                </c:pt>
                <c:pt idx="30">
                  <c:v>-12.966666666666669</c:v>
                </c:pt>
                <c:pt idx="31">
                  <c:v>-10.5</c:v>
                </c:pt>
                <c:pt idx="32">
                  <c:v>-8.1666666666666661</c:v>
                </c:pt>
                <c:pt idx="33">
                  <c:v>-11.5</c:v>
                </c:pt>
                <c:pt idx="34">
                  <c:v>-15.833333333333334</c:v>
                </c:pt>
                <c:pt idx="35">
                  <c:v>-8.4666666666666668</c:v>
                </c:pt>
                <c:pt idx="36">
                  <c:v>-12.333333333333334</c:v>
                </c:pt>
                <c:pt idx="37">
                  <c:v>-11.866666666666667</c:v>
                </c:pt>
                <c:pt idx="38">
                  <c:v>-13.533333333333333</c:v>
                </c:pt>
                <c:pt idx="39">
                  <c:v>-8.5333333333333332</c:v>
                </c:pt>
                <c:pt idx="40">
                  <c:v>-17.366666666666667</c:v>
                </c:pt>
                <c:pt idx="41">
                  <c:v>-10.766666666666666</c:v>
                </c:pt>
                <c:pt idx="42">
                  <c:v>-19.033333333333335</c:v>
                </c:pt>
                <c:pt idx="43">
                  <c:v>-14.233333333333334</c:v>
                </c:pt>
                <c:pt idx="44">
                  <c:v>-20.766666666666666</c:v>
                </c:pt>
                <c:pt idx="45">
                  <c:v>-13.266666666666666</c:v>
                </c:pt>
                <c:pt idx="46">
                  <c:v>-16.3</c:v>
                </c:pt>
                <c:pt idx="47">
                  <c:v>-16.966666666666665</c:v>
                </c:pt>
                <c:pt idx="48">
                  <c:v>-12.466666666666669</c:v>
                </c:pt>
                <c:pt idx="49">
                  <c:v>-15.600000000000001</c:v>
                </c:pt>
                <c:pt idx="50">
                  <c:v>-16.8</c:v>
                </c:pt>
                <c:pt idx="51">
                  <c:v>-16.766666666666666</c:v>
                </c:pt>
                <c:pt idx="52">
                  <c:v>-13.266666666666666</c:v>
                </c:pt>
                <c:pt idx="53">
                  <c:v>-12.133333333333335</c:v>
                </c:pt>
                <c:pt idx="54">
                  <c:v>-19.133333333333336</c:v>
                </c:pt>
                <c:pt idx="55">
                  <c:v>-10.6</c:v>
                </c:pt>
                <c:pt idx="56">
                  <c:v>-18.399999999999999</c:v>
                </c:pt>
                <c:pt idx="57">
                  <c:v>-17.5</c:v>
                </c:pt>
                <c:pt idx="58">
                  <c:v>-18.900000000000002</c:v>
                </c:pt>
                <c:pt idx="59">
                  <c:v>-18.666666666666668</c:v>
                </c:pt>
                <c:pt idx="60">
                  <c:v>-12</c:v>
                </c:pt>
                <c:pt idx="61">
                  <c:v>-12.533333333333333</c:v>
                </c:pt>
                <c:pt idx="62">
                  <c:v>-12.533333333333331</c:v>
                </c:pt>
                <c:pt idx="63">
                  <c:v>-14.633333333333333</c:v>
                </c:pt>
                <c:pt idx="64">
                  <c:v>-12.633333333333335</c:v>
                </c:pt>
                <c:pt idx="65">
                  <c:v>-13.899999999999999</c:v>
                </c:pt>
                <c:pt idx="66">
                  <c:v>-17.933333333333334</c:v>
                </c:pt>
                <c:pt idx="67">
                  <c:v>-15.833333333333334</c:v>
                </c:pt>
                <c:pt idx="68">
                  <c:v>-13.9</c:v>
                </c:pt>
                <c:pt idx="69">
                  <c:v>-15.566666666666668</c:v>
                </c:pt>
                <c:pt idx="70">
                  <c:v>-20.566666666666666</c:v>
                </c:pt>
                <c:pt idx="71">
                  <c:v>-17.366666666666667</c:v>
                </c:pt>
                <c:pt idx="72">
                  <c:v>-10.133333333333333</c:v>
                </c:pt>
                <c:pt idx="73">
                  <c:v>-10.5</c:v>
                </c:pt>
                <c:pt idx="74">
                  <c:v>-17.533333333333331</c:v>
                </c:pt>
                <c:pt idx="75">
                  <c:v>-17.5</c:v>
                </c:pt>
                <c:pt idx="76">
                  <c:v>-11.166666666666666</c:v>
                </c:pt>
                <c:pt idx="77">
                  <c:v>-12.433333333333332</c:v>
                </c:pt>
                <c:pt idx="78">
                  <c:v>-18.099999999999998</c:v>
                </c:pt>
                <c:pt idx="79">
                  <c:v>-16.066666666666666</c:v>
                </c:pt>
                <c:pt idx="80">
                  <c:v>-14.966666666666667</c:v>
                </c:pt>
                <c:pt idx="81">
                  <c:v>-14.9</c:v>
                </c:pt>
                <c:pt idx="82">
                  <c:v>-17.3</c:v>
                </c:pt>
                <c:pt idx="83">
                  <c:v>-12.966666666666667</c:v>
                </c:pt>
                <c:pt idx="84">
                  <c:v>-10.533333333333333</c:v>
                </c:pt>
                <c:pt idx="85">
                  <c:v>-16.733333333333334</c:v>
                </c:pt>
                <c:pt idx="86">
                  <c:v>-9.7666666666666657</c:v>
                </c:pt>
                <c:pt idx="87">
                  <c:v>-10.966666666666669</c:v>
                </c:pt>
                <c:pt idx="88">
                  <c:v>-9.9666666666666668</c:v>
                </c:pt>
                <c:pt idx="89">
                  <c:v>-5.7</c:v>
                </c:pt>
                <c:pt idx="90">
                  <c:v>-11.433333333333332</c:v>
                </c:pt>
                <c:pt idx="91">
                  <c:v>-10.066666666666668</c:v>
                </c:pt>
                <c:pt idx="92">
                  <c:v>-10.133333333333333</c:v>
                </c:pt>
                <c:pt idx="93">
                  <c:v>-12.133333333333333</c:v>
                </c:pt>
                <c:pt idx="94">
                  <c:v>-10.799999999999999</c:v>
                </c:pt>
                <c:pt idx="95">
                  <c:v>-11.566666666666668</c:v>
                </c:pt>
                <c:pt idx="96">
                  <c:v>-7.7333333333333334</c:v>
                </c:pt>
                <c:pt idx="97">
                  <c:v>-14.699999999999998</c:v>
                </c:pt>
                <c:pt idx="98">
                  <c:v>-13.933333333333332</c:v>
                </c:pt>
                <c:pt idx="99">
                  <c:v>-13</c:v>
                </c:pt>
                <c:pt idx="100">
                  <c:v>-10.333333333333334</c:v>
                </c:pt>
                <c:pt idx="101">
                  <c:v>-8.2000000000000011</c:v>
                </c:pt>
                <c:pt idx="102">
                  <c:v>-11.833333333333334</c:v>
                </c:pt>
                <c:pt idx="103">
                  <c:v>-9.8333333333333339</c:v>
                </c:pt>
                <c:pt idx="104">
                  <c:v>-12.200000000000001</c:v>
                </c:pt>
                <c:pt idx="105">
                  <c:v>-12.4</c:v>
                </c:pt>
                <c:pt idx="106">
                  <c:v>-10.733333333333334</c:v>
                </c:pt>
                <c:pt idx="107">
                  <c:v>-5.333333333333333</c:v>
                </c:pt>
                <c:pt idx="108">
                  <c:v>-8.8333333333333339</c:v>
                </c:pt>
                <c:pt idx="109">
                  <c:v>-16.033333333333335</c:v>
                </c:pt>
                <c:pt idx="110">
                  <c:v>-14.366666666666665</c:v>
                </c:pt>
                <c:pt idx="111">
                  <c:v>-12</c:v>
                </c:pt>
                <c:pt idx="112">
                  <c:v>-13.299999999999999</c:v>
                </c:pt>
                <c:pt idx="113">
                  <c:v>-10.5</c:v>
                </c:pt>
                <c:pt idx="114">
                  <c:v>-12.933333333333332</c:v>
                </c:pt>
                <c:pt idx="115">
                  <c:v>-13.766666666666666</c:v>
                </c:pt>
                <c:pt idx="116">
                  <c:v>-12.633333333333335</c:v>
                </c:pt>
                <c:pt idx="117">
                  <c:v>-14.433333333333332</c:v>
                </c:pt>
                <c:pt idx="118">
                  <c:v>-11.933333333333332</c:v>
                </c:pt>
                <c:pt idx="119">
                  <c:v>-9.5</c:v>
                </c:pt>
                <c:pt idx="120">
                  <c:v>-10.5</c:v>
                </c:pt>
                <c:pt idx="121">
                  <c:v>-13.266666666666666</c:v>
                </c:pt>
                <c:pt idx="122">
                  <c:v>-10.1</c:v>
                </c:pt>
                <c:pt idx="123">
                  <c:v>-6.7666666666666666</c:v>
                </c:pt>
                <c:pt idx="124">
                  <c:v>-7.7</c:v>
                </c:pt>
                <c:pt idx="125">
                  <c:v>-9.0333333333333332</c:v>
                </c:pt>
                <c:pt idx="126">
                  <c:v>-12.766666666666666</c:v>
                </c:pt>
                <c:pt idx="127">
                  <c:v>-10.433333333333332</c:v>
                </c:pt>
                <c:pt idx="128">
                  <c:v>-12.166666666666666</c:v>
                </c:pt>
                <c:pt idx="129">
                  <c:v>-8.5666666666666664</c:v>
                </c:pt>
                <c:pt idx="130">
                  <c:v>-12.9</c:v>
                </c:pt>
                <c:pt idx="131">
                  <c:v>-13.5</c:v>
                </c:pt>
                <c:pt idx="132">
                  <c:v>-16.433333333333334</c:v>
                </c:pt>
                <c:pt idx="133">
                  <c:v>-12.566666666666668</c:v>
                </c:pt>
                <c:pt idx="134">
                  <c:v>-11.366666666666667</c:v>
                </c:pt>
                <c:pt idx="135">
                  <c:v>-15.399999999999999</c:v>
                </c:pt>
                <c:pt idx="136">
                  <c:v>-13.733333333333333</c:v>
                </c:pt>
                <c:pt idx="137">
                  <c:v>-8.2333333333333343</c:v>
                </c:pt>
                <c:pt idx="138">
                  <c:v>-11.666666666666666</c:v>
                </c:pt>
                <c:pt idx="139">
                  <c:v>-6.8999999999999995</c:v>
                </c:pt>
                <c:pt idx="140">
                  <c:v>-8.6666666666666661</c:v>
                </c:pt>
                <c:pt idx="141">
                  <c:v>-7.8666666666666671</c:v>
                </c:pt>
                <c:pt idx="142">
                  <c:v>-11.533333333333331</c:v>
                </c:pt>
                <c:pt idx="143">
                  <c:v>-20.466666666666665</c:v>
                </c:pt>
                <c:pt idx="144">
                  <c:v>-20.433333333333334</c:v>
                </c:pt>
                <c:pt idx="145">
                  <c:v>-9.7666666666666675</c:v>
                </c:pt>
                <c:pt idx="146">
                  <c:v>-5.2</c:v>
                </c:pt>
                <c:pt idx="147">
                  <c:v>-12.6</c:v>
                </c:pt>
                <c:pt idx="148">
                  <c:v>-11</c:v>
                </c:pt>
                <c:pt idx="149">
                  <c:v>-15.766666666666667</c:v>
                </c:pt>
                <c:pt idx="150">
                  <c:v>-14.366666666666667</c:v>
                </c:pt>
                <c:pt idx="151">
                  <c:v>-13.133333333333333</c:v>
                </c:pt>
                <c:pt idx="152">
                  <c:v>-15.133333333333333</c:v>
                </c:pt>
                <c:pt idx="153">
                  <c:v>-16.966666666666665</c:v>
                </c:pt>
                <c:pt idx="154">
                  <c:v>-14.299999999999999</c:v>
                </c:pt>
                <c:pt idx="155">
                  <c:v>-17.333333333333332</c:v>
                </c:pt>
                <c:pt idx="156">
                  <c:v>-11</c:v>
                </c:pt>
                <c:pt idx="157">
                  <c:v>-9.9333333333333336</c:v>
                </c:pt>
                <c:pt idx="158">
                  <c:v>-10.266666666666667</c:v>
                </c:pt>
                <c:pt idx="159">
                  <c:v>-10.566666666666668</c:v>
                </c:pt>
                <c:pt idx="160">
                  <c:v>-10.9</c:v>
                </c:pt>
                <c:pt idx="161">
                  <c:v>-11.166666666666666</c:v>
                </c:pt>
                <c:pt idx="162">
                  <c:v>-10.733333333333334</c:v>
                </c:pt>
                <c:pt idx="163">
                  <c:v>-7.8666666666666671</c:v>
                </c:pt>
                <c:pt idx="164">
                  <c:v>-8.7999999999999989</c:v>
                </c:pt>
                <c:pt idx="165">
                  <c:v>-10.033333333333333</c:v>
                </c:pt>
                <c:pt idx="166">
                  <c:v>-9.4666666666666668</c:v>
                </c:pt>
                <c:pt idx="167">
                  <c:v>-7.2</c:v>
                </c:pt>
                <c:pt idx="168">
                  <c:v>-12.333333333333334</c:v>
                </c:pt>
                <c:pt idx="169">
                  <c:v>-8.9666666666666668</c:v>
                </c:pt>
                <c:pt idx="170">
                  <c:v>-5</c:v>
                </c:pt>
                <c:pt idx="171">
                  <c:v>-5.6000000000000005</c:v>
                </c:pt>
                <c:pt idx="172">
                  <c:v>-10.866666666666667</c:v>
                </c:pt>
                <c:pt idx="173">
                  <c:v>-8.1</c:v>
                </c:pt>
                <c:pt idx="174">
                  <c:v>-7.5333333333333341</c:v>
                </c:pt>
                <c:pt idx="175">
                  <c:v>-13.666666666666666</c:v>
                </c:pt>
                <c:pt idx="176">
                  <c:v>-8.9</c:v>
                </c:pt>
                <c:pt idx="177">
                  <c:v>-11.366666666666667</c:v>
                </c:pt>
                <c:pt idx="178">
                  <c:v>-10.366666666666665</c:v>
                </c:pt>
                <c:pt idx="179">
                  <c:v>-9.0333333333333332</c:v>
                </c:pt>
                <c:pt idx="180">
                  <c:v>-11.966666666666669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B2-48AC-888F-461F1B51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197376"/>
        <c:axId val="1921730672"/>
      </c:scatterChart>
      <c:valAx>
        <c:axId val="677197376"/>
        <c:scaling>
          <c:orientation val="minMax"/>
          <c:max val="2020"/>
          <c:min val="18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a-DK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1730672"/>
        <c:crossesAt val="-25"/>
        <c:crossBetween val="midCat"/>
        <c:majorUnit val="30"/>
      </c:valAx>
      <c:valAx>
        <c:axId val="1921730672"/>
        <c:scaling>
          <c:orientation val="minMax"/>
          <c:max val="1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/>
                  <a:t>Air temperature (°C)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7197376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48535730828979"/>
          <c:y val="3.1698835657581893E-2"/>
          <c:w val="0.84529424946368681"/>
          <c:h val="0.83989878188303402"/>
        </c:manualLayout>
      </c:layout>
      <c:lineChart>
        <c:grouping val="standard"/>
        <c:varyColors val="0"/>
        <c:ser>
          <c:idx val="1"/>
          <c:order val="1"/>
          <c:tx>
            <c:v>Summer (J, J, A)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'[1]MMAT AS 1992-2022'!$A$5:$A$34</c:f>
              <c:numCache>
                <c:formatCode>General</c:formatCode>
                <c:ptCount val="30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</c:numCache>
            </c:numRef>
          </c:cat>
          <c:val>
            <c:numRef>
              <c:f>'[1]MMAT AS 1992-2022'!$P$5:$P$34</c:f>
              <c:numCache>
                <c:formatCode>General</c:formatCode>
                <c:ptCount val="30"/>
                <c:pt idx="0">
                  <c:v>3.6754677658765451</c:v>
                </c:pt>
                <c:pt idx="1">
                  <c:v>5.7467421153927605</c:v>
                </c:pt>
                <c:pt idx="2">
                  <c:v>5.0844408605043503</c:v>
                </c:pt>
                <c:pt idx="3">
                  <c:v>6.4689176424613208</c:v>
                </c:pt>
                <c:pt idx="4">
                  <c:v>4.730071548549649</c:v>
                </c:pt>
                <c:pt idx="5">
                  <c:v>5.7680524896317422</c:v>
                </c:pt>
                <c:pt idx="6">
                  <c:v>6.6521385078555824</c:v>
                </c:pt>
                <c:pt idx="7">
                  <c:v>5.9769800000926958</c:v>
                </c:pt>
                <c:pt idx="8">
                  <c:v>6.8479774492234169</c:v>
                </c:pt>
                <c:pt idx="9">
                  <c:v>7.367187774357677</c:v>
                </c:pt>
                <c:pt idx="10">
                  <c:v>5.1650739986155907</c:v>
                </c:pt>
                <c:pt idx="11">
                  <c:v>8.5400308587865581</c:v>
                </c:pt>
                <c:pt idx="12">
                  <c:v>5.8186697281959381</c:v>
                </c:pt>
                <c:pt idx="13">
                  <c:v>7.3032054255671079</c:v>
                </c:pt>
                <c:pt idx="14">
                  <c:v>6.6676658399895707</c:v>
                </c:pt>
                <c:pt idx="15">
                  <c:v>9.2352240634607465</c:v>
                </c:pt>
                <c:pt idx="16">
                  <c:v>7.6024950268099047</c:v>
                </c:pt>
                <c:pt idx="17">
                  <c:v>7.7851952576287573</c:v>
                </c:pt>
                <c:pt idx="18">
                  <c:v>8.2747799650253242</c:v>
                </c:pt>
                <c:pt idx="19">
                  <c:v>7.7491670296542976</c:v>
                </c:pt>
                <c:pt idx="20">
                  <c:v>8.7624906706563639</c:v>
                </c:pt>
                <c:pt idx="21">
                  <c:v>7.0852729499762548</c:v>
                </c:pt>
                <c:pt idx="22">
                  <c:v>7.6932221890075079</c:v>
                </c:pt>
                <c:pt idx="23">
                  <c:v>7.087937437827442</c:v>
                </c:pt>
                <c:pt idx="24">
                  <c:v>8.0549692233057044</c:v>
                </c:pt>
                <c:pt idx="25">
                  <c:v>6.5993333333333339</c:v>
                </c:pt>
                <c:pt idx="26">
                  <c:v>5.6073333333333331</c:v>
                </c:pt>
                <c:pt idx="27">
                  <c:v>8.8233333333333324</c:v>
                </c:pt>
                <c:pt idx="28">
                  <c:v>6.6733333333333329</c:v>
                </c:pt>
                <c:pt idx="29">
                  <c:v>7.1066666666666665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A-449E-90EA-BDF6F2535AFC}"/>
            </c:ext>
          </c:extLst>
        </c:ser>
        <c:ser>
          <c:idx val="2"/>
          <c:order val="2"/>
          <c:tx>
            <c:v>Winter/coldest months (J, F, M)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'[1]MMAT AS 1992-2022'!$A$5:$A$34</c:f>
              <c:numCache>
                <c:formatCode>General</c:formatCode>
                <c:ptCount val="30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</c:numCache>
            </c:numRef>
          </c:cat>
          <c:val>
            <c:numRef>
              <c:f>'[1]MMAT AS 1992-2022'!$Q$5:$Q$34</c:f>
              <c:numCache>
                <c:formatCode>General</c:formatCode>
                <c:ptCount val="30"/>
                <c:pt idx="0">
                  <c:v>-19.342496099419957</c:v>
                </c:pt>
                <c:pt idx="1">
                  <c:v>-21.091258502910588</c:v>
                </c:pt>
                <c:pt idx="2">
                  <c:v>-17.010801492400955</c:v>
                </c:pt>
                <c:pt idx="3">
                  <c:v>-20.430984641552261</c:v>
                </c:pt>
                <c:pt idx="4">
                  <c:v>-13.22890827489176</c:v>
                </c:pt>
                <c:pt idx="5">
                  <c:v>-13.124440105198412</c:v>
                </c:pt>
                <c:pt idx="6">
                  <c:v>-13.562807738143</c:v>
                </c:pt>
                <c:pt idx="7">
                  <c:v>-14.158992930681485</c:v>
                </c:pt>
                <c:pt idx="8">
                  <c:v>-13.288198461253245</c:v>
                </c:pt>
                <c:pt idx="9">
                  <c:v>-13.246387561600264</c:v>
                </c:pt>
                <c:pt idx="10">
                  <c:v>-14.002864323581029</c:v>
                </c:pt>
                <c:pt idx="11">
                  <c:v>-8.2898787522401438</c:v>
                </c:pt>
                <c:pt idx="12">
                  <c:v>-11.598163854900505</c:v>
                </c:pt>
                <c:pt idx="13">
                  <c:v>-7.6568198145774167</c:v>
                </c:pt>
                <c:pt idx="14">
                  <c:v>-9.8187508503438643</c:v>
                </c:pt>
                <c:pt idx="15">
                  <c:v>-7.8458622856637241</c:v>
                </c:pt>
                <c:pt idx="16">
                  <c:v>-13.715751971521632</c:v>
                </c:pt>
                <c:pt idx="17">
                  <c:v>-11.266738575483105</c:v>
                </c:pt>
                <c:pt idx="18">
                  <c:v>-6.3416675231411608</c:v>
                </c:pt>
                <c:pt idx="19">
                  <c:v>-9.0346061270662119</c:v>
                </c:pt>
                <c:pt idx="20">
                  <c:v>-12.929548519306403</c:v>
                </c:pt>
                <c:pt idx="21">
                  <c:v>-8.4610496775226398</c:v>
                </c:pt>
                <c:pt idx="22">
                  <c:v>-9.0408812124132449</c:v>
                </c:pt>
                <c:pt idx="23">
                  <c:v>-15.721380592089863</c:v>
                </c:pt>
                <c:pt idx="24">
                  <c:v>-7.8070184261633733</c:v>
                </c:pt>
                <c:pt idx="25">
                  <c:v>-12.950377979057771</c:v>
                </c:pt>
                <c:pt idx="26">
                  <c:v>-12.571369659280753</c:v>
                </c:pt>
                <c:pt idx="27">
                  <c:v>-10.716666666666669</c:v>
                </c:pt>
                <c:pt idx="28">
                  <c:v>-12.733333333333334</c:v>
                </c:pt>
                <c:pt idx="29">
                  <c:v>-9.2666666666666675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A-449E-90EA-BDF6F253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1488"/>
        <c:axId val="113953408"/>
      </c:lineChart>
      <c:lineChart>
        <c:grouping val="standard"/>
        <c:varyColors val="0"/>
        <c:ser>
          <c:idx val="0"/>
          <c:order val="0"/>
          <c:tx>
            <c:v>Mean annual air temperature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'[1]MMAT AS 1992-2022'!$O$5:$O$34</c:f>
              <c:numCache>
                <c:formatCode>General</c:formatCode>
                <c:ptCount val="30"/>
                <c:pt idx="0">
                  <c:v>-6.5157647566425556</c:v>
                </c:pt>
                <c:pt idx="1">
                  <c:v>-6.3684456113725938</c:v>
                </c:pt>
                <c:pt idx="2">
                  <c:v>-5.1933313673543342</c:v>
                </c:pt>
                <c:pt idx="3">
                  <c:v>-4.4719924967664308</c:v>
                </c:pt>
                <c:pt idx="4">
                  <c:v>-3.7131806595827506</c:v>
                </c:pt>
                <c:pt idx="5">
                  <c:v>-3.2832600970119761</c:v>
                </c:pt>
                <c:pt idx="6">
                  <c:v>-2.4712355462306639</c:v>
                </c:pt>
                <c:pt idx="7">
                  <c:v>-4.085026561901814</c:v>
                </c:pt>
                <c:pt idx="8">
                  <c:v>-2.5698507420091365</c:v>
                </c:pt>
                <c:pt idx="9">
                  <c:v>-2.7514683452272877</c:v>
                </c:pt>
                <c:pt idx="10">
                  <c:v>-3.2951264984862187</c:v>
                </c:pt>
                <c:pt idx="11">
                  <c:v>-0.67675799086757982</c:v>
                </c:pt>
                <c:pt idx="12">
                  <c:v>-2.8200468412195301</c:v>
                </c:pt>
                <c:pt idx="13">
                  <c:v>-1.3051586428099715</c:v>
                </c:pt>
                <c:pt idx="14">
                  <c:v>-2.1036500029951948</c:v>
                </c:pt>
                <c:pt idx="15">
                  <c:v>-1.0246859000913617</c:v>
                </c:pt>
                <c:pt idx="16">
                  <c:v>-3.3337165759577352</c:v>
                </c:pt>
                <c:pt idx="17">
                  <c:v>-2.2320084910702684</c:v>
                </c:pt>
                <c:pt idx="18">
                  <c:v>0.96644934278822436</c:v>
                </c:pt>
                <c:pt idx="19">
                  <c:v>-2.6080372979595152</c:v>
                </c:pt>
                <c:pt idx="20">
                  <c:v>-1.7116479938775</c:v>
                </c:pt>
                <c:pt idx="21">
                  <c:v>-1.83437393257936</c:v>
                </c:pt>
                <c:pt idx="22">
                  <c:v>-1.92</c:v>
                </c:pt>
                <c:pt idx="23">
                  <c:v>-4.47</c:v>
                </c:pt>
                <c:pt idx="24">
                  <c:v>-0.76</c:v>
                </c:pt>
                <c:pt idx="25">
                  <c:v>-2.64</c:v>
                </c:pt>
                <c:pt idx="26">
                  <c:v>-3.1</c:v>
                </c:pt>
                <c:pt idx="27">
                  <c:v>-0.44</c:v>
                </c:pt>
                <c:pt idx="28">
                  <c:v>-2.1</c:v>
                </c:pt>
                <c:pt idx="29">
                  <c:v>-1.25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A-449E-90EA-BDF6F253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61216"/>
        <c:axId val="113959680"/>
      </c:lineChart>
      <c:catAx>
        <c:axId val="11395148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0"/>
          <a:lstStyle/>
          <a:p>
            <a:pPr>
              <a:defRPr sz="1500"/>
            </a:pPr>
            <a:endParaRPr lang="en-US"/>
          </a:p>
        </c:txPr>
        <c:crossAx val="113953408"/>
        <c:crossesAt val="-25"/>
        <c:auto val="1"/>
        <c:lblAlgn val="ctr"/>
        <c:lblOffset val="100"/>
        <c:tickLblSkip val="4"/>
        <c:tickMarkSkip val="2"/>
        <c:noMultiLvlLbl val="0"/>
      </c:catAx>
      <c:valAx>
        <c:axId val="113953408"/>
        <c:scaling>
          <c:orientation val="minMax"/>
          <c:max val="10"/>
          <c:min val="-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Air temperature (°C)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spPr>
          <a:ln w="15875">
            <a:solidFill>
              <a:schemeClr val="tx1"/>
            </a:solidFill>
          </a:ln>
        </c:spPr>
        <c:txPr>
          <a:bodyPr/>
          <a:lstStyle/>
          <a:p>
            <a:pPr>
              <a:defRPr sz="1500"/>
            </a:pPr>
            <a:endParaRPr lang="en-US"/>
          </a:p>
        </c:txPr>
        <c:crossAx val="113951488"/>
        <c:crosses val="autoZero"/>
        <c:crossBetween val="between"/>
      </c:valAx>
      <c:valAx>
        <c:axId val="113959680"/>
        <c:scaling>
          <c:orientation val="minMax"/>
          <c:max val="12"/>
          <c:min val="-25"/>
        </c:scaling>
        <c:delete val="1"/>
        <c:axPos val="r"/>
        <c:numFmt formatCode="General" sourceLinked="1"/>
        <c:majorTickMark val="out"/>
        <c:minorTickMark val="none"/>
        <c:tickLblPos val="none"/>
        <c:crossAx val="113961216"/>
        <c:crosses val="max"/>
        <c:crossBetween val="between"/>
      </c:valAx>
      <c:catAx>
        <c:axId val="113961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3959680"/>
        <c:crossesAt val="0"/>
        <c:auto val="1"/>
        <c:lblAlgn val="ctr"/>
        <c:lblOffset val="100"/>
        <c:noMultiLvlLbl val="0"/>
      </c:catAx>
      <c:spPr>
        <a:ln w="15875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SOS, DOY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Past!$X$10:$X$190</c:f>
              <c:numCache>
                <c:formatCode>0.0</c:formatCode>
                <c:ptCount val="181"/>
                <c:pt idx="0">
                  <c:v>135.2095238095238</c:v>
                </c:pt>
                <c:pt idx="1">
                  <c:v>153.37931034482759</c:v>
                </c:pt>
                <c:pt idx="2">
                  <c:v>139.01923076923077</c:v>
                </c:pt>
                <c:pt idx="3">
                  <c:v>138.88888888888889</c:v>
                </c:pt>
                <c:pt idx="4">
                  <c:v>151.97701149425288</c:v>
                </c:pt>
                <c:pt idx="5">
                  <c:v>145.36764705882354</c:v>
                </c:pt>
                <c:pt idx="6">
                  <c:v>143.97222222222223</c:v>
                </c:pt>
                <c:pt idx="7">
                  <c:v>130.22115384615384</c:v>
                </c:pt>
                <c:pt idx="8">
                  <c:v>131.53896103896105</c:v>
                </c:pt>
                <c:pt idx="9">
                  <c:v>133.5</c:v>
                </c:pt>
                <c:pt idx="10">
                  <c:v>132.44999999999999</c:v>
                </c:pt>
                <c:pt idx="11">
                  <c:v>143.125</c:v>
                </c:pt>
                <c:pt idx="12">
                  <c:v>132.72727272727272</c:v>
                </c:pt>
                <c:pt idx="13">
                  <c:v>139.04651162790697</c:v>
                </c:pt>
                <c:pt idx="14">
                  <c:v>146.05769230769232</c:v>
                </c:pt>
                <c:pt idx="15">
                  <c:v>161.64285714285714</c:v>
                </c:pt>
                <c:pt idx="16">
                  <c:v>146.68333333333334</c:v>
                </c:pt>
                <c:pt idx="17">
                  <c:v>142.32236842105263</c:v>
                </c:pt>
                <c:pt idx="18">
                  <c:v>146.69620253164558</c:v>
                </c:pt>
                <c:pt idx="19">
                  <c:v>130.50431034482759</c:v>
                </c:pt>
                <c:pt idx="20">
                  <c:v>133.15384615384616</c:v>
                </c:pt>
                <c:pt idx="21">
                  <c:v>148.46250000000001</c:v>
                </c:pt>
                <c:pt idx="22">
                  <c:v>150.75</c:v>
                </c:pt>
                <c:pt idx="23">
                  <c:v>150.75</c:v>
                </c:pt>
                <c:pt idx="24">
                  <c:v>139.73611111111111</c:v>
                </c:pt>
                <c:pt idx="25">
                  <c:v>164.82692307692307</c:v>
                </c:pt>
                <c:pt idx="26">
                  <c:v>146.9375</c:v>
                </c:pt>
                <c:pt idx="27">
                  <c:v>140.88235294117646</c:v>
                </c:pt>
                <c:pt idx="28">
                  <c:v>156.16129032258064</c:v>
                </c:pt>
                <c:pt idx="29">
                  <c:v>137.94</c:v>
                </c:pt>
                <c:pt idx="30">
                  <c:v>152.50961538461539</c:v>
                </c:pt>
                <c:pt idx="31">
                  <c:v>138.71052631578948</c:v>
                </c:pt>
                <c:pt idx="32">
                  <c:v>140.92222222222222</c:v>
                </c:pt>
                <c:pt idx="33">
                  <c:v>133.86021505376345</c:v>
                </c:pt>
                <c:pt idx="34">
                  <c:v>129.04117647058823</c:v>
                </c:pt>
                <c:pt idx="35">
                  <c:v>157.421875</c:v>
                </c:pt>
                <c:pt idx="36">
                  <c:v>145.26</c:v>
                </c:pt>
                <c:pt idx="37">
                  <c:v>132.44999999999999</c:v>
                </c:pt>
                <c:pt idx="38">
                  <c:v>144.21428571428572</c:v>
                </c:pt>
                <c:pt idx="39">
                  <c:v>139.41025641025641</c:v>
                </c:pt>
                <c:pt idx="40">
                  <c:v>138.4047619047619</c:v>
                </c:pt>
                <c:pt idx="41">
                  <c:v>130.80769230769232</c:v>
                </c:pt>
                <c:pt idx="42">
                  <c:v>139.01923076923077</c:v>
                </c:pt>
                <c:pt idx="43">
                  <c:v>135.5</c:v>
                </c:pt>
                <c:pt idx="44">
                  <c:v>148.5</c:v>
                </c:pt>
                <c:pt idx="45">
                  <c:v>135.10897435897436</c:v>
                </c:pt>
                <c:pt idx="46">
                  <c:v>141.30952380952382</c:v>
                </c:pt>
                <c:pt idx="47">
                  <c:v>152.99264705882354</c:v>
                </c:pt>
                <c:pt idx="48">
                  <c:v>142.90714285714284</c:v>
                </c:pt>
                <c:pt idx="49">
                  <c:v>141.75641025641025</c:v>
                </c:pt>
                <c:pt idx="50">
                  <c:v>138.33720930232559</c:v>
                </c:pt>
                <c:pt idx="51">
                  <c:v>137.37692307692308</c:v>
                </c:pt>
                <c:pt idx="52">
                  <c:v>138.79729729729729</c:v>
                </c:pt>
                <c:pt idx="53">
                  <c:v>146.9375</c:v>
                </c:pt>
                <c:pt idx="54">
                  <c:v>148.40384615384616</c:v>
                </c:pt>
                <c:pt idx="55">
                  <c:v>149.85294117647058</c:v>
                </c:pt>
                <c:pt idx="56">
                  <c:v>151.71518987341773</c:v>
                </c:pt>
                <c:pt idx="57">
                  <c:v>148.03424657534248</c:v>
                </c:pt>
                <c:pt idx="58">
                  <c:v>143.125</c:v>
                </c:pt>
                <c:pt idx="59">
                  <c:v>136.74489795918367</c:v>
                </c:pt>
                <c:pt idx="60">
                  <c:v>133.61340206185568</c:v>
                </c:pt>
                <c:pt idx="61">
                  <c:v>150.11458333333334</c:v>
                </c:pt>
                <c:pt idx="62">
                  <c:v>137.22641509433961</c:v>
                </c:pt>
                <c:pt idx="63">
                  <c:v>143.125</c:v>
                </c:pt>
                <c:pt idx="64">
                  <c:v>135.26171875</c:v>
                </c:pt>
                <c:pt idx="65">
                  <c:v>133.80555555555554</c:v>
                </c:pt>
                <c:pt idx="66">
                  <c:v>135.23931623931625</c:v>
                </c:pt>
                <c:pt idx="67">
                  <c:v>145.33870967741936</c:v>
                </c:pt>
                <c:pt idx="68">
                  <c:v>140.19230769230768</c:v>
                </c:pt>
                <c:pt idx="69">
                  <c:v>131.98076923076923</c:v>
                </c:pt>
                <c:pt idx="70">
                  <c:v>142.47142857142856</c:v>
                </c:pt>
                <c:pt idx="71">
                  <c:v>139.47826086956522</c:v>
                </c:pt>
                <c:pt idx="72">
                  <c:v>135.9765625</c:v>
                </c:pt>
                <c:pt idx="73">
                  <c:v>139.43548387096774</c:v>
                </c:pt>
                <c:pt idx="74">
                  <c:v>157.73958333333334</c:v>
                </c:pt>
                <c:pt idx="75">
                  <c:v>133.72083333333333</c:v>
                </c:pt>
                <c:pt idx="76">
                  <c:v>130.93700787401576</c:v>
                </c:pt>
                <c:pt idx="77">
                  <c:v>150.42553191489361</c:v>
                </c:pt>
                <c:pt idx="78">
                  <c:v>147.69999999999999</c:v>
                </c:pt>
                <c:pt idx="79">
                  <c:v>134.20606060606062</c:v>
                </c:pt>
                <c:pt idx="80">
                  <c:v>144.56756756756758</c:v>
                </c:pt>
                <c:pt idx="81">
                  <c:v>138.88888888888889</c:v>
                </c:pt>
                <c:pt idx="82">
                  <c:v>150.75</c:v>
                </c:pt>
                <c:pt idx="83">
                  <c:v>137.29411764705881</c:v>
                </c:pt>
                <c:pt idx="84">
                  <c:v>132.39830508474577</c:v>
                </c:pt>
                <c:pt idx="85">
                  <c:v>142.15454545454546</c:v>
                </c:pt>
                <c:pt idx="86">
                  <c:v>135.10897435897436</c:v>
                </c:pt>
                <c:pt idx="87">
                  <c:v>134.79885057471265</c:v>
                </c:pt>
                <c:pt idx="88">
                  <c:v>131.14285714285714</c:v>
                </c:pt>
                <c:pt idx="89">
                  <c:v>132.34482758620689</c:v>
                </c:pt>
                <c:pt idx="90">
                  <c:v>134.22916666666666</c:v>
                </c:pt>
                <c:pt idx="91">
                  <c:v>134.83695652173913</c:v>
                </c:pt>
                <c:pt idx="92">
                  <c:v>127.21604938271605</c:v>
                </c:pt>
                <c:pt idx="93">
                  <c:v>134.73750000000001</c:v>
                </c:pt>
                <c:pt idx="94">
                  <c:v>145.22463768115941</c:v>
                </c:pt>
                <c:pt idx="95">
                  <c:v>136.46825396825398</c:v>
                </c:pt>
                <c:pt idx="96">
                  <c:v>132.25531914893617</c:v>
                </c:pt>
                <c:pt idx="97">
                  <c:v>143.5566037735849</c:v>
                </c:pt>
                <c:pt idx="98">
                  <c:v>142.63829787234042</c:v>
                </c:pt>
                <c:pt idx="99">
                  <c:v>133.55319148936169</c:v>
                </c:pt>
                <c:pt idx="100">
                  <c:v>142.53846153846155</c:v>
                </c:pt>
                <c:pt idx="101">
                  <c:v>139.16</c:v>
                </c:pt>
                <c:pt idx="102">
                  <c:v>131.91176470588235</c:v>
                </c:pt>
                <c:pt idx="103">
                  <c:v>145.33870967741936</c:v>
                </c:pt>
                <c:pt idx="104">
                  <c:v>146.82857142857142</c:v>
                </c:pt>
                <c:pt idx="105">
                  <c:v>145.66666666666666</c:v>
                </c:pt>
                <c:pt idx="106">
                  <c:v>132.55701754385964</c:v>
                </c:pt>
                <c:pt idx="107">
                  <c:v>130.41666666666666</c:v>
                </c:pt>
                <c:pt idx="108">
                  <c:v>143.48809523809524</c:v>
                </c:pt>
                <c:pt idx="109">
                  <c:v>141.04545454545453</c:v>
                </c:pt>
                <c:pt idx="110">
                  <c:v>138.78461538461539</c:v>
                </c:pt>
                <c:pt idx="111">
                  <c:v>132.05217391304348</c:v>
                </c:pt>
                <c:pt idx="112">
                  <c:v>135.5</c:v>
                </c:pt>
                <c:pt idx="113">
                  <c:v>130.89622641509433</c:v>
                </c:pt>
                <c:pt idx="114">
                  <c:v>128.828125</c:v>
                </c:pt>
                <c:pt idx="115">
                  <c:v>139.3125</c:v>
                </c:pt>
                <c:pt idx="116">
                  <c:v>142.58035714285714</c:v>
                </c:pt>
                <c:pt idx="117">
                  <c:v>132.81868131868131</c:v>
                </c:pt>
                <c:pt idx="118">
                  <c:v>132.50980392156862</c:v>
                </c:pt>
                <c:pt idx="119">
                  <c:v>131.27227722772278</c:v>
                </c:pt>
                <c:pt idx="120">
                  <c:v>135.21759259259258</c:v>
                </c:pt>
                <c:pt idx="121">
                  <c:v>137.74264705882354</c:v>
                </c:pt>
                <c:pt idx="122">
                  <c:v>130.14912280701753</c:v>
                </c:pt>
                <c:pt idx="123">
                  <c:v>144.9655172413793</c:v>
                </c:pt>
                <c:pt idx="124">
                  <c:v>145.38028169014083</c:v>
                </c:pt>
                <c:pt idx="125">
                  <c:v>128.72222222222223</c:v>
                </c:pt>
                <c:pt idx="126">
                  <c:v>143.94615384615383</c:v>
                </c:pt>
                <c:pt idx="127">
                  <c:v>132.87068965517241</c:v>
                </c:pt>
                <c:pt idx="128">
                  <c:v>132.49295774647888</c:v>
                </c:pt>
                <c:pt idx="129">
                  <c:v>133.39655172413794</c:v>
                </c:pt>
                <c:pt idx="130">
                  <c:v>149.2876712328767</c:v>
                </c:pt>
                <c:pt idx="131">
                  <c:v>143.97222222222223</c:v>
                </c:pt>
                <c:pt idx="132">
                  <c:v>134.58270676691728</c:v>
                </c:pt>
                <c:pt idx="133">
                  <c:v>146.10869565217391</c:v>
                </c:pt>
                <c:pt idx="134">
                  <c:v>136.77083333333334</c:v>
                </c:pt>
                <c:pt idx="135">
                  <c:v>139.11864406779659</c:v>
                </c:pt>
                <c:pt idx="136">
                  <c:v>140.58333333333334</c:v>
                </c:pt>
                <c:pt idx="137">
                  <c:v>134.51612903225805</c:v>
                </c:pt>
                <c:pt idx="138">
                  <c:v>144.65</c:v>
                </c:pt>
                <c:pt idx="139">
                  <c:v>142.03571428571428</c:v>
                </c:pt>
                <c:pt idx="140">
                  <c:v>134.47191011235955</c:v>
                </c:pt>
                <c:pt idx="141">
                  <c:v>126.78571428571429</c:v>
                </c:pt>
                <c:pt idx="142">
                  <c:v>142.53846153846155</c:v>
                </c:pt>
                <c:pt idx="143">
                  <c:v>143.40740740740742</c:v>
                </c:pt>
                <c:pt idx="144">
                  <c:v>152.92857142857142</c:v>
                </c:pt>
                <c:pt idx="145">
                  <c:v>126.8974358974359</c:v>
                </c:pt>
                <c:pt idx="146">
                  <c:v>139.56666666666666</c:v>
                </c:pt>
                <c:pt idx="147">
                  <c:v>136.46825396825398</c:v>
                </c:pt>
                <c:pt idx="148">
                  <c:v>135.5</c:v>
                </c:pt>
                <c:pt idx="149">
                  <c:v>145.84821428571428</c:v>
                </c:pt>
                <c:pt idx="150">
                  <c:v>138.93125000000001</c:v>
                </c:pt>
                <c:pt idx="151">
                  <c:v>147.69999999999999</c:v>
                </c:pt>
                <c:pt idx="152">
                  <c:v>161</c:v>
                </c:pt>
                <c:pt idx="153">
                  <c:v>149.05555555555554</c:v>
                </c:pt>
                <c:pt idx="154">
                  <c:v>132.44999999999999</c:v>
                </c:pt>
                <c:pt idx="155">
                  <c:v>129.31159420289856</c:v>
                </c:pt>
                <c:pt idx="156">
                  <c:v>137.46774193548387</c:v>
                </c:pt>
                <c:pt idx="157">
                  <c:v>135.92361111111111</c:v>
                </c:pt>
                <c:pt idx="158">
                  <c:v>136.08653846153845</c:v>
                </c:pt>
                <c:pt idx="159">
                  <c:v>155.55479452054794</c:v>
                </c:pt>
                <c:pt idx="160">
                  <c:v>142.32236842105263</c:v>
                </c:pt>
                <c:pt idx="161">
                  <c:v>145.18253968253967</c:v>
                </c:pt>
                <c:pt idx="162">
                  <c:v>131.25652173913045</c:v>
                </c:pt>
                <c:pt idx="163">
                  <c:v>129.95454545454547</c:v>
                </c:pt>
                <c:pt idx="164">
                  <c:v>128.03061224489795</c:v>
                </c:pt>
                <c:pt idx="165">
                  <c:v>138.15217391304347</c:v>
                </c:pt>
                <c:pt idx="166">
                  <c:v>131.43333333333334</c:v>
                </c:pt>
                <c:pt idx="167">
                  <c:v>137.35975609756099</c:v>
                </c:pt>
                <c:pt idx="168">
                  <c:v>127.18181818181819</c:v>
                </c:pt>
                <c:pt idx="169">
                  <c:v>136.08653846153845</c:v>
                </c:pt>
                <c:pt idx="170">
                  <c:v>119.56716417910448</c:v>
                </c:pt>
                <c:pt idx="171">
                  <c:v>142.47142857142856</c:v>
                </c:pt>
                <c:pt idx="172">
                  <c:v>127.875</c:v>
                </c:pt>
                <c:pt idx="173">
                  <c:v>145.33870967741936</c:v>
                </c:pt>
                <c:pt idx="174">
                  <c:v>139.85714285714286</c:v>
                </c:pt>
                <c:pt idx="175">
                  <c:v>143.24603174603175</c:v>
                </c:pt>
                <c:pt idx="176">
                  <c:v>110.80952380952381</c:v>
                </c:pt>
                <c:pt idx="177">
                  <c:v>133.7865168539326</c:v>
                </c:pt>
                <c:pt idx="178">
                  <c:v>147.60317460317461</c:v>
                </c:pt>
                <c:pt idx="179">
                  <c:v>115.30985915492958</c:v>
                </c:pt>
                <c:pt idx="180">
                  <c:v>132.52439024390245</c:v>
                </c:pt>
              </c:numCache>
            </c:numRef>
          </c:xVal>
          <c:y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9-451E-A989-1884915D7AD9}"/>
            </c:ext>
          </c:extLst>
        </c:ser>
        <c:ser>
          <c:idx val="1"/>
          <c:order val="1"/>
          <c:tx>
            <c:v>EOS, DOY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Past!$Y$10:$Y$190</c:f>
              <c:numCache>
                <c:formatCode>0.0</c:formatCode>
                <c:ptCount val="181"/>
                <c:pt idx="0">
                  <c:v>268.41463414634148</c:v>
                </c:pt>
                <c:pt idx="1">
                  <c:v>270.2</c:v>
                </c:pt>
                <c:pt idx="2">
                  <c:v>279.60416666666669</c:v>
                </c:pt>
                <c:pt idx="3">
                  <c:v>278.69642857142856</c:v>
                </c:pt>
                <c:pt idx="4">
                  <c:v>273.81481481481484</c:v>
                </c:pt>
                <c:pt idx="5">
                  <c:v>268.51724137931035</c:v>
                </c:pt>
                <c:pt idx="6">
                  <c:v>269.4375</c:v>
                </c:pt>
                <c:pt idx="7">
                  <c:v>280.54347826086956</c:v>
                </c:pt>
                <c:pt idx="8">
                  <c:v>288.5</c:v>
                </c:pt>
                <c:pt idx="9">
                  <c:v>272.72413793103448</c:v>
                </c:pt>
                <c:pt idx="10">
                  <c:v>279.01111111111112</c:v>
                </c:pt>
                <c:pt idx="11">
                  <c:v>271.86363636363637</c:v>
                </c:pt>
                <c:pt idx="12">
                  <c:v>278.33333333333331</c:v>
                </c:pt>
                <c:pt idx="13">
                  <c:v>262.85227272727275</c:v>
                </c:pt>
                <c:pt idx="14">
                  <c:v>259.22000000000003</c:v>
                </c:pt>
                <c:pt idx="15">
                  <c:v>263.77027027027026</c:v>
                </c:pt>
                <c:pt idx="16">
                  <c:v>275.42857142857144</c:v>
                </c:pt>
                <c:pt idx="17">
                  <c:v>270.55882352941177</c:v>
                </c:pt>
                <c:pt idx="18">
                  <c:v>263.61842105263156</c:v>
                </c:pt>
                <c:pt idx="19">
                  <c:v>273.25</c:v>
                </c:pt>
                <c:pt idx="20">
                  <c:v>267.34677419354841</c:v>
                </c:pt>
                <c:pt idx="21">
                  <c:v>266.05660377358492</c:v>
                </c:pt>
                <c:pt idx="22">
                  <c:v>265.23728813559325</c:v>
                </c:pt>
                <c:pt idx="23">
                  <c:v>263.59166666666664</c:v>
                </c:pt>
                <c:pt idx="24">
                  <c:v>283.11764705882354</c:v>
                </c:pt>
                <c:pt idx="25">
                  <c:v>251.9</c:v>
                </c:pt>
                <c:pt idx="26">
                  <c:v>262.88</c:v>
                </c:pt>
                <c:pt idx="27">
                  <c:v>271.2358490566038</c:v>
                </c:pt>
                <c:pt idx="28">
                  <c:v>270.02816901408448</c:v>
                </c:pt>
                <c:pt idx="29">
                  <c:v>284.14285714285717</c:v>
                </c:pt>
                <c:pt idx="30">
                  <c:v>258</c:v>
                </c:pt>
                <c:pt idx="31">
                  <c:v>275.42857142857144</c:v>
                </c:pt>
                <c:pt idx="32">
                  <c:v>279.24107142857144</c:v>
                </c:pt>
                <c:pt idx="33">
                  <c:v>269.4375</c:v>
                </c:pt>
                <c:pt idx="34">
                  <c:v>265.7168674698795</c:v>
                </c:pt>
                <c:pt idx="35">
                  <c:v>284.6875</c:v>
                </c:pt>
                <c:pt idx="36">
                  <c:v>278.96875</c:v>
                </c:pt>
                <c:pt idx="37">
                  <c:v>283.05357142857144</c:v>
                </c:pt>
                <c:pt idx="38">
                  <c:v>270.0151515151515</c:v>
                </c:pt>
                <c:pt idx="39">
                  <c:v>263.71875</c:v>
                </c:pt>
                <c:pt idx="40">
                  <c:v>288.5</c:v>
                </c:pt>
                <c:pt idx="41">
                  <c:v>284.52173913043481</c:v>
                </c:pt>
                <c:pt idx="42">
                  <c:v>270.40677966101697</c:v>
                </c:pt>
                <c:pt idx="43">
                  <c:v>273.66216216216219</c:v>
                </c:pt>
                <c:pt idx="44">
                  <c:v>258</c:v>
                </c:pt>
                <c:pt idx="45">
                  <c:v>267.93023255813955</c:v>
                </c:pt>
                <c:pt idx="46">
                  <c:v>275.19090909090909</c:v>
                </c:pt>
                <c:pt idx="47">
                  <c:v>276.4848484848485</c:v>
                </c:pt>
                <c:pt idx="48">
                  <c:v>273.25</c:v>
                </c:pt>
                <c:pt idx="49">
                  <c:v>277.22826086956519</c:v>
                </c:pt>
                <c:pt idx="50">
                  <c:v>266.1829268292683</c:v>
                </c:pt>
                <c:pt idx="51">
                  <c:v>265.23728813559325</c:v>
                </c:pt>
                <c:pt idx="52">
                  <c:v>291.68656716417911</c:v>
                </c:pt>
                <c:pt idx="53">
                  <c:v>276.88095238095241</c:v>
                </c:pt>
                <c:pt idx="54">
                  <c:v>273.66216216216219</c:v>
                </c:pt>
                <c:pt idx="55">
                  <c:v>271.55555555555554</c:v>
                </c:pt>
                <c:pt idx="56">
                  <c:v>284.48684210526318</c:v>
                </c:pt>
                <c:pt idx="57">
                  <c:v>278.33333333333331</c:v>
                </c:pt>
                <c:pt idx="58">
                  <c:v>280.65714285714284</c:v>
                </c:pt>
                <c:pt idx="59">
                  <c:v>272.37857142857143</c:v>
                </c:pt>
                <c:pt idx="60">
                  <c:v>274.63636363636363</c:v>
                </c:pt>
                <c:pt idx="61">
                  <c:v>273.25</c:v>
                </c:pt>
                <c:pt idx="62">
                  <c:v>283.80769230769232</c:v>
                </c:pt>
                <c:pt idx="63">
                  <c:v>287.71794871794873</c:v>
                </c:pt>
                <c:pt idx="64">
                  <c:v>268.03289473684208</c:v>
                </c:pt>
                <c:pt idx="65">
                  <c:v>281.96428571428572</c:v>
                </c:pt>
                <c:pt idx="66">
                  <c:v>276.5</c:v>
                </c:pt>
                <c:pt idx="67">
                  <c:v>288.89102564102564</c:v>
                </c:pt>
                <c:pt idx="68">
                  <c:v>276.07407407407408</c:v>
                </c:pt>
                <c:pt idx="69">
                  <c:v>271.79761904761904</c:v>
                </c:pt>
                <c:pt idx="70">
                  <c:v>275.10975609756099</c:v>
                </c:pt>
                <c:pt idx="71">
                  <c:v>286.39655172413791</c:v>
                </c:pt>
                <c:pt idx="72">
                  <c:v>273.8943661971831</c:v>
                </c:pt>
                <c:pt idx="73">
                  <c:v>282.82558139534882</c:v>
                </c:pt>
                <c:pt idx="74">
                  <c:v>276.07407407407408</c:v>
                </c:pt>
                <c:pt idx="75">
                  <c:v>284.6875</c:v>
                </c:pt>
                <c:pt idx="76">
                  <c:v>278.33333333333331</c:v>
                </c:pt>
                <c:pt idx="77">
                  <c:v>269.81875000000002</c:v>
                </c:pt>
                <c:pt idx="78">
                  <c:v>272</c:v>
                </c:pt>
                <c:pt idx="79">
                  <c:v>290.29411764705884</c:v>
                </c:pt>
                <c:pt idx="80">
                  <c:v>270.42592592592592</c:v>
                </c:pt>
                <c:pt idx="81">
                  <c:v>271.81132075471697</c:v>
                </c:pt>
                <c:pt idx="82">
                  <c:v>285.45</c:v>
                </c:pt>
                <c:pt idx="83">
                  <c:v>271.62765957446811</c:v>
                </c:pt>
                <c:pt idx="84">
                  <c:v>267.9818181818182</c:v>
                </c:pt>
                <c:pt idx="85">
                  <c:v>277.5</c:v>
                </c:pt>
                <c:pt idx="86">
                  <c:v>278.79545454545456</c:v>
                </c:pt>
                <c:pt idx="87">
                  <c:v>279.02027027027026</c:v>
                </c:pt>
                <c:pt idx="88">
                  <c:v>286.89473684210526</c:v>
                </c:pt>
                <c:pt idx="89">
                  <c:v>269.23684210526318</c:v>
                </c:pt>
                <c:pt idx="90">
                  <c:v>278.46202531645571</c:v>
                </c:pt>
                <c:pt idx="91">
                  <c:v>280.18181818181819</c:v>
                </c:pt>
                <c:pt idx="92">
                  <c:v>277.35576923076923</c:v>
                </c:pt>
                <c:pt idx="93">
                  <c:v>274.77499999999998</c:v>
                </c:pt>
                <c:pt idx="94">
                  <c:v>275.65789473684208</c:v>
                </c:pt>
                <c:pt idx="95">
                  <c:v>279.90845070422534</c:v>
                </c:pt>
                <c:pt idx="96">
                  <c:v>277.40909090909093</c:v>
                </c:pt>
                <c:pt idx="97">
                  <c:v>272.35294117647061</c:v>
                </c:pt>
                <c:pt idx="98">
                  <c:v>271</c:v>
                </c:pt>
                <c:pt idx="99">
                  <c:v>284.14285714285717</c:v>
                </c:pt>
                <c:pt idx="100">
                  <c:v>270.87777777777779</c:v>
                </c:pt>
                <c:pt idx="101">
                  <c:v>293.12121212121212</c:v>
                </c:pt>
                <c:pt idx="102">
                  <c:v>271.37719298245617</c:v>
                </c:pt>
                <c:pt idx="103">
                  <c:v>268.76470588235293</c:v>
                </c:pt>
                <c:pt idx="104">
                  <c:v>270.99074074074076</c:v>
                </c:pt>
                <c:pt idx="105">
                  <c:v>277.31666666666666</c:v>
                </c:pt>
                <c:pt idx="106">
                  <c:v>284.58974358974359</c:v>
                </c:pt>
                <c:pt idx="107">
                  <c:v>277.40909090909093</c:v>
                </c:pt>
                <c:pt idx="108">
                  <c:v>278.11702127659572</c:v>
                </c:pt>
                <c:pt idx="109">
                  <c:v>272.83783783783781</c:v>
                </c:pt>
                <c:pt idx="110">
                  <c:v>275.35344827586209</c:v>
                </c:pt>
                <c:pt idx="111">
                  <c:v>276.22077922077921</c:v>
                </c:pt>
                <c:pt idx="112">
                  <c:v>280.36666666666667</c:v>
                </c:pt>
                <c:pt idx="113">
                  <c:v>270.40677966101697</c:v>
                </c:pt>
                <c:pt idx="114">
                  <c:v>275.59615384615387</c:v>
                </c:pt>
                <c:pt idx="115">
                  <c:v>283.24137931034483</c:v>
                </c:pt>
                <c:pt idx="116">
                  <c:v>268.16666666666669</c:v>
                </c:pt>
                <c:pt idx="117">
                  <c:v>276.86184210526318</c:v>
                </c:pt>
                <c:pt idx="118">
                  <c:v>273.25</c:v>
                </c:pt>
                <c:pt idx="119">
                  <c:v>280.02777777777777</c:v>
                </c:pt>
                <c:pt idx="120">
                  <c:v>300.92592592592592</c:v>
                </c:pt>
                <c:pt idx="121">
                  <c:v>277.13725490196077</c:v>
                </c:pt>
                <c:pt idx="122">
                  <c:v>273.25</c:v>
                </c:pt>
                <c:pt idx="123">
                  <c:v>269.4375</c:v>
                </c:pt>
                <c:pt idx="124">
                  <c:v>275.70967741935482</c:v>
                </c:pt>
                <c:pt idx="125">
                  <c:v>277.69791666666669</c:v>
                </c:pt>
                <c:pt idx="126">
                  <c:v>292.78070175438597</c:v>
                </c:pt>
                <c:pt idx="127">
                  <c:v>270.93939393939394</c:v>
                </c:pt>
                <c:pt idx="128">
                  <c:v>277.13725490196077</c:v>
                </c:pt>
                <c:pt idx="129">
                  <c:v>269.37288135593218</c:v>
                </c:pt>
                <c:pt idx="130">
                  <c:v>278.5</c:v>
                </c:pt>
                <c:pt idx="131">
                  <c:v>270.28472222222223</c:v>
                </c:pt>
                <c:pt idx="132">
                  <c:v>279.64516129032256</c:v>
                </c:pt>
                <c:pt idx="133">
                  <c:v>278.96875</c:v>
                </c:pt>
                <c:pt idx="134">
                  <c:v>279.78571428571428</c:v>
                </c:pt>
                <c:pt idx="135">
                  <c:v>274.94444444444446</c:v>
                </c:pt>
                <c:pt idx="136">
                  <c:v>279.3955223880597</c:v>
                </c:pt>
                <c:pt idx="137">
                  <c:v>269.68085106382978</c:v>
                </c:pt>
                <c:pt idx="138">
                  <c:v>277.73529411764707</c:v>
                </c:pt>
                <c:pt idx="139">
                  <c:v>275.31081081081084</c:v>
                </c:pt>
                <c:pt idx="140">
                  <c:v>278.13</c:v>
                </c:pt>
                <c:pt idx="141">
                  <c:v>279.8679245283019</c:v>
                </c:pt>
                <c:pt idx="142">
                  <c:v>271.72500000000002</c:v>
                </c:pt>
                <c:pt idx="143">
                  <c:v>272.32575757575756</c:v>
                </c:pt>
                <c:pt idx="144">
                  <c:v>272.9727272727273</c:v>
                </c:pt>
                <c:pt idx="145">
                  <c:v>276.38970588235293</c:v>
                </c:pt>
                <c:pt idx="146">
                  <c:v>273.25</c:v>
                </c:pt>
                <c:pt idx="147">
                  <c:v>277.64406779661016</c:v>
                </c:pt>
                <c:pt idx="148">
                  <c:v>284.03658536585368</c:v>
                </c:pt>
                <c:pt idx="149">
                  <c:v>265.95652173913044</c:v>
                </c:pt>
                <c:pt idx="150">
                  <c:v>271.15686274509807</c:v>
                </c:pt>
                <c:pt idx="151">
                  <c:v>281.20652173913044</c:v>
                </c:pt>
                <c:pt idx="152">
                  <c:v>290.81645569620252</c:v>
                </c:pt>
                <c:pt idx="153">
                  <c:v>289.52808988764048</c:v>
                </c:pt>
                <c:pt idx="154">
                  <c:v>268.58163265306121</c:v>
                </c:pt>
                <c:pt idx="155">
                  <c:v>274.42307692307691</c:v>
                </c:pt>
                <c:pt idx="156">
                  <c:v>270.42592592592592</c:v>
                </c:pt>
                <c:pt idx="157">
                  <c:v>276.83823529411762</c:v>
                </c:pt>
                <c:pt idx="158">
                  <c:v>280.59259259259261</c:v>
                </c:pt>
                <c:pt idx="159">
                  <c:v>270.47727272727275</c:v>
                </c:pt>
                <c:pt idx="160">
                  <c:v>278.33333333333331</c:v>
                </c:pt>
                <c:pt idx="161">
                  <c:v>286.42045454545456</c:v>
                </c:pt>
                <c:pt idx="162">
                  <c:v>276.72807017543857</c:v>
                </c:pt>
                <c:pt idx="163">
                  <c:v>293.5</c:v>
                </c:pt>
                <c:pt idx="164">
                  <c:v>287.37037037037038</c:v>
                </c:pt>
                <c:pt idx="165">
                  <c:v>272.81428571428569</c:v>
                </c:pt>
                <c:pt idx="166">
                  <c:v>289.42424242424244</c:v>
                </c:pt>
                <c:pt idx="167">
                  <c:v>285.18478260869563</c:v>
                </c:pt>
                <c:pt idx="168">
                  <c:v>261.73469387755102</c:v>
                </c:pt>
                <c:pt idx="169">
                  <c:v>276.3</c:v>
                </c:pt>
                <c:pt idx="170">
                  <c:v>308.83333333333331</c:v>
                </c:pt>
                <c:pt idx="171">
                  <c:v>274.08181818181816</c:v>
                </c:pt>
                <c:pt idx="172">
                  <c:v>292.60576923076923</c:v>
                </c:pt>
                <c:pt idx="173">
                  <c:v>283.41666666666669</c:v>
                </c:pt>
                <c:pt idx="174">
                  <c:v>280.06382978723406</c:v>
                </c:pt>
                <c:pt idx="175">
                  <c:v>274.11320754716979</c:v>
                </c:pt>
                <c:pt idx="176">
                  <c:v>279.78571428571428</c:v>
                </c:pt>
                <c:pt idx="177">
                  <c:v>287.51612903225805</c:v>
                </c:pt>
                <c:pt idx="178">
                  <c:v>273.01538461538462</c:v>
                </c:pt>
                <c:pt idx="179">
                  <c:v>305.65625</c:v>
                </c:pt>
                <c:pt idx="180">
                  <c:v>285.11111111111109</c:v>
                </c:pt>
              </c:numCache>
            </c:numRef>
          </c:xVal>
          <c:y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99-451E-A989-1884915D7AD9}"/>
            </c:ext>
          </c:extLst>
        </c:ser>
        <c:ser>
          <c:idx val="2"/>
          <c:order val="2"/>
          <c:tx>
            <c:v>Tsummax, DOY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Past!$AA$10:$AA$190</c:f>
              <c:numCache>
                <c:formatCode>0.0</c:formatCode>
                <c:ptCount val="181"/>
                <c:pt idx="0">
                  <c:v>201.81207897793263</c:v>
                </c:pt>
                <c:pt idx="1">
                  <c:v>211.7896551724138</c:v>
                </c:pt>
                <c:pt idx="2">
                  <c:v>209.31169871794873</c:v>
                </c:pt>
                <c:pt idx="3">
                  <c:v>208.79265873015873</c:v>
                </c:pt>
                <c:pt idx="4">
                  <c:v>212.89591315453384</c:v>
                </c:pt>
                <c:pt idx="5">
                  <c:v>206.94244421906694</c:v>
                </c:pt>
                <c:pt idx="6">
                  <c:v>206.70486111111111</c:v>
                </c:pt>
                <c:pt idx="7">
                  <c:v>205.38231605351172</c:v>
                </c:pt>
                <c:pt idx="8">
                  <c:v>210.01948051948051</c:v>
                </c:pt>
                <c:pt idx="9">
                  <c:v>203.11206896551724</c:v>
                </c:pt>
                <c:pt idx="10">
                  <c:v>205.73055555555555</c:v>
                </c:pt>
                <c:pt idx="11">
                  <c:v>207.49431818181819</c:v>
                </c:pt>
                <c:pt idx="12">
                  <c:v>205.530303030303</c:v>
                </c:pt>
                <c:pt idx="13">
                  <c:v>200.94939217758986</c:v>
                </c:pt>
                <c:pt idx="14">
                  <c:v>202.63884615384617</c:v>
                </c:pt>
                <c:pt idx="15">
                  <c:v>212.70656370656371</c:v>
                </c:pt>
                <c:pt idx="16">
                  <c:v>211.05595238095239</c:v>
                </c:pt>
                <c:pt idx="17">
                  <c:v>206.44059597523221</c:v>
                </c:pt>
                <c:pt idx="18">
                  <c:v>205.15731179213856</c:v>
                </c:pt>
                <c:pt idx="19">
                  <c:v>201.87715517241378</c:v>
                </c:pt>
                <c:pt idx="20">
                  <c:v>200.2503101736973</c:v>
                </c:pt>
                <c:pt idx="21">
                  <c:v>207.25955188679245</c:v>
                </c:pt>
                <c:pt idx="22">
                  <c:v>207.99364406779662</c:v>
                </c:pt>
                <c:pt idx="23">
                  <c:v>207.17083333333332</c:v>
                </c:pt>
                <c:pt idx="24">
                  <c:v>211.42687908496731</c:v>
                </c:pt>
                <c:pt idx="25">
                  <c:v>208.36346153846154</c:v>
                </c:pt>
                <c:pt idx="26">
                  <c:v>204.90875</c:v>
                </c:pt>
                <c:pt idx="27">
                  <c:v>206.05910099889013</c:v>
                </c:pt>
                <c:pt idx="28">
                  <c:v>213.09472966833255</c:v>
                </c:pt>
                <c:pt idx="29">
                  <c:v>211.04142857142858</c:v>
                </c:pt>
                <c:pt idx="30">
                  <c:v>205.25480769230768</c:v>
                </c:pt>
                <c:pt idx="31">
                  <c:v>207.06954887218046</c:v>
                </c:pt>
                <c:pt idx="32">
                  <c:v>210.08164682539683</c:v>
                </c:pt>
                <c:pt idx="33">
                  <c:v>201.64885752688173</c:v>
                </c:pt>
                <c:pt idx="34">
                  <c:v>197.37902197023385</c:v>
                </c:pt>
                <c:pt idx="35">
                  <c:v>221.0546875</c:v>
                </c:pt>
                <c:pt idx="36">
                  <c:v>212.114375</c:v>
                </c:pt>
                <c:pt idx="37">
                  <c:v>207.75178571428572</c:v>
                </c:pt>
                <c:pt idx="38">
                  <c:v>207.11471861471861</c:v>
                </c:pt>
                <c:pt idx="39">
                  <c:v>201.5645032051282</c:v>
                </c:pt>
                <c:pt idx="40">
                  <c:v>213.45238095238096</c:v>
                </c:pt>
                <c:pt idx="41">
                  <c:v>207.66471571906357</c:v>
                </c:pt>
                <c:pt idx="42">
                  <c:v>204.71300521512387</c:v>
                </c:pt>
                <c:pt idx="43">
                  <c:v>204.58108108108109</c:v>
                </c:pt>
                <c:pt idx="44">
                  <c:v>203.25</c:v>
                </c:pt>
                <c:pt idx="45">
                  <c:v>201.51960345855696</c:v>
                </c:pt>
                <c:pt idx="46">
                  <c:v>208.25021645021644</c:v>
                </c:pt>
                <c:pt idx="47">
                  <c:v>214.73874777183602</c:v>
                </c:pt>
                <c:pt idx="48">
                  <c:v>208.07857142857142</c:v>
                </c:pt>
                <c:pt idx="49">
                  <c:v>209.49233556298771</c:v>
                </c:pt>
                <c:pt idx="50">
                  <c:v>202.26006806579693</c:v>
                </c:pt>
                <c:pt idx="51">
                  <c:v>201.30710560625818</c:v>
                </c:pt>
                <c:pt idx="52">
                  <c:v>215.2419322307382</c:v>
                </c:pt>
                <c:pt idx="53">
                  <c:v>211.9092261904762</c:v>
                </c:pt>
                <c:pt idx="54">
                  <c:v>211.03300415800419</c:v>
                </c:pt>
                <c:pt idx="55">
                  <c:v>210.70424836601308</c:v>
                </c:pt>
                <c:pt idx="56">
                  <c:v>218.10101598934045</c:v>
                </c:pt>
                <c:pt idx="57">
                  <c:v>213.1837899543379</c:v>
                </c:pt>
                <c:pt idx="58">
                  <c:v>211.89107142857142</c:v>
                </c:pt>
                <c:pt idx="59">
                  <c:v>204.56173469387755</c:v>
                </c:pt>
                <c:pt idx="60">
                  <c:v>204.12488284910967</c:v>
                </c:pt>
                <c:pt idx="61">
                  <c:v>211.68229166666669</c:v>
                </c:pt>
                <c:pt idx="62">
                  <c:v>210.51705370101598</c:v>
                </c:pt>
                <c:pt idx="63">
                  <c:v>215.42147435897436</c:v>
                </c:pt>
                <c:pt idx="64">
                  <c:v>201.64730674342104</c:v>
                </c:pt>
                <c:pt idx="65">
                  <c:v>207.88492063492063</c:v>
                </c:pt>
                <c:pt idx="66">
                  <c:v>205.86965811965814</c:v>
                </c:pt>
                <c:pt idx="67">
                  <c:v>217.11486765922251</c:v>
                </c:pt>
                <c:pt idx="68">
                  <c:v>208.13319088319088</c:v>
                </c:pt>
                <c:pt idx="69">
                  <c:v>201.88919413919413</c:v>
                </c:pt>
                <c:pt idx="70">
                  <c:v>208.79059233449476</c:v>
                </c:pt>
                <c:pt idx="71">
                  <c:v>212.93740629685158</c:v>
                </c:pt>
                <c:pt idx="72">
                  <c:v>204.93546434859155</c:v>
                </c:pt>
                <c:pt idx="73">
                  <c:v>211.13053263315828</c:v>
                </c:pt>
                <c:pt idx="74">
                  <c:v>216.9068287037037</c:v>
                </c:pt>
                <c:pt idx="75">
                  <c:v>209.20416666666665</c:v>
                </c:pt>
                <c:pt idx="76">
                  <c:v>204.63517060367454</c:v>
                </c:pt>
                <c:pt idx="77">
                  <c:v>210.12214095744682</c:v>
                </c:pt>
                <c:pt idx="78">
                  <c:v>209.85</c:v>
                </c:pt>
                <c:pt idx="79">
                  <c:v>212.25008912655971</c:v>
                </c:pt>
                <c:pt idx="80">
                  <c:v>207.49674674674674</c:v>
                </c:pt>
                <c:pt idx="81">
                  <c:v>205.35010482180292</c:v>
                </c:pt>
                <c:pt idx="82">
                  <c:v>218.1</c:v>
                </c:pt>
                <c:pt idx="83">
                  <c:v>204.46088861076345</c:v>
                </c:pt>
                <c:pt idx="84">
                  <c:v>200.19006163328197</c:v>
                </c:pt>
                <c:pt idx="85">
                  <c:v>209.82727272727271</c:v>
                </c:pt>
                <c:pt idx="86">
                  <c:v>206.95221445221446</c:v>
                </c:pt>
                <c:pt idx="87">
                  <c:v>206.90956042249144</c:v>
                </c:pt>
                <c:pt idx="88">
                  <c:v>209.01879699248121</c:v>
                </c:pt>
                <c:pt idx="89">
                  <c:v>200.79083484573505</c:v>
                </c:pt>
                <c:pt idx="90">
                  <c:v>206.3455959915612</c:v>
                </c:pt>
                <c:pt idx="91">
                  <c:v>207.50938735177866</c:v>
                </c:pt>
                <c:pt idx="92">
                  <c:v>202.28590930674264</c:v>
                </c:pt>
                <c:pt idx="93">
                  <c:v>204.75624999999999</c:v>
                </c:pt>
                <c:pt idx="94">
                  <c:v>210.44126620900073</c:v>
                </c:pt>
                <c:pt idx="95">
                  <c:v>208.18835233623966</c:v>
                </c:pt>
                <c:pt idx="96">
                  <c:v>204.83220502901355</c:v>
                </c:pt>
                <c:pt idx="97">
                  <c:v>207.95477247502777</c:v>
                </c:pt>
                <c:pt idx="98">
                  <c:v>206.81914893617022</c:v>
                </c:pt>
                <c:pt idx="99">
                  <c:v>208.84802431610944</c:v>
                </c:pt>
                <c:pt idx="100">
                  <c:v>206.70811965811967</c:v>
                </c:pt>
                <c:pt idx="101">
                  <c:v>216.14060606060605</c:v>
                </c:pt>
                <c:pt idx="102">
                  <c:v>201.64447884416927</c:v>
                </c:pt>
                <c:pt idx="103">
                  <c:v>207.05170777988616</c:v>
                </c:pt>
                <c:pt idx="104">
                  <c:v>208.90965608465609</c:v>
                </c:pt>
                <c:pt idx="105">
                  <c:v>211.49166666666667</c:v>
                </c:pt>
                <c:pt idx="106">
                  <c:v>208.57338056680163</c:v>
                </c:pt>
                <c:pt idx="107">
                  <c:v>203.91287878787881</c:v>
                </c:pt>
                <c:pt idx="108">
                  <c:v>210.80255825734548</c:v>
                </c:pt>
                <c:pt idx="109">
                  <c:v>206.94164619164616</c:v>
                </c:pt>
                <c:pt idx="110">
                  <c:v>207.06903183023874</c:v>
                </c:pt>
                <c:pt idx="111">
                  <c:v>204.13647656691134</c:v>
                </c:pt>
                <c:pt idx="112">
                  <c:v>207.93333333333334</c:v>
                </c:pt>
                <c:pt idx="113">
                  <c:v>200.65150303805564</c:v>
                </c:pt>
                <c:pt idx="114">
                  <c:v>202.21213942307693</c:v>
                </c:pt>
                <c:pt idx="115">
                  <c:v>211.27693965517241</c:v>
                </c:pt>
                <c:pt idx="116">
                  <c:v>205.37351190476193</c:v>
                </c:pt>
                <c:pt idx="117">
                  <c:v>204.84026171197223</c:v>
                </c:pt>
                <c:pt idx="118">
                  <c:v>202.87990196078431</c:v>
                </c:pt>
                <c:pt idx="119">
                  <c:v>205.65002750275028</c:v>
                </c:pt>
                <c:pt idx="120">
                  <c:v>218.07175925925924</c:v>
                </c:pt>
                <c:pt idx="121">
                  <c:v>207.43995098039215</c:v>
                </c:pt>
                <c:pt idx="122">
                  <c:v>201.69956140350877</c:v>
                </c:pt>
                <c:pt idx="123">
                  <c:v>207.20150862068965</c:v>
                </c:pt>
                <c:pt idx="124">
                  <c:v>210.54497955474784</c:v>
                </c:pt>
                <c:pt idx="125">
                  <c:v>203.21006944444446</c:v>
                </c:pt>
                <c:pt idx="126">
                  <c:v>218.3634278002699</c:v>
                </c:pt>
                <c:pt idx="127">
                  <c:v>201.90504179728316</c:v>
                </c:pt>
                <c:pt idx="128">
                  <c:v>204.81510632421981</c:v>
                </c:pt>
                <c:pt idx="129">
                  <c:v>201.38471654003507</c:v>
                </c:pt>
                <c:pt idx="130">
                  <c:v>213.89383561643837</c:v>
                </c:pt>
                <c:pt idx="131">
                  <c:v>207.12847222222223</c:v>
                </c:pt>
                <c:pt idx="132">
                  <c:v>207.11393402861992</c:v>
                </c:pt>
                <c:pt idx="133">
                  <c:v>212.53872282608694</c:v>
                </c:pt>
                <c:pt idx="134">
                  <c:v>208.2782738095238</c:v>
                </c:pt>
                <c:pt idx="135">
                  <c:v>207.03154425612053</c:v>
                </c:pt>
                <c:pt idx="136">
                  <c:v>209.98942786069654</c:v>
                </c:pt>
                <c:pt idx="137">
                  <c:v>202.09849004804391</c:v>
                </c:pt>
                <c:pt idx="138">
                  <c:v>211.19264705882352</c:v>
                </c:pt>
                <c:pt idx="139">
                  <c:v>208.67326254826256</c:v>
                </c:pt>
                <c:pt idx="140">
                  <c:v>206.30095505617976</c:v>
                </c:pt>
                <c:pt idx="141">
                  <c:v>203.32681940700809</c:v>
                </c:pt>
                <c:pt idx="142">
                  <c:v>207.13173076923078</c:v>
                </c:pt>
                <c:pt idx="143">
                  <c:v>207.86658249158251</c:v>
                </c:pt>
                <c:pt idx="144">
                  <c:v>212.95064935064937</c:v>
                </c:pt>
                <c:pt idx="145">
                  <c:v>201.64357088989442</c:v>
                </c:pt>
                <c:pt idx="146">
                  <c:v>206.40833333333333</c:v>
                </c:pt>
                <c:pt idx="147">
                  <c:v>207.05616088243207</c:v>
                </c:pt>
                <c:pt idx="148">
                  <c:v>209.76829268292684</c:v>
                </c:pt>
                <c:pt idx="149">
                  <c:v>205.90236801242236</c:v>
                </c:pt>
                <c:pt idx="150">
                  <c:v>205.04405637254905</c:v>
                </c:pt>
                <c:pt idx="151">
                  <c:v>214.45326086956521</c:v>
                </c:pt>
                <c:pt idx="152">
                  <c:v>225.90822784810126</c:v>
                </c:pt>
                <c:pt idx="153">
                  <c:v>219.29182272159801</c:v>
                </c:pt>
                <c:pt idx="154">
                  <c:v>200.5158163265306</c:v>
                </c:pt>
                <c:pt idx="155">
                  <c:v>201.86733556298773</c:v>
                </c:pt>
                <c:pt idx="156">
                  <c:v>203.94683393070488</c:v>
                </c:pt>
                <c:pt idx="157">
                  <c:v>206.38092320261438</c:v>
                </c:pt>
                <c:pt idx="158">
                  <c:v>208.33956552706553</c:v>
                </c:pt>
                <c:pt idx="159">
                  <c:v>213.01603362391035</c:v>
                </c:pt>
                <c:pt idx="160">
                  <c:v>210.32785087719299</c:v>
                </c:pt>
                <c:pt idx="161">
                  <c:v>215.80149711399713</c:v>
                </c:pt>
                <c:pt idx="162">
                  <c:v>203.99229595728451</c:v>
                </c:pt>
                <c:pt idx="163">
                  <c:v>211.72727272727275</c:v>
                </c:pt>
                <c:pt idx="164">
                  <c:v>207.70049130763417</c:v>
                </c:pt>
                <c:pt idx="165">
                  <c:v>205.48322981366459</c:v>
                </c:pt>
                <c:pt idx="166">
                  <c:v>210.42878787878789</c:v>
                </c:pt>
                <c:pt idx="167">
                  <c:v>211.27226935312831</c:v>
                </c:pt>
                <c:pt idx="168">
                  <c:v>194.45825602968461</c:v>
                </c:pt>
                <c:pt idx="169">
                  <c:v>206.19326923076923</c:v>
                </c:pt>
                <c:pt idx="170">
                  <c:v>214.20024875621891</c:v>
                </c:pt>
                <c:pt idx="171">
                  <c:v>208.27662337662338</c:v>
                </c:pt>
                <c:pt idx="172">
                  <c:v>210.24038461538461</c:v>
                </c:pt>
                <c:pt idx="173">
                  <c:v>214.37768817204301</c:v>
                </c:pt>
                <c:pt idx="174">
                  <c:v>209.96048632218844</c:v>
                </c:pt>
                <c:pt idx="175">
                  <c:v>208.67961964660077</c:v>
                </c:pt>
                <c:pt idx="176">
                  <c:v>195.29761904761904</c:v>
                </c:pt>
                <c:pt idx="177">
                  <c:v>210.65132294309532</c:v>
                </c:pt>
                <c:pt idx="178">
                  <c:v>210.3092796092796</c:v>
                </c:pt>
                <c:pt idx="179">
                  <c:v>210.4830545774648</c:v>
                </c:pt>
                <c:pt idx="180">
                  <c:v>208.81775067750675</c:v>
                </c:pt>
              </c:numCache>
            </c:numRef>
          </c:xVal>
          <c:y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99-451E-A989-1884915D7AD9}"/>
            </c:ext>
          </c:extLst>
        </c:ser>
        <c:ser>
          <c:idx val="3"/>
          <c:order val="3"/>
          <c:tx>
            <c:v>Twinmax, DOY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Past!$AE$10:$AE$190</c:f>
              <c:numCache>
                <c:formatCode>0.0</c:formatCode>
                <c:ptCount val="181"/>
                <c:pt idx="1">
                  <c:v>28.396972245584536</c:v>
                </c:pt>
                <c:pt idx="2">
                  <c:v>22.109615384615381</c:v>
                </c:pt>
                <c:pt idx="3">
                  <c:v>26.746527777777786</c:v>
                </c:pt>
                <c:pt idx="4">
                  <c:v>32.836720032840716</c:v>
                </c:pt>
                <c:pt idx="5">
                  <c:v>27.091230936819187</c:v>
                </c:pt>
                <c:pt idx="6">
                  <c:v>23.744731800766289</c:v>
                </c:pt>
                <c:pt idx="7">
                  <c:v>17.32932692307692</c:v>
                </c:pt>
                <c:pt idx="8">
                  <c:v>23.541219649915305</c:v>
                </c:pt>
                <c:pt idx="9">
                  <c:v>28.5</c:v>
                </c:pt>
                <c:pt idx="10">
                  <c:v>20.087068965517233</c:v>
                </c:pt>
                <c:pt idx="11">
                  <c:v>28.56805555555556</c:v>
                </c:pt>
                <c:pt idx="12">
                  <c:v>19.795454545454547</c:v>
                </c:pt>
                <c:pt idx="13">
                  <c:v>26.18992248062014</c:v>
                </c:pt>
                <c:pt idx="14">
                  <c:v>21.954982517482534</c:v>
                </c:pt>
                <c:pt idx="15">
                  <c:v>27.931428571428597</c:v>
                </c:pt>
                <c:pt idx="16">
                  <c:v>22.726801801801798</c:v>
                </c:pt>
                <c:pt idx="17">
                  <c:v>26.375469924812037</c:v>
                </c:pt>
                <c:pt idx="18">
                  <c:v>26.127513030528675</c:v>
                </c:pt>
                <c:pt idx="19">
                  <c:v>14.561365698729574</c:v>
                </c:pt>
                <c:pt idx="20">
                  <c:v>20.70192307692308</c:v>
                </c:pt>
                <c:pt idx="21">
                  <c:v>25.404637096774209</c:v>
                </c:pt>
                <c:pt idx="22">
                  <c:v>25.903301886792462</c:v>
                </c:pt>
                <c:pt idx="23">
                  <c:v>25.493644067796623</c:v>
                </c:pt>
                <c:pt idx="24">
                  <c:v>19.163888888888877</c:v>
                </c:pt>
                <c:pt idx="25">
                  <c:v>41.472285067873301</c:v>
                </c:pt>
                <c:pt idx="26">
                  <c:v>16.918749999999989</c:v>
                </c:pt>
                <c:pt idx="27">
                  <c:v>19.38117647058823</c:v>
                </c:pt>
                <c:pt idx="28">
                  <c:v>31.198569689592219</c:v>
                </c:pt>
                <c:pt idx="29">
                  <c:v>21.48408450704224</c:v>
                </c:pt>
                <c:pt idx="30">
                  <c:v>35.826236263736277</c:v>
                </c:pt>
                <c:pt idx="31">
                  <c:v>15.85526315789474</c:v>
                </c:pt>
                <c:pt idx="32">
                  <c:v>25.675396825396831</c:v>
                </c:pt>
                <c:pt idx="33">
                  <c:v>24.05064324116745</c:v>
                </c:pt>
                <c:pt idx="34">
                  <c:v>16.739338235294113</c:v>
                </c:pt>
                <c:pt idx="35">
                  <c:v>29.069371234939752</c:v>
                </c:pt>
                <c:pt idx="36">
                  <c:v>32.473749999999995</c:v>
                </c:pt>
                <c:pt idx="37">
                  <c:v>23.209374999999994</c:v>
                </c:pt>
                <c:pt idx="38">
                  <c:v>31.133928571428584</c:v>
                </c:pt>
                <c:pt idx="39">
                  <c:v>22.212703962703955</c:v>
                </c:pt>
                <c:pt idx="40">
                  <c:v>18.561755952380949</c:v>
                </c:pt>
                <c:pt idx="41">
                  <c:v>27.15384615384616</c:v>
                </c:pt>
                <c:pt idx="42">
                  <c:v>29.270484949832792</c:v>
                </c:pt>
                <c:pt idx="43">
                  <c:v>20.453389830508485</c:v>
                </c:pt>
                <c:pt idx="44">
                  <c:v>28.581081081081095</c:v>
                </c:pt>
                <c:pt idx="45">
                  <c:v>14.054487179487182</c:v>
                </c:pt>
                <c:pt idx="46">
                  <c:v>22.119878183831688</c:v>
                </c:pt>
                <c:pt idx="47">
                  <c:v>31.591778074866312</c:v>
                </c:pt>
                <c:pt idx="48">
                  <c:v>27.195995670995671</c:v>
                </c:pt>
                <c:pt idx="49">
                  <c:v>25.003205128205124</c:v>
                </c:pt>
                <c:pt idx="50">
                  <c:v>25.28273508594539</c:v>
                </c:pt>
                <c:pt idx="51">
                  <c:v>19.279924953095687</c:v>
                </c:pt>
                <c:pt idx="52">
                  <c:v>19.517292716445269</c:v>
                </c:pt>
                <c:pt idx="53">
                  <c:v>36.812033582089555</c:v>
                </c:pt>
                <c:pt idx="54">
                  <c:v>30.142399267399284</c:v>
                </c:pt>
                <c:pt idx="55">
                  <c:v>29.257551669316385</c:v>
                </c:pt>
                <c:pt idx="56">
                  <c:v>29.135372714486635</c:v>
                </c:pt>
                <c:pt idx="57">
                  <c:v>33.760544340302829</c:v>
                </c:pt>
                <c:pt idx="58">
                  <c:v>28.229166666666657</c:v>
                </c:pt>
                <c:pt idx="59">
                  <c:v>26.201020408163259</c:v>
                </c:pt>
                <c:pt idx="60">
                  <c:v>20.495986745213557</c:v>
                </c:pt>
                <c:pt idx="61">
                  <c:v>29.875473484848484</c:v>
                </c:pt>
                <c:pt idx="62">
                  <c:v>22.738207547169807</c:v>
                </c:pt>
                <c:pt idx="63">
                  <c:v>30.96634615384616</c:v>
                </c:pt>
                <c:pt idx="64">
                  <c:v>28.989833733974365</c:v>
                </c:pt>
                <c:pt idx="65">
                  <c:v>18.419225146198812</c:v>
                </c:pt>
                <c:pt idx="66">
                  <c:v>26.101800976800988</c:v>
                </c:pt>
                <c:pt idx="67">
                  <c:v>28.41935483870968</c:v>
                </c:pt>
                <c:pt idx="68">
                  <c:v>32.041666666666657</c:v>
                </c:pt>
                <c:pt idx="69">
                  <c:v>21.527421652421651</c:v>
                </c:pt>
                <c:pt idx="70">
                  <c:v>24.634523809523799</c:v>
                </c:pt>
                <c:pt idx="71">
                  <c:v>24.794008483563104</c:v>
                </c:pt>
                <c:pt idx="72">
                  <c:v>28.686557112068954</c:v>
                </c:pt>
                <c:pt idx="73">
                  <c:v>24.164925034075424</c:v>
                </c:pt>
                <c:pt idx="74">
                  <c:v>37.782582364341081</c:v>
                </c:pt>
                <c:pt idx="75">
                  <c:v>22.397453703703704</c:v>
                </c:pt>
                <c:pt idx="76">
                  <c:v>25.312253937007881</c:v>
                </c:pt>
                <c:pt idx="77">
                  <c:v>31.879432624113463</c:v>
                </c:pt>
                <c:pt idx="78">
                  <c:v>26.259375000000006</c:v>
                </c:pt>
                <c:pt idx="79">
                  <c:v>20.603030303030309</c:v>
                </c:pt>
                <c:pt idx="80">
                  <c:v>34.93084260731321</c:v>
                </c:pt>
                <c:pt idx="81">
                  <c:v>22.157407407407405</c:v>
                </c:pt>
                <c:pt idx="82">
                  <c:v>28.780660377358487</c:v>
                </c:pt>
                <c:pt idx="83">
                  <c:v>28.8720588235294</c:v>
                </c:pt>
                <c:pt idx="84">
                  <c:v>19.512982329606942</c:v>
                </c:pt>
                <c:pt idx="85">
                  <c:v>22.568181818181827</c:v>
                </c:pt>
                <c:pt idx="86">
                  <c:v>23.804487179487182</c:v>
                </c:pt>
                <c:pt idx="87">
                  <c:v>24.297152560083603</c:v>
                </c:pt>
                <c:pt idx="88">
                  <c:v>22.581563706563699</c:v>
                </c:pt>
                <c:pt idx="89">
                  <c:v>27.119782214156075</c:v>
                </c:pt>
                <c:pt idx="90">
                  <c:v>19.233004385964918</c:v>
                </c:pt>
                <c:pt idx="91">
                  <c:v>24.149490919097417</c:v>
                </c:pt>
                <c:pt idx="92">
                  <c:v>21.198933782267119</c:v>
                </c:pt>
                <c:pt idx="93">
                  <c:v>23.546634615384619</c:v>
                </c:pt>
                <c:pt idx="94">
                  <c:v>27.499818840579692</c:v>
                </c:pt>
                <c:pt idx="95">
                  <c:v>23.563074352548028</c:v>
                </c:pt>
                <c:pt idx="96">
                  <c:v>23.581884926580756</c:v>
                </c:pt>
                <c:pt idx="97">
                  <c:v>27.982847341337916</c:v>
                </c:pt>
                <c:pt idx="98">
                  <c:v>24.995619524405512</c:v>
                </c:pt>
                <c:pt idx="99">
                  <c:v>19.776595744680847</c:v>
                </c:pt>
                <c:pt idx="100">
                  <c:v>30.840659340659357</c:v>
                </c:pt>
                <c:pt idx="101">
                  <c:v>22.518888888888895</c:v>
                </c:pt>
                <c:pt idx="102">
                  <c:v>30.016488413547236</c:v>
                </c:pt>
                <c:pt idx="103">
                  <c:v>25.857951329937762</c:v>
                </c:pt>
                <c:pt idx="104">
                  <c:v>25.296638655462175</c:v>
                </c:pt>
                <c:pt idx="105">
                  <c:v>25.828703703703709</c:v>
                </c:pt>
                <c:pt idx="106">
                  <c:v>22.436842105263153</c:v>
                </c:pt>
                <c:pt idx="107">
                  <c:v>25.003205128205124</c:v>
                </c:pt>
                <c:pt idx="108">
                  <c:v>27.948593073593088</c:v>
                </c:pt>
                <c:pt idx="109">
                  <c:v>27.081237911025127</c:v>
                </c:pt>
                <c:pt idx="110">
                  <c:v>23.311226611226601</c:v>
                </c:pt>
                <c:pt idx="111">
                  <c:v>21.202811094452784</c:v>
                </c:pt>
                <c:pt idx="112">
                  <c:v>23.360389610389603</c:v>
                </c:pt>
                <c:pt idx="113">
                  <c:v>23.131446540880503</c:v>
                </c:pt>
                <c:pt idx="114">
                  <c:v>17.117452330508485</c:v>
                </c:pt>
                <c:pt idx="115">
                  <c:v>24.954326923076934</c:v>
                </c:pt>
                <c:pt idx="116">
                  <c:v>30.410868226600982</c:v>
                </c:pt>
                <c:pt idx="117">
                  <c:v>17.992673992674</c:v>
                </c:pt>
                <c:pt idx="118">
                  <c:v>22.185823013415899</c:v>
                </c:pt>
                <c:pt idx="119">
                  <c:v>19.761138613861391</c:v>
                </c:pt>
                <c:pt idx="120">
                  <c:v>25.122685185185176</c:v>
                </c:pt>
                <c:pt idx="121">
                  <c:v>36.83428649237473</c:v>
                </c:pt>
                <c:pt idx="122">
                  <c:v>21.143188854489154</c:v>
                </c:pt>
                <c:pt idx="123">
                  <c:v>26.607758620689651</c:v>
                </c:pt>
                <c:pt idx="124">
                  <c:v>24.908890845070417</c:v>
                </c:pt>
                <c:pt idx="125">
                  <c:v>19.715949820788524</c:v>
                </c:pt>
                <c:pt idx="126">
                  <c:v>28.32203525641026</c:v>
                </c:pt>
                <c:pt idx="127">
                  <c:v>30.325695704779193</c:v>
                </c:pt>
                <c:pt idx="128">
                  <c:v>19.216175842936408</c:v>
                </c:pt>
                <c:pt idx="129">
                  <c:v>22.766903313049355</c:v>
                </c:pt>
                <c:pt idx="130">
                  <c:v>26.830276294404442</c:v>
                </c:pt>
                <c:pt idx="131">
                  <c:v>28.736111111111114</c:v>
                </c:pt>
                <c:pt idx="132">
                  <c:v>19.933714494569756</c:v>
                </c:pt>
                <c:pt idx="133">
                  <c:v>30.376928471248235</c:v>
                </c:pt>
                <c:pt idx="134">
                  <c:v>25.369791666666671</c:v>
                </c:pt>
                <c:pt idx="135">
                  <c:v>26.952179176755436</c:v>
                </c:pt>
                <c:pt idx="136">
                  <c:v>25.2638888888889</c:v>
                </c:pt>
                <c:pt idx="137">
                  <c:v>24.455825710158877</c:v>
                </c:pt>
                <c:pt idx="138">
                  <c:v>24.665425531914892</c:v>
                </c:pt>
                <c:pt idx="139">
                  <c:v>27.385504201680675</c:v>
                </c:pt>
                <c:pt idx="140">
                  <c:v>22.391360461585194</c:v>
                </c:pt>
                <c:pt idx="141">
                  <c:v>19.957857142857151</c:v>
                </c:pt>
                <c:pt idx="142">
                  <c:v>28.703193033381723</c:v>
                </c:pt>
                <c:pt idx="143">
                  <c:v>25.066203703703721</c:v>
                </c:pt>
                <c:pt idx="144">
                  <c:v>30.12716450216449</c:v>
                </c:pt>
                <c:pt idx="145">
                  <c:v>17.435081585081591</c:v>
                </c:pt>
                <c:pt idx="146">
                  <c:v>25.478186274509795</c:v>
                </c:pt>
                <c:pt idx="147">
                  <c:v>22.359126984126988</c:v>
                </c:pt>
                <c:pt idx="148">
                  <c:v>24.072033898305079</c:v>
                </c:pt>
                <c:pt idx="149">
                  <c:v>32.44239982578398</c:v>
                </c:pt>
                <c:pt idx="150">
                  <c:v>19.943885869565221</c:v>
                </c:pt>
                <c:pt idx="151">
                  <c:v>26.928431372549028</c:v>
                </c:pt>
                <c:pt idx="152">
                  <c:v>38.603260869565219</c:v>
                </c:pt>
                <c:pt idx="153">
                  <c:v>37.436005625879034</c:v>
                </c:pt>
                <c:pt idx="154">
                  <c:v>28.489044943820232</c:v>
                </c:pt>
                <c:pt idx="155">
                  <c:v>16.446613427979884</c:v>
                </c:pt>
                <c:pt idx="156">
                  <c:v>23.445409429280389</c:v>
                </c:pt>
                <c:pt idx="157">
                  <c:v>20.674768518518519</c:v>
                </c:pt>
                <c:pt idx="158">
                  <c:v>23.962386877828038</c:v>
                </c:pt>
                <c:pt idx="159">
                  <c:v>35.573693556570277</c:v>
                </c:pt>
                <c:pt idx="160">
                  <c:v>23.899820574162689</c:v>
                </c:pt>
                <c:pt idx="161">
                  <c:v>29.257936507936492</c:v>
                </c:pt>
                <c:pt idx="162">
                  <c:v>26.338488142292505</c:v>
                </c:pt>
                <c:pt idx="163">
                  <c:v>20.841307814992021</c:v>
                </c:pt>
                <c:pt idx="164">
                  <c:v>28.265306122448976</c:v>
                </c:pt>
                <c:pt idx="165">
                  <c:v>30.261272141706925</c:v>
                </c:pt>
                <c:pt idx="166">
                  <c:v>19.623809523809513</c:v>
                </c:pt>
                <c:pt idx="167">
                  <c:v>30.891999260901713</c:v>
                </c:pt>
                <c:pt idx="168">
                  <c:v>23.683300395256907</c:v>
                </c:pt>
                <c:pt idx="169">
                  <c:v>16.410616169544738</c:v>
                </c:pt>
                <c:pt idx="170">
                  <c:v>15.433582089552246</c:v>
                </c:pt>
                <c:pt idx="171">
                  <c:v>43.152380952380938</c:v>
                </c:pt>
                <c:pt idx="172">
                  <c:v>18.478409090909082</c:v>
                </c:pt>
                <c:pt idx="173">
                  <c:v>36.472239454094293</c:v>
                </c:pt>
                <c:pt idx="174">
                  <c:v>29.136904761904773</c:v>
                </c:pt>
                <c:pt idx="175">
                  <c:v>29.154930766632901</c:v>
                </c:pt>
                <c:pt idx="176">
                  <c:v>9.9613656783468087</c:v>
                </c:pt>
                <c:pt idx="177">
                  <c:v>24.286115569823437</c:v>
                </c:pt>
                <c:pt idx="178">
                  <c:v>35.059651817716329</c:v>
                </c:pt>
                <c:pt idx="179">
                  <c:v>11.662621885157094</c:v>
                </c:pt>
                <c:pt idx="180">
                  <c:v>36.590320121951223</c:v>
                </c:pt>
              </c:numCache>
            </c:numRef>
          </c:xVal>
          <c:yVal>
            <c:numRef>
              <c:f>Past!$A$10:$A$190</c:f>
              <c:numCache>
                <c:formatCode>General</c:formatCode>
                <c:ptCount val="181"/>
                <c:pt idx="0">
                  <c:v>1840</c:v>
                </c:pt>
                <c:pt idx="1">
                  <c:v>1841</c:v>
                </c:pt>
                <c:pt idx="2">
                  <c:v>1842</c:v>
                </c:pt>
                <c:pt idx="3">
                  <c:v>1843</c:v>
                </c:pt>
                <c:pt idx="4">
                  <c:v>1844</c:v>
                </c:pt>
                <c:pt idx="5">
                  <c:v>1845</c:v>
                </c:pt>
                <c:pt idx="6">
                  <c:v>1846</c:v>
                </c:pt>
                <c:pt idx="7">
                  <c:v>1847</c:v>
                </c:pt>
                <c:pt idx="8">
                  <c:v>1848</c:v>
                </c:pt>
                <c:pt idx="9">
                  <c:v>1849</c:v>
                </c:pt>
                <c:pt idx="10">
                  <c:v>1850</c:v>
                </c:pt>
                <c:pt idx="11">
                  <c:v>1851</c:v>
                </c:pt>
                <c:pt idx="12">
                  <c:v>1852</c:v>
                </c:pt>
                <c:pt idx="13">
                  <c:v>1853</c:v>
                </c:pt>
                <c:pt idx="14">
                  <c:v>1854</c:v>
                </c:pt>
                <c:pt idx="15">
                  <c:v>1855</c:v>
                </c:pt>
                <c:pt idx="16">
                  <c:v>1856</c:v>
                </c:pt>
                <c:pt idx="17">
                  <c:v>1857</c:v>
                </c:pt>
                <c:pt idx="18">
                  <c:v>1858</c:v>
                </c:pt>
                <c:pt idx="19">
                  <c:v>1859</c:v>
                </c:pt>
                <c:pt idx="20">
                  <c:v>1860</c:v>
                </c:pt>
                <c:pt idx="21">
                  <c:v>1861</c:v>
                </c:pt>
                <c:pt idx="22">
                  <c:v>1862</c:v>
                </c:pt>
                <c:pt idx="23">
                  <c:v>1863</c:v>
                </c:pt>
                <c:pt idx="24">
                  <c:v>1864</c:v>
                </c:pt>
                <c:pt idx="25">
                  <c:v>1865</c:v>
                </c:pt>
                <c:pt idx="26">
                  <c:v>1866</c:v>
                </c:pt>
                <c:pt idx="27">
                  <c:v>1867</c:v>
                </c:pt>
                <c:pt idx="28">
                  <c:v>1868</c:v>
                </c:pt>
                <c:pt idx="29">
                  <c:v>1869</c:v>
                </c:pt>
                <c:pt idx="30">
                  <c:v>1870</c:v>
                </c:pt>
                <c:pt idx="31">
                  <c:v>1871</c:v>
                </c:pt>
                <c:pt idx="32">
                  <c:v>1872</c:v>
                </c:pt>
                <c:pt idx="33">
                  <c:v>1873</c:v>
                </c:pt>
                <c:pt idx="34">
                  <c:v>1874</c:v>
                </c:pt>
                <c:pt idx="35">
                  <c:v>1875</c:v>
                </c:pt>
                <c:pt idx="36">
                  <c:v>1876</c:v>
                </c:pt>
                <c:pt idx="37">
                  <c:v>1877</c:v>
                </c:pt>
                <c:pt idx="38">
                  <c:v>1878</c:v>
                </c:pt>
                <c:pt idx="39">
                  <c:v>1879</c:v>
                </c:pt>
                <c:pt idx="40">
                  <c:v>1880</c:v>
                </c:pt>
                <c:pt idx="41">
                  <c:v>1881</c:v>
                </c:pt>
                <c:pt idx="42">
                  <c:v>1882</c:v>
                </c:pt>
                <c:pt idx="43">
                  <c:v>1883</c:v>
                </c:pt>
                <c:pt idx="44">
                  <c:v>1884</c:v>
                </c:pt>
                <c:pt idx="45">
                  <c:v>1885</c:v>
                </c:pt>
                <c:pt idx="46">
                  <c:v>1886</c:v>
                </c:pt>
                <c:pt idx="47">
                  <c:v>1887</c:v>
                </c:pt>
                <c:pt idx="48">
                  <c:v>1888</c:v>
                </c:pt>
                <c:pt idx="49">
                  <c:v>1889</c:v>
                </c:pt>
                <c:pt idx="50">
                  <c:v>1890</c:v>
                </c:pt>
                <c:pt idx="51">
                  <c:v>1891</c:v>
                </c:pt>
                <c:pt idx="52">
                  <c:v>1892</c:v>
                </c:pt>
                <c:pt idx="53">
                  <c:v>1893</c:v>
                </c:pt>
                <c:pt idx="54">
                  <c:v>1894</c:v>
                </c:pt>
                <c:pt idx="55">
                  <c:v>1895</c:v>
                </c:pt>
                <c:pt idx="56">
                  <c:v>1896</c:v>
                </c:pt>
                <c:pt idx="57">
                  <c:v>1897</c:v>
                </c:pt>
                <c:pt idx="58">
                  <c:v>1898</c:v>
                </c:pt>
                <c:pt idx="59">
                  <c:v>1899</c:v>
                </c:pt>
                <c:pt idx="60">
                  <c:v>1900</c:v>
                </c:pt>
                <c:pt idx="61">
                  <c:v>1901</c:v>
                </c:pt>
                <c:pt idx="62">
                  <c:v>1902</c:v>
                </c:pt>
                <c:pt idx="63">
                  <c:v>1903</c:v>
                </c:pt>
                <c:pt idx="64">
                  <c:v>1904</c:v>
                </c:pt>
                <c:pt idx="65">
                  <c:v>1905</c:v>
                </c:pt>
                <c:pt idx="66">
                  <c:v>1906</c:v>
                </c:pt>
                <c:pt idx="67">
                  <c:v>1907</c:v>
                </c:pt>
                <c:pt idx="68">
                  <c:v>1908</c:v>
                </c:pt>
                <c:pt idx="69">
                  <c:v>1909</c:v>
                </c:pt>
                <c:pt idx="70">
                  <c:v>1910</c:v>
                </c:pt>
                <c:pt idx="71">
                  <c:v>1911</c:v>
                </c:pt>
                <c:pt idx="72">
                  <c:v>1912</c:v>
                </c:pt>
                <c:pt idx="73">
                  <c:v>1913</c:v>
                </c:pt>
                <c:pt idx="74">
                  <c:v>1914</c:v>
                </c:pt>
                <c:pt idx="75">
                  <c:v>1915</c:v>
                </c:pt>
                <c:pt idx="76">
                  <c:v>1916</c:v>
                </c:pt>
                <c:pt idx="77">
                  <c:v>1917</c:v>
                </c:pt>
                <c:pt idx="78">
                  <c:v>1918</c:v>
                </c:pt>
                <c:pt idx="79">
                  <c:v>1919</c:v>
                </c:pt>
                <c:pt idx="80">
                  <c:v>1920</c:v>
                </c:pt>
                <c:pt idx="81">
                  <c:v>1921</c:v>
                </c:pt>
                <c:pt idx="82">
                  <c:v>1922</c:v>
                </c:pt>
                <c:pt idx="83">
                  <c:v>1923</c:v>
                </c:pt>
                <c:pt idx="84">
                  <c:v>1924</c:v>
                </c:pt>
                <c:pt idx="85">
                  <c:v>1925</c:v>
                </c:pt>
                <c:pt idx="86">
                  <c:v>1926</c:v>
                </c:pt>
                <c:pt idx="87">
                  <c:v>1927</c:v>
                </c:pt>
                <c:pt idx="88">
                  <c:v>1928</c:v>
                </c:pt>
                <c:pt idx="89">
                  <c:v>1929</c:v>
                </c:pt>
                <c:pt idx="90">
                  <c:v>1930</c:v>
                </c:pt>
                <c:pt idx="91">
                  <c:v>1931</c:v>
                </c:pt>
                <c:pt idx="92">
                  <c:v>1932</c:v>
                </c:pt>
                <c:pt idx="93">
                  <c:v>1933</c:v>
                </c:pt>
                <c:pt idx="94">
                  <c:v>1934</c:v>
                </c:pt>
                <c:pt idx="95">
                  <c:v>1935</c:v>
                </c:pt>
                <c:pt idx="96">
                  <c:v>1936</c:v>
                </c:pt>
                <c:pt idx="97">
                  <c:v>1937</c:v>
                </c:pt>
                <c:pt idx="98">
                  <c:v>1938</c:v>
                </c:pt>
                <c:pt idx="99">
                  <c:v>1939</c:v>
                </c:pt>
                <c:pt idx="100">
                  <c:v>1940</c:v>
                </c:pt>
                <c:pt idx="101">
                  <c:v>1941</c:v>
                </c:pt>
                <c:pt idx="102">
                  <c:v>1942</c:v>
                </c:pt>
                <c:pt idx="103">
                  <c:v>1943</c:v>
                </c:pt>
                <c:pt idx="104">
                  <c:v>1944</c:v>
                </c:pt>
                <c:pt idx="105">
                  <c:v>1945</c:v>
                </c:pt>
                <c:pt idx="106">
                  <c:v>1946</c:v>
                </c:pt>
                <c:pt idx="107">
                  <c:v>1947</c:v>
                </c:pt>
                <c:pt idx="108">
                  <c:v>1948</c:v>
                </c:pt>
                <c:pt idx="109">
                  <c:v>1949</c:v>
                </c:pt>
                <c:pt idx="110">
                  <c:v>1950</c:v>
                </c:pt>
                <c:pt idx="111">
                  <c:v>1951</c:v>
                </c:pt>
                <c:pt idx="112">
                  <c:v>1952</c:v>
                </c:pt>
                <c:pt idx="113">
                  <c:v>1953</c:v>
                </c:pt>
                <c:pt idx="114">
                  <c:v>1954</c:v>
                </c:pt>
                <c:pt idx="115">
                  <c:v>1955</c:v>
                </c:pt>
                <c:pt idx="116">
                  <c:v>1956</c:v>
                </c:pt>
                <c:pt idx="117">
                  <c:v>1957</c:v>
                </c:pt>
                <c:pt idx="118">
                  <c:v>1958</c:v>
                </c:pt>
                <c:pt idx="119">
                  <c:v>1959</c:v>
                </c:pt>
                <c:pt idx="120">
                  <c:v>1960</c:v>
                </c:pt>
                <c:pt idx="121">
                  <c:v>1961</c:v>
                </c:pt>
                <c:pt idx="122">
                  <c:v>1962</c:v>
                </c:pt>
                <c:pt idx="123">
                  <c:v>1963</c:v>
                </c:pt>
                <c:pt idx="124">
                  <c:v>1964</c:v>
                </c:pt>
                <c:pt idx="125">
                  <c:v>1965</c:v>
                </c:pt>
                <c:pt idx="126">
                  <c:v>1966</c:v>
                </c:pt>
                <c:pt idx="127">
                  <c:v>1967</c:v>
                </c:pt>
                <c:pt idx="128">
                  <c:v>1968</c:v>
                </c:pt>
                <c:pt idx="129">
                  <c:v>1969</c:v>
                </c:pt>
                <c:pt idx="130">
                  <c:v>1970</c:v>
                </c:pt>
                <c:pt idx="131">
                  <c:v>1971</c:v>
                </c:pt>
                <c:pt idx="132">
                  <c:v>1972</c:v>
                </c:pt>
                <c:pt idx="133">
                  <c:v>1973</c:v>
                </c:pt>
                <c:pt idx="134">
                  <c:v>1974</c:v>
                </c:pt>
                <c:pt idx="135">
                  <c:v>1975</c:v>
                </c:pt>
                <c:pt idx="136">
                  <c:v>1976</c:v>
                </c:pt>
                <c:pt idx="137">
                  <c:v>1977</c:v>
                </c:pt>
                <c:pt idx="138">
                  <c:v>1978</c:v>
                </c:pt>
                <c:pt idx="139">
                  <c:v>1979</c:v>
                </c:pt>
                <c:pt idx="140">
                  <c:v>1980</c:v>
                </c:pt>
                <c:pt idx="141">
                  <c:v>1981</c:v>
                </c:pt>
                <c:pt idx="142">
                  <c:v>1982</c:v>
                </c:pt>
                <c:pt idx="143">
                  <c:v>1983</c:v>
                </c:pt>
                <c:pt idx="144">
                  <c:v>1984</c:v>
                </c:pt>
                <c:pt idx="145">
                  <c:v>1985</c:v>
                </c:pt>
                <c:pt idx="146">
                  <c:v>1986</c:v>
                </c:pt>
                <c:pt idx="147">
                  <c:v>1987</c:v>
                </c:pt>
                <c:pt idx="148">
                  <c:v>1988</c:v>
                </c:pt>
                <c:pt idx="149">
                  <c:v>1989</c:v>
                </c:pt>
                <c:pt idx="150">
                  <c:v>1990</c:v>
                </c:pt>
                <c:pt idx="151">
                  <c:v>1991</c:v>
                </c:pt>
                <c:pt idx="152">
                  <c:v>1992</c:v>
                </c:pt>
                <c:pt idx="153">
                  <c:v>1993</c:v>
                </c:pt>
                <c:pt idx="154">
                  <c:v>1994</c:v>
                </c:pt>
                <c:pt idx="155">
                  <c:v>1995</c:v>
                </c:pt>
                <c:pt idx="156">
                  <c:v>1996</c:v>
                </c:pt>
                <c:pt idx="157">
                  <c:v>1997</c:v>
                </c:pt>
                <c:pt idx="158">
                  <c:v>1998</c:v>
                </c:pt>
                <c:pt idx="159">
                  <c:v>1999</c:v>
                </c:pt>
                <c:pt idx="160">
                  <c:v>2000</c:v>
                </c:pt>
                <c:pt idx="161">
                  <c:v>2001</c:v>
                </c:pt>
                <c:pt idx="162">
                  <c:v>2002</c:v>
                </c:pt>
                <c:pt idx="163">
                  <c:v>2003</c:v>
                </c:pt>
                <c:pt idx="164">
                  <c:v>2004</c:v>
                </c:pt>
                <c:pt idx="165">
                  <c:v>2005</c:v>
                </c:pt>
                <c:pt idx="166">
                  <c:v>2006</c:v>
                </c:pt>
                <c:pt idx="167">
                  <c:v>2007</c:v>
                </c:pt>
                <c:pt idx="168">
                  <c:v>2008</c:v>
                </c:pt>
                <c:pt idx="169">
                  <c:v>2009</c:v>
                </c:pt>
                <c:pt idx="170">
                  <c:v>2010</c:v>
                </c:pt>
                <c:pt idx="171">
                  <c:v>2011</c:v>
                </c:pt>
                <c:pt idx="172">
                  <c:v>2012</c:v>
                </c:pt>
                <c:pt idx="173">
                  <c:v>2013</c:v>
                </c:pt>
                <c:pt idx="174">
                  <c:v>2014</c:v>
                </c:pt>
                <c:pt idx="175">
                  <c:v>2015</c:v>
                </c:pt>
                <c:pt idx="176">
                  <c:v>2016</c:v>
                </c:pt>
                <c:pt idx="177">
                  <c:v>2017</c:v>
                </c:pt>
                <c:pt idx="178">
                  <c:v>2018</c:v>
                </c:pt>
                <c:pt idx="179">
                  <c:v>2019</c:v>
                </c:pt>
                <c:pt idx="180">
                  <c:v>2020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399-451E-A989-1884915D7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401744"/>
        <c:axId val="1012388848"/>
      </c:scatterChart>
      <c:valAx>
        <c:axId val="1012401744"/>
        <c:scaling>
          <c:orientation val="minMax"/>
          <c:max val="3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DOY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388848"/>
        <c:crosses val="autoZero"/>
        <c:crossBetween val="midCat"/>
        <c:majorUnit val="30"/>
        <c:minorUnit val="5"/>
      </c:valAx>
      <c:valAx>
        <c:axId val="1012388848"/>
        <c:scaling>
          <c:orientation val="minMax"/>
          <c:max val="2020"/>
          <c:min val="18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600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401744"/>
        <c:crosses val="autoZero"/>
        <c:crossBetween val="midCat"/>
        <c:majorUnit val="30"/>
        <c:minorUnit val="5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9</xdr:row>
      <xdr:rowOff>133350</xdr:rowOff>
    </xdr:from>
    <xdr:to>
      <xdr:col>19</xdr:col>
      <xdr:colOff>44450</xdr:colOff>
      <xdr:row>24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0.33196</cdr:x>
      <cdr:y>0.81079</cdr:y>
    </cdr:from>
    <cdr:to>
      <cdr:x>0.60722</cdr:x>
      <cdr:y>0.87385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EDD35E5-E878-A595-BC29-017947E717A1}"/>
            </a:ext>
          </a:extLst>
        </cdr:cNvPr>
        <cdr:cNvSpPr txBox="1"/>
      </cdr:nvSpPr>
      <cdr:spPr>
        <a:xfrm xmlns:a="http://schemas.openxmlformats.org/drawingml/2006/main">
          <a:off x="3067049" y="5019804"/>
          <a:ext cx="2543175" cy="3903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a-DK" sz="2000" b="1">
              <a:solidFill>
                <a:srgbClr val="FF0000"/>
              </a:solidFill>
            </a:rPr>
            <a:t>A = </a:t>
          </a:r>
          <a:r>
            <a:rPr lang="da-DK" sz="2000" b="1" baseline="0">
              <a:solidFill>
                <a:srgbClr val="FF0000"/>
              </a:solidFill>
            </a:rPr>
            <a:t>Arctic Polar Desert</a:t>
          </a:r>
          <a:endParaRPr lang="da-DK" sz="20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0.23093</cdr:x>
      <cdr:y>0.41495</cdr:y>
    </cdr:from>
    <cdr:to>
      <cdr:x>0.52371</cdr:x>
      <cdr:y>0.49029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235BD40-601C-0ACC-E9D7-5BC655417A04}"/>
            </a:ext>
          </a:extLst>
        </cdr:cNvPr>
        <cdr:cNvSpPr txBox="1"/>
      </cdr:nvSpPr>
      <cdr:spPr>
        <a:xfrm xmlns:a="http://schemas.openxmlformats.org/drawingml/2006/main">
          <a:off x="2133600" y="2569059"/>
          <a:ext cx="2705100" cy="466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a-DK" sz="2000" b="1">
              <a:solidFill>
                <a:srgbClr val="FF0000"/>
              </a:solidFill>
            </a:rPr>
            <a:t>E = Arctic Shrub Tundra</a:t>
          </a:r>
        </a:p>
      </cdr:txBody>
    </cdr:sp>
  </cdr:relSizeAnchor>
  <cdr:relSizeAnchor xmlns:cdr="http://schemas.openxmlformats.org/drawingml/2006/chartDrawing">
    <cdr:from>
      <cdr:x>0.3</cdr:x>
      <cdr:y>0.23861</cdr:y>
    </cdr:from>
    <cdr:to>
      <cdr:x>0.67629</cdr:x>
      <cdr:y>0.29538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D2421F7-7379-2491-3B8B-5276CECAB525}"/>
            </a:ext>
          </a:extLst>
        </cdr:cNvPr>
        <cdr:cNvSpPr txBox="1"/>
      </cdr:nvSpPr>
      <cdr:spPr>
        <a:xfrm xmlns:a="http://schemas.openxmlformats.org/drawingml/2006/main">
          <a:off x="2771774" y="1477273"/>
          <a:ext cx="3476625" cy="351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a-DK" sz="2000" b="1">
              <a:solidFill>
                <a:srgbClr val="FF0000"/>
              </a:solidFill>
            </a:rPr>
            <a:t>F = Northern Temperate Forest</a:t>
          </a:r>
        </a:p>
      </cdr:txBody>
    </cdr:sp>
  </cdr:relSizeAnchor>
  <cdr:relSizeAnchor xmlns:cdr="http://schemas.openxmlformats.org/drawingml/2006/chartDrawing">
    <cdr:from>
      <cdr:x>0.54948</cdr:x>
      <cdr:y>0.62785</cdr:y>
    </cdr:from>
    <cdr:to>
      <cdr:x>0.87216</cdr:x>
      <cdr:y>0.68308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2B518E0-1E62-5304-917D-CECC4F810A28}"/>
            </a:ext>
          </a:extLst>
        </cdr:cNvPr>
        <cdr:cNvSpPr txBox="1"/>
      </cdr:nvSpPr>
      <cdr:spPr>
        <a:xfrm xmlns:a="http://schemas.openxmlformats.org/drawingml/2006/main">
          <a:off x="5076824" y="3887183"/>
          <a:ext cx="2981325" cy="341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a-DK" sz="2000" b="1">
              <a:solidFill>
                <a:srgbClr val="FF0000"/>
              </a:solidFill>
            </a:rPr>
            <a:t>D = Southern Arctic Tundra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5</xdr:row>
      <xdr:rowOff>185737</xdr:rowOff>
    </xdr:from>
    <xdr:to>
      <xdr:col>17</xdr:col>
      <xdr:colOff>266700</xdr:colOff>
      <xdr:row>31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103699-91E3-9945-13EC-092144851E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5</xdr:row>
      <xdr:rowOff>185737</xdr:rowOff>
    </xdr:from>
    <xdr:to>
      <xdr:col>17</xdr:col>
      <xdr:colOff>266700</xdr:colOff>
      <xdr:row>31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32D7DF-C149-4AF6-82D8-EFFB57C19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1</xdr:row>
      <xdr:rowOff>104775</xdr:rowOff>
    </xdr:from>
    <xdr:to>
      <xdr:col>14</xdr:col>
      <xdr:colOff>14287</xdr:colOff>
      <xdr:row>29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3BEFA7-0EAA-CA75-DF25-645BB467F6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255587</xdr:colOff>
      <xdr:row>17</xdr:row>
      <xdr:rowOff>33337</xdr:rowOff>
    </xdr:from>
    <xdr:to>
      <xdr:col>14</xdr:col>
      <xdr:colOff>257175</xdr:colOff>
      <xdr:row>39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B5AE7D-4F2B-1647-F0C9-9404ABD8E7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85725</xdr:rowOff>
    </xdr:from>
    <xdr:to>
      <xdr:col>14</xdr:col>
      <xdr:colOff>14287</xdr:colOff>
      <xdr:row>29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C6D283-495F-4B4A-B3E8-7779E38C5B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38100</xdr:rowOff>
    </xdr:from>
    <xdr:to>
      <xdr:col>11</xdr:col>
      <xdr:colOff>0</xdr:colOff>
      <xdr:row>10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31750</xdr:colOff>
      <xdr:row>0</xdr:row>
      <xdr:rowOff>50800</xdr:rowOff>
    </xdr:from>
    <xdr:to>
      <xdr:col>17</xdr:col>
      <xdr:colOff>31750</xdr:colOff>
      <xdr:row>10</xdr:row>
      <xdr:rowOff>44450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38100</xdr:colOff>
      <xdr:row>10</xdr:row>
      <xdr:rowOff>114300</xdr:rowOff>
    </xdr:from>
    <xdr:to>
      <xdr:col>17</xdr:col>
      <xdr:colOff>38100</xdr:colOff>
      <xdr:row>20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604837</xdr:colOff>
      <xdr:row>3</xdr:row>
      <xdr:rowOff>95250</xdr:rowOff>
    </xdr:from>
    <xdr:to>
      <xdr:col>15</xdr:col>
      <xdr:colOff>333375</xdr:colOff>
      <xdr:row>27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10F4D0-11E8-B3B7-BDF5-156AE7D898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171450</xdr:colOff>
      <xdr:row>18</xdr:row>
      <xdr:rowOff>38100</xdr:rowOff>
    </xdr:from>
    <xdr:ext cx="1276247" cy="3114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55E24BB-EF28-02B8-29CC-AA431A44E5FC}"/>
            </a:ext>
          </a:extLst>
        </xdr:cNvPr>
        <xdr:cNvSpPr txBox="1"/>
      </xdr:nvSpPr>
      <xdr:spPr>
        <a:xfrm>
          <a:off x="2609850" y="3543300"/>
          <a:ext cx="1276247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1400" b="1"/>
            <a:t>No permafrost</a:t>
          </a:r>
        </a:p>
      </xdr:txBody>
    </xdr:sp>
    <xdr:clientData/>
  </xdr:oneCellAnchor>
  <xdr:oneCellAnchor>
    <xdr:from>
      <xdr:col>4</xdr:col>
      <xdr:colOff>142875</xdr:colOff>
      <xdr:row>15</xdr:row>
      <xdr:rowOff>95250</xdr:rowOff>
    </xdr:from>
    <xdr:ext cx="1707262" cy="31149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8D66B88-975F-F0C2-AEC1-DBDE96D0223F}"/>
            </a:ext>
          </a:extLst>
        </xdr:cNvPr>
        <xdr:cNvSpPr txBox="1"/>
      </xdr:nvSpPr>
      <xdr:spPr>
        <a:xfrm>
          <a:off x="2581275" y="3028950"/>
          <a:ext cx="170726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1400" b="1"/>
            <a:t>Sporadic permafrost</a:t>
          </a:r>
        </a:p>
      </xdr:txBody>
    </xdr:sp>
    <xdr:clientData/>
  </xdr:oneCellAnchor>
  <xdr:oneCellAnchor>
    <xdr:from>
      <xdr:col>4</xdr:col>
      <xdr:colOff>152400</xdr:colOff>
      <xdr:row>13</xdr:row>
      <xdr:rowOff>9525</xdr:rowOff>
    </xdr:from>
    <xdr:ext cx="2122056" cy="31149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0E6190F-A2FC-F090-F9A5-3A07090A79AF}"/>
            </a:ext>
          </a:extLst>
        </xdr:cNvPr>
        <xdr:cNvSpPr txBox="1"/>
      </xdr:nvSpPr>
      <xdr:spPr>
        <a:xfrm>
          <a:off x="2590800" y="2562225"/>
          <a:ext cx="212205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1400" b="1"/>
            <a:t>Discontinuous permafrost</a:t>
          </a: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0.09645</cdr:x>
      <cdr:y>0.19672</cdr:y>
    </cdr:from>
    <cdr:to>
      <cdr:x>0.21593</cdr:x>
      <cdr:y>0.39344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F7717DF-A845-B28F-BA33-D92F914FF7AB}"/>
            </a:ext>
          </a:extLst>
        </cdr:cNvPr>
        <cdr:cNvSpPr txBox="1"/>
      </cdr:nvSpPr>
      <cdr:spPr>
        <a:xfrm xmlns:a="http://schemas.openxmlformats.org/drawingml/2006/main">
          <a:off x="738188" y="9144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a-DK" sz="1400" b="1"/>
            <a:t>Continuous permafrost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3</xdr:row>
      <xdr:rowOff>19051</xdr:rowOff>
    </xdr:from>
    <xdr:to>
      <xdr:col>17</xdr:col>
      <xdr:colOff>152399</xdr:colOff>
      <xdr:row>34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FB928-B12B-83BD-F60B-BFA03B5713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</xdr:colOff>
      <xdr:row>3</xdr:row>
      <xdr:rowOff>95250</xdr:rowOff>
    </xdr:from>
    <xdr:to>
      <xdr:col>33</xdr:col>
      <xdr:colOff>269874</xdr:colOff>
      <xdr:row>35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1FB928-B12B-83BD-F60B-BFA03B5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222250</xdr:colOff>
      <xdr:row>33</xdr:row>
      <xdr:rowOff>63499</xdr:rowOff>
    </xdr:from>
    <xdr:to>
      <xdr:col>33</xdr:col>
      <xdr:colOff>15875</xdr:colOff>
      <xdr:row>64</xdr:row>
      <xdr:rowOff>0</xdr:rowOff>
    </xdr:to>
    <xdr:graphicFrame macro="">
      <xdr:nvGraphicFramePr>
        <xdr:cNvPr id="4" name="Chart 3" title="Temperature_°C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19</xdr:col>
      <xdr:colOff>285750</xdr:colOff>
      <xdr:row>34</xdr:row>
      <xdr:rowOff>111125</xdr:rowOff>
    </xdr:from>
    <xdr:ext cx="355738" cy="387286"/>
    <xdr:sp macro="" textlink="">
      <xdr:nvSpPr>
        <xdr:cNvPr id="5" name="TextBox 4"/>
        <xdr:cNvSpPr txBox="1"/>
      </xdr:nvSpPr>
      <xdr:spPr>
        <a:xfrm>
          <a:off x="11747500" y="6588125"/>
          <a:ext cx="355738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oneCellAnchor>
  <xdr:oneCellAnchor>
    <xdr:from>
      <xdr:col>20</xdr:col>
      <xdr:colOff>120650</xdr:colOff>
      <xdr:row>38</xdr:row>
      <xdr:rowOff>41275</xdr:rowOff>
    </xdr:from>
    <xdr:ext cx="862929" cy="298800"/>
    <xdr:sp macro="" textlink="">
      <xdr:nvSpPr>
        <xdr:cNvPr id="6" name="TextBox 5"/>
        <xdr:cNvSpPr txBox="1"/>
      </xdr:nvSpPr>
      <xdr:spPr>
        <a:xfrm>
          <a:off x="12185650" y="7296150"/>
          <a:ext cx="862929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Summer</a:t>
          </a:r>
        </a:p>
      </xdr:txBody>
    </xdr:sp>
    <xdr:clientData/>
  </xdr:oneCellAnchor>
  <xdr:oneCellAnchor>
    <xdr:from>
      <xdr:col>21</xdr:col>
      <xdr:colOff>527050</xdr:colOff>
      <xdr:row>52</xdr:row>
      <xdr:rowOff>130175</xdr:rowOff>
    </xdr:from>
    <xdr:ext cx="703334" cy="298800"/>
    <xdr:sp macro="" textlink="">
      <xdr:nvSpPr>
        <xdr:cNvPr id="7" name="TextBox 6"/>
        <xdr:cNvSpPr txBox="1"/>
      </xdr:nvSpPr>
      <xdr:spPr>
        <a:xfrm>
          <a:off x="13290550" y="9591675"/>
          <a:ext cx="703334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Winter</a:t>
          </a:r>
        </a:p>
      </xdr:txBody>
    </xdr:sp>
    <xdr:clientData/>
  </xdr:oneCellAnchor>
  <xdr:oneCellAnchor>
    <xdr:from>
      <xdr:col>20</xdr:col>
      <xdr:colOff>584200</xdr:colOff>
      <xdr:row>45</xdr:row>
      <xdr:rowOff>60325</xdr:rowOff>
    </xdr:from>
    <xdr:ext cx="743665" cy="298800"/>
    <xdr:sp macro="" textlink="">
      <xdr:nvSpPr>
        <xdr:cNvPr id="8" name="TextBox 7"/>
        <xdr:cNvSpPr txBox="1"/>
      </xdr:nvSpPr>
      <xdr:spPr>
        <a:xfrm>
          <a:off x="12739914" y="8251825"/>
          <a:ext cx="743665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Annual</a:t>
          </a:r>
        </a:p>
      </xdr:txBody>
    </xdr:sp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0.09418</cdr:x>
      <cdr:y>0.09479</cdr:y>
    </cdr:from>
    <cdr:to>
      <cdr:x>0.14726</cdr:x>
      <cdr:y>0.16061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73125" y="571500"/>
          <a:ext cx="492125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104776</xdr:colOff>
      <xdr:row>3</xdr:row>
      <xdr:rowOff>142875</xdr:rowOff>
    </xdr:from>
    <xdr:to>
      <xdr:col>11</xdr:col>
      <xdr:colOff>600076</xdr:colOff>
      <xdr:row>42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9D36C6-A11C-852B-0356-DC9BB1AFBA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4</xdr:row>
      <xdr:rowOff>38100</xdr:rowOff>
    </xdr:from>
    <xdr:to>
      <xdr:col>11</xdr:col>
      <xdr:colOff>438150</xdr:colOff>
      <xdr:row>43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D109E4-4B9F-4E77-A7EA-1840E1D34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76200</xdr:rowOff>
    </xdr:from>
    <xdr:to>
      <xdr:col>16</xdr:col>
      <xdr:colOff>152400</xdr:colOff>
      <xdr:row>33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1BB960-7FF3-BF9A-4221-4EEA28C0B0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85725</xdr:colOff>
      <xdr:row>24</xdr:row>
      <xdr:rowOff>85725</xdr:rowOff>
    </xdr:from>
    <xdr:ext cx="2805192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609F605-1342-5138-90AB-B7A228CB6131}"/>
            </a:ext>
          </a:extLst>
        </xdr:cNvPr>
        <xdr:cNvSpPr txBox="1"/>
      </xdr:nvSpPr>
      <xdr:spPr>
        <a:xfrm>
          <a:off x="3743325" y="4657725"/>
          <a:ext cx="2805192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2000" b="1">
              <a:solidFill>
                <a:srgbClr val="FF0000"/>
              </a:solidFill>
            </a:rPr>
            <a:t>C = Middle Arctic Tundra</a:t>
          </a:r>
        </a:p>
      </xdr:txBody>
    </xdr:sp>
    <xdr:clientData/>
  </xdr:oneCellAnchor>
  <xdr:oneCellAnchor>
    <xdr:from>
      <xdr:col>6</xdr:col>
      <xdr:colOff>76200</xdr:colOff>
      <xdr:row>25</xdr:row>
      <xdr:rowOff>152400</xdr:rowOff>
    </xdr:from>
    <xdr:ext cx="3041217" cy="40543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FF48BA-2FF4-0284-B9C1-2FB08E2CE0DF}"/>
            </a:ext>
          </a:extLst>
        </xdr:cNvPr>
        <xdr:cNvSpPr txBox="1"/>
      </xdr:nvSpPr>
      <xdr:spPr>
        <a:xfrm>
          <a:off x="3733800" y="4914900"/>
          <a:ext cx="304121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2000" b="1">
              <a:solidFill>
                <a:srgbClr val="FF0000"/>
              </a:solidFill>
            </a:rPr>
            <a:t>B = Northern Arctic Tundra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fwm683_ku_dk/Documents/Desktop/MalteSophiaStat/Climate/AirTemp_ArcticStation_Disko_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T AS 1992-2022"/>
      <sheetName val="Missing values"/>
      <sheetName val="Figure"/>
      <sheetName val="Data_30min_AWS1_AWS22"/>
      <sheetName val="MMAT AWS1-AWS2"/>
      <sheetName val="Parameters AWS"/>
    </sheetNames>
    <sheetDataSet>
      <sheetData sheetId="0">
        <row r="5">
          <cell r="A5">
            <v>1992</v>
          </cell>
          <cell r="O5">
            <v>-6.5157647566425556</v>
          </cell>
          <cell r="P5">
            <v>3.6754677658765451</v>
          </cell>
          <cell r="Q5">
            <v>-19.342496099419957</v>
          </cell>
        </row>
        <row r="6">
          <cell r="A6">
            <v>1993</v>
          </cell>
          <cell r="O6">
            <v>-6.3684456113725938</v>
          </cell>
          <cell r="P6">
            <v>5.7467421153927605</v>
          </cell>
          <cell r="Q6">
            <v>-21.091258502910588</v>
          </cell>
        </row>
        <row r="7">
          <cell r="A7">
            <v>1994</v>
          </cell>
          <cell r="O7">
            <v>-5.1933313673543342</v>
          </cell>
          <cell r="P7">
            <v>5.0844408605043503</v>
          </cell>
          <cell r="Q7">
            <v>-17.010801492400955</v>
          </cell>
        </row>
        <row r="8">
          <cell r="A8">
            <v>1995</v>
          </cell>
          <cell r="O8">
            <v>-4.4719924967664308</v>
          </cell>
          <cell r="P8">
            <v>6.4689176424613208</v>
          </cell>
          <cell r="Q8">
            <v>-20.430984641552261</v>
          </cell>
        </row>
        <row r="9">
          <cell r="A9">
            <v>1996</v>
          </cell>
          <cell r="O9">
            <v>-3.7131806595827506</v>
          </cell>
          <cell r="P9">
            <v>4.730071548549649</v>
          </cell>
          <cell r="Q9">
            <v>-13.22890827489176</v>
          </cell>
        </row>
        <row r="10">
          <cell r="A10">
            <v>1997</v>
          </cell>
          <cell r="O10">
            <v>-3.2832600970119761</v>
          </cell>
          <cell r="P10">
            <v>5.7680524896317422</v>
          </cell>
          <cell r="Q10">
            <v>-13.124440105198412</v>
          </cell>
        </row>
        <row r="11">
          <cell r="A11">
            <v>1998</v>
          </cell>
          <cell r="O11">
            <v>-2.4712355462306639</v>
          </cell>
          <cell r="P11">
            <v>6.6521385078555824</v>
          </cell>
          <cell r="Q11">
            <v>-13.562807738143</v>
          </cell>
        </row>
        <row r="12">
          <cell r="A12">
            <v>1999</v>
          </cell>
          <cell r="O12">
            <v>-4.085026561901814</v>
          </cell>
          <cell r="P12">
            <v>5.9769800000926958</v>
          </cell>
          <cell r="Q12">
            <v>-14.158992930681485</v>
          </cell>
        </row>
        <row r="13">
          <cell r="A13">
            <v>2000</v>
          </cell>
          <cell r="O13">
            <v>-2.5698507420091365</v>
          </cell>
          <cell r="P13">
            <v>6.8479774492234169</v>
          </cell>
          <cell r="Q13">
            <v>-13.288198461253245</v>
          </cell>
        </row>
        <row r="14">
          <cell r="A14">
            <v>2001</v>
          </cell>
          <cell r="O14">
            <v>-2.7514683452272877</v>
          </cell>
          <cell r="P14">
            <v>7.367187774357677</v>
          </cell>
          <cell r="Q14">
            <v>-13.246387561600264</v>
          </cell>
        </row>
        <row r="15">
          <cell r="A15">
            <v>2002</v>
          </cell>
          <cell r="O15">
            <v>-3.2951264984862187</v>
          </cell>
          <cell r="P15">
            <v>5.1650739986155907</v>
          </cell>
          <cell r="Q15">
            <v>-14.002864323581029</v>
          </cell>
        </row>
        <row r="16">
          <cell r="A16">
            <v>2003</v>
          </cell>
          <cell r="O16">
            <v>-0.67675799086757982</v>
          </cell>
          <cell r="P16">
            <v>8.5400308587865581</v>
          </cell>
          <cell r="Q16">
            <v>-8.2898787522401438</v>
          </cell>
        </row>
        <row r="17">
          <cell r="A17">
            <v>2004</v>
          </cell>
          <cell r="O17">
            <v>-2.8200468412195301</v>
          </cell>
          <cell r="P17">
            <v>5.8186697281959381</v>
          </cell>
          <cell r="Q17">
            <v>-11.598163854900505</v>
          </cell>
        </row>
        <row r="18">
          <cell r="A18">
            <v>2005</v>
          </cell>
          <cell r="O18">
            <v>-1.3051586428099715</v>
          </cell>
          <cell r="P18">
            <v>7.3032054255671079</v>
          </cell>
          <cell r="Q18">
            <v>-7.6568198145774167</v>
          </cell>
        </row>
        <row r="19">
          <cell r="A19">
            <v>2006</v>
          </cell>
          <cell r="O19">
            <v>-2.1036500029951948</v>
          </cell>
          <cell r="P19">
            <v>6.6676658399895707</v>
          </cell>
          <cell r="Q19">
            <v>-9.8187508503438643</v>
          </cell>
        </row>
        <row r="20">
          <cell r="A20">
            <v>2007</v>
          </cell>
          <cell r="O20">
            <v>-1.0246859000913617</v>
          </cell>
          <cell r="P20">
            <v>9.2352240634607465</v>
          </cell>
          <cell r="Q20">
            <v>-7.8458622856637241</v>
          </cell>
        </row>
        <row r="21">
          <cell r="A21">
            <v>2008</v>
          </cell>
          <cell r="O21">
            <v>-3.3337165759577352</v>
          </cell>
          <cell r="P21">
            <v>7.6024950268099047</v>
          </cell>
          <cell r="Q21">
            <v>-13.715751971521632</v>
          </cell>
        </row>
        <row r="22">
          <cell r="A22">
            <v>2009</v>
          </cell>
          <cell r="O22">
            <v>-2.2320084910702684</v>
          </cell>
          <cell r="P22">
            <v>7.7851952576287573</v>
          </cell>
          <cell r="Q22">
            <v>-11.266738575483105</v>
          </cell>
        </row>
        <row r="23">
          <cell r="A23">
            <v>2010</v>
          </cell>
          <cell r="O23">
            <v>0.96644934278822436</v>
          </cell>
          <cell r="P23">
            <v>8.2747799650253242</v>
          </cell>
          <cell r="Q23">
            <v>-6.3416675231411608</v>
          </cell>
        </row>
        <row r="24">
          <cell r="A24">
            <v>2011</v>
          </cell>
          <cell r="O24">
            <v>-2.6080372979595152</v>
          </cell>
          <cell r="P24">
            <v>7.7491670296542976</v>
          </cell>
          <cell r="Q24">
            <v>-9.0346061270662119</v>
          </cell>
        </row>
        <row r="25">
          <cell r="A25">
            <v>2012</v>
          </cell>
          <cell r="O25">
            <v>-1.7116479938775</v>
          </cell>
          <cell r="P25">
            <v>8.7624906706563639</v>
          </cell>
          <cell r="Q25">
            <v>-12.929548519306403</v>
          </cell>
        </row>
        <row r="26">
          <cell r="A26">
            <v>2013</v>
          </cell>
          <cell r="O26">
            <v>-1.83437393257936</v>
          </cell>
          <cell r="P26">
            <v>7.0852729499762548</v>
          </cell>
          <cell r="Q26">
            <v>-8.4610496775226398</v>
          </cell>
        </row>
        <row r="27">
          <cell r="A27">
            <v>2014</v>
          </cell>
          <cell r="O27">
            <v>-1.92</v>
          </cell>
          <cell r="P27">
            <v>7.6932221890075079</v>
          </cell>
          <cell r="Q27">
            <v>-9.0408812124132449</v>
          </cell>
        </row>
        <row r="28">
          <cell r="A28">
            <v>2015</v>
          </cell>
          <cell r="O28">
            <v>-4.47</v>
          </cell>
          <cell r="P28">
            <v>7.087937437827442</v>
          </cell>
          <cell r="Q28">
            <v>-15.721380592089863</v>
          </cell>
        </row>
        <row r="29">
          <cell r="A29">
            <v>2016</v>
          </cell>
          <cell r="O29">
            <v>-0.76</v>
          </cell>
          <cell r="P29">
            <v>8.0549692233057044</v>
          </cell>
          <cell r="Q29">
            <v>-7.8070184261633733</v>
          </cell>
        </row>
        <row r="30">
          <cell r="A30">
            <v>2017</v>
          </cell>
          <cell r="O30">
            <v>-2.64</v>
          </cell>
          <cell r="P30">
            <v>6.5993333333333339</v>
          </cell>
          <cell r="Q30">
            <v>-12.950377979057771</v>
          </cell>
        </row>
        <row r="31">
          <cell r="A31">
            <v>2018</v>
          </cell>
          <cell r="O31">
            <v>-3.1</v>
          </cell>
          <cell r="P31">
            <v>5.6073333333333331</v>
          </cell>
          <cell r="Q31">
            <v>-12.571369659280753</v>
          </cell>
        </row>
        <row r="32">
          <cell r="A32">
            <v>2019</v>
          </cell>
          <cell r="O32">
            <v>-0.44</v>
          </cell>
          <cell r="P32">
            <v>8.8233333333333324</v>
          </cell>
          <cell r="Q32">
            <v>-10.716666666666669</v>
          </cell>
        </row>
        <row r="33">
          <cell r="A33">
            <v>2020</v>
          </cell>
          <cell r="O33">
            <v>-2.1</v>
          </cell>
          <cell r="P33">
            <v>6.6733333333333329</v>
          </cell>
          <cell r="Q33">
            <v>-12.733333333333334</v>
          </cell>
        </row>
        <row r="34">
          <cell r="A34">
            <v>2021</v>
          </cell>
          <cell r="O34">
            <v>-1.25</v>
          </cell>
          <cell r="P34">
            <v>7.1066666666666665</v>
          </cell>
          <cell r="Q34">
            <v>-9.2666666666666675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2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8" sqref="E28"/>
    </sheetView>
  </sheetViews>
  <sheetFormatPr defaultRowHeight="14.5" x14ac:dyDescent="0.35"/>
  <cols>
    <col min="1" max="1" width="16.453125" customWidth="1"/>
    <col min="2" max="13" width="6.81640625" customWidth="1"/>
    <col min="14" max="15" width="9.1796875" customWidth="1"/>
    <col min="16" max="19" width="9.81640625" customWidth="1"/>
    <col min="20" max="23" width="9.1796875" customWidth="1"/>
    <col min="24" max="24" width="9.54296875" bestFit="1" customWidth="1"/>
    <col min="28" max="28" width="9.1796875" style="7"/>
    <col min="32" max="32" width="9.1796875" style="12"/>
    <col min="34" max="34" width="9.1796875" style="1"/>
  </cols>
  <sheetData>
    <row r="1" spans="1:49" x14ac:dyDescent="0.35">
      <c r="B1" t="s">
        <v>0</v>
      </c>
      <c r="D1" t="s">
        <v>1</v>
      </c>
      <c r="AJ1" t="s">
        <v>51</v>
      </c>
      <c r="AK1" s="28" t="s">
        <v>52</v>
      </c>
      <c r="AL1" s="28" t="s">
        <v>55</v>
      </c>
      <c r="AM1" s="28" t="s">
        <v>54</v>
      </c>
      <c r="AN1" s="28" t="s">
        <v>53</v>
      </c>
    </row>
    <row r="2" spans="1:49" x14ac:dyDescent="0.35">
      <c r="AJ2" t="s">
        <v>69</v>
      </c>
      <c r="AK2" t="s">
        <v>72</v>
      </c>
      <c r="AL2" t="s">
        <v>75</v>
      </c>
      <c r="AM2" t="s">
        <v>74</v>
      </c>
      <c r="AN2" t="s">
        <v>73</v>
      </c>
    </row>
    <row r="3" spans="1:49" x14ac:dyDescent="0.35">
      <c r="AJ3" t="s">
        <v>70</v>
      </c>
      <c r="AK3">
        <v>6.4000000000000003E-3</v>
      </c>
      <c r="AL3">
        <v>1.0200000000000001E-2</v>
      </c>
      <c r="AM3">
        <v>9.7999999999999997E-3</v>
      </c>
      <c r="AN3">
        <v>6.4999999999999997E-3</v>
      </c>
      <c r="AT3" s="24"/>
      <c r="AU3" s="24"/>
      <c r="AV3" s="24"/>
      <c r="AW3" s="24"/>
    </row>
    <row r="4" spans="1:49" x14ac:dyDescent="0.35">
      <c r="AJ4" t="s">
        <v>71</v>
      </c>
      <c r="AK4">
        <v>4.7399999999999998E-2</v>
      </c>
      <c r="AL4">
        <v>6.2600000000000003E-2</v>
      </c>
      <c r="AM4">
        <v>0.1104</v>
      </c>
      <c r="AN4">
        <v>0.33629999999999999</v>
      </c>
      <c r="AT4" s="24"/>
      <c r="AU4" s="24"/>
      <c r="AV4" s="24"/>
      <c r="AW4" s="24"/>
    </row>
    <row r="5" spans="1:49" x14ac:dyDescent="0.35">
      <c r="A5" t="s">
        <v>27</v>
      </c>
      <c r="B5">
        <v>31</v>
      </c>
      <c r="C5">
        <f>SUM($B6:C6)</f>
        <v>59</v>
      </c>
      <c r="D5">
        <f>SUM($B6:D6)</f>
        <v>90</v>
      </c>
      <c r="E5">
        <f>SUM($B6:E6)</f>
        <v>120</v>
      </c>
      <c r="F5">
        <f>SUM($B6:F6)</f>
        <v>151</v>
      </c>
      <c r="G5">
        <f>SUM($B6:G6)</f>
        <v>181</v>
      </c>
      <c r="H5">
        <f>SUM($B6:H6)</f>
        <v>212</v>
      </c>
      <c r="I5">
        <f>SUM($B6:I6)</f>
        <v>243</v>
      </c>
      <c r="J5">
        <f>SUM($B6:J6)</f>
        <v>273</v>
      </c>
      <c r="K5">
        <f>SUM($B6:K6)</f>
        <v>304</v>
      </c>
      <c r="L5">
        <f>SUM($B6:L6)</f>
        <v>334</v>
      </c>
      <c r="M5">
        <f>SUM($B6:M6)</f>
        <v>365</v>
      </c>
    </row>
    <row r="6" spans="1:49" x14ac:dyDescent="0.35">
      <c r="A6" t="s">
        <v>29</v>
      </c>
      <c r="B6">
        <v>31</v>
      </c>
      <c r="C6">
        <v>28</v>
      </c>
      <c r="D6">
        <v>31</v>
      </c>
      <c r="E6">
        <v>30</v>
      </c>
      <c r="F6">
        <v>31</v>
      </c>
      <c r="G6">
        <v>30</v>
      </c>
      <c r="H6">
        <v>31</v>
      </c>
      <c r="I6">
        <v>31</v>
      </c>
      <c r="J6">
        <v>30</v>
      </c>
      <c r="K6">
        <v>31</v>
      </c>
      <c r="L6">
        <v>30</v>
      </c>
      <c r="M6">
        <v>31</v>
      </c>
      <c r="AS6" s="29" t="s">
        <v>77</v>
      </c>
      <c r="AT6" s="22">
        <v>8.5999999999999993E-2</v>
      </c>
      <c r="AU6" s="22">
        <v>4.5999999999999999E-2</v>
      </c>
      <c r="AV6" s="22">
        <v>3.9E-2</v>
      </c>
      <c r="AW6" s="22">
        <v>1.4E-2</v>
      </c>
    </row>
    <row r="7" spans="1:49" x14ac:dyDescent="0.35">
      <c r="A7" t="s">
        <v>28</v>
      </c>
      <c r="B7">
        <v>15.5</v>
      </c>
      <c r="C7">
        <v>45</v>
      </c>
      <c r="D7">
        <v>74.5</v>
      </c>
      <c r="E7">
        <v>105</v>
      </c>
      <c r="F7">
        <v>135.5</v>
      </c>
      <c r="G7">
        <v>166</v>
      </c>
      <c r="H7">
        <v>196.5</v>
      </c>
      <c r="I7">
        <v>227.5</v>
      </c>
      <c r="J7">
        <v>258</v>
      </c>
      <c r="K7">
        <v>288.5</v>
      </c>
      <c r="L7">
        <v>319</v>
      </c>
      <c r="M7">
        <v>349.5</v>
      </c>
      <c r="AT7" s="20" t="s">
        <v>57</v>
      </c>
      <c r="AU7" s="20" t="s">
        <v>57</v>
      </c>
      <c r="AV7" s="20" t="s">
        <v>57</v>
      </c>
      <c r="AW7" s="20" t="s">
        <v>57</v>
      </c>
    </row>
    <row r="8" spans="1:49" x14ac:dyDescent="0.35">
      <c r="A8" t="s">
        <v>22</v>
      </c>
      <c r="P8" s="2" t="s">
        <v>14</v>
      </c>
      <c r="Q8" s="2" t="s">
        <v>16</v>
      </c>
      <c r="R8" s="2" t="s">
        <v>17</v>
      </c>
      <c r="S8" s="2" t="s">
        <v>18</v>
      </c>
      <c r="X8" s="8" t="s">
        <v>44</v>
      </c>
      <c r="Y8" s="8"/>
      <c r="Z8" s="8"/>
      <c r="AA8" s="8"/>
      <c r="AB8" s="17"/>
      <c r="AC8" s="14" t="s">
        <v>45</v>
      </c>
      <c r="AD8" s="14"/>
      <c r="AE8" s="14"/>
      <c r="AF8" s="16" t="s">
        <v>48</v>
      </c>
      <c r="AG8" s="19"/>
      <c r="AI8" s="24" t="s">
        <v>82</v>
      </c>
      <c r="AJ8" s="24" t="s">
        <v>82</v>
      </c>
      <c r="AK8" s="24" t="s">
        <v>52</v>
      </c>
      <c r="AL8" s="24" t="s">
        <v>55</v>
      </c>
      <c r="AM8" s="24" t="s">
        <v>54</v>
      </c>
      <c r="AN8" s="24" t="s">
        <v>53</v>
      </c>
      <c r="AO8" s="24" t="s">
        <v>76</v>
      </c>
      <c r="AP8" s="24" t="s">
        <v>52</v>
      </c>
      <c r="AQ8" s="24" t="s">
        <v>55</v>
      </c>
      <c r="AR8" s="24" t="s">
        <v>54</v>
      </c>
      <c r="AS8" s="24" t="s">
        <v>53</v>
      </c>
      <c r="AT8" s="25" t="s">
        <v>58</v>
      </c>
      <c r="AU8" s="25" t="s">
        <v>59</v>
      </c>
      <c r="AV8" s="25" t="s">
        <v>60</v>
      </c>
      <c r="AW8" s="25" t="s">
        <v>61</v>
      </c>
    </row>
    <row r="9" spans="1:49" ht="16.5" x14ac:dyDescent="0.35">
      <c r="A9" t="s">
        <v>2</v>
      </c>
      <c r="B9" t="s">
        <v>30</v>
      </c>
      <c r="C9" t="s">
        <v>31</v>
      </c>
      <c r="D9" t="s">
        <v>32</v>
      </c>
      <c r="E9" t="s">
        <v>33</v>
      </c>
      <c r="F9" t="s">
        <v>3</v>
      </c>
      <c r="G9" t="s">
        <v>34</v>
      </c>
      <c r="H9" t="s">
        <v>35</v>
      </c>
      <c r="I9" t="s">
        <v>36</v>
      </c>
      <c r="J9" t="s">
        <v>37</v>
      </c>
      <c r="K9" t="s">
        <v>38</v>
      </c>
      <c r="L9" t="s">
        <v>39</v>
      </c>
      <c r="M9" t="s">
        <v>40</v>
      </c>
      <c r="N9" t="s">
        <v>4</v>
      </c>
      <c r="P9" s="2" t="s">
        <v>15</v>
      </c>
      <c r="Q9" s="2" t="s">
        <v>19</v>
      </c>
      <c r="R9" s="2" t="s">
        <v>20</v>
      </c>
      <c r="S9" s="2" t="s">
        <v>21</v>
      </c>
      <c r="U9" s="2" t="s">
        <v>23</v>
      </c>
      <c r="V9" s="2" t="s">
        <v>24</v>
      </c>
      <c r="W9" s="2" t="s">
        <v>89</v>
      </c>
      <c r="X9" s="9" t="s">
        <v>25</v>
      </c>
      <c r="Y9" s="9" t="s">
        <v>26</v>
      </c>
      <c r="Z9" s="9" t="s">
        <v>46</v>
      </c>
      <c r="AA9" s="9" t="s">
        <v>41</v>
      </c>
      <c r="AB9" s="18" t="s">
        <v>43</v>
      </c>
      <c r="AC9" s="15" t="s">
        <v>46</v>
      </c>
      <c r="AD9" s="14" t="s">
        <v>47</v>
      </c>
      <c r="AE9" s="14" t="s">
        <v>41</v>
      </c>
      <c r="AF9" s="16"/>
      <c r="AG9" s="19"/>
      <c r="AI9" s="21" t="s">
        <v>50</v>
      </c>
      <c r="AJ9" s="21" t="s">
        <v>49</v>
      </c>
      <c r="AK9" t="s">
        <v>42</v>
      </c>
      <c r="AL9" t="s">
        <v>42</v>
      </c>
      <c r="AM9" t="s">
        <v>42</v>
      </c>
      <c r="AN9" t="s">
        <v>42</v>
      </c>
      <c r="AO9" t="s">
        <v>56</v>
      </c>
      <c r="AP9" s="2" t="s">
        <v>56</v>
      </c>
      <c r="AQ9" s="2" t="s">
        <v>56</v>
      </c>
      <c r="AR9" s="2" t="s">
        <v>56</v>
      </c>
      <c r="AS9" s="2" t="s">
        <v>56</v>
      </c>
      <c r="AT9" s="26" t="s">
        <v>62</v>
      </c>
      <c r="AU9" s="26" t="s">
        <v>62</v>
      </c>
      <c r="AV9" s="26" t="s">
        <v>62</v>
      </c>
      <c r="AW9" s="26" t="s">
        <v>62</v>
      </c>
    </row>
    <row r="10" spans="1:49" x14ac:dyDescent="0.35">
      <c r="A10">
        <v>1840</v>
      </c>
      <c r="B10" s="1">
        <v>-15.2</v>
      </c>
      <c r="C10" s="1">
        <v>-19.899999999999999</v>
      </c>
      <c r="D10" s="1">
        <v>-6</v>
      </c>
      <c r="E10" s="1">
        <v>-10.4</v>
      </c>
      <c r="F10" s="1">
        <v>0.1</v>
      </c>
      <c r="G10" s="1">
        <v>2.4</v>
      </c>
      <c r="H10" s="1">
        <v>5.2</v>
      </c>
      <c r="I10" s="1">
        <v>4.5</v>
      </c>
      <c r="J10" s="1">
        <v>1.4</v>
      </c>
      <c r="K10" s="1">
        <v>-2.7</v>
      </c>
      <c r="L10" s="1">
        <v>-8.6</v>
      </c>
      <c r="M10" s="1">
        <v>-10.5</v>
      </c>
      <c r="N10" s="1">
        <v>-4.9000000000000004</v>
      </c>
      <c r="O10">
        <f t="shared" ref="O10:O73" si="0">SUMIF(B10:M10,"&gt;0")</f>
        <v>13.6</v>
      </c>
      <c r="Q10" s="1">
        <f>AVERAGE(D10:F10)</f>
        <v>-5.4333333333333327</v>
      </c>
      <c r="R10" s="1">
        <f>AVERAGE(G10:I10)</f>
        <v>4.0333333333333332</v>
      </c>
      <c r="S10" s="1">
        <f>AVERAGE(J10:L10)</f>
        <v>-3.3000000000000003</v>
      </c>
      <c r="U10" s="1">
        <f>MAX(B10:M10)</f>
        <v>5.2</v>
      </c>
      <c r="V10" s="1">
        <f>MIN(B10:M10)</f>
        <v>-19.899999999999999</v>
      </c>
      <c r="W10" s="1">
        <f>(U10-V10)/2</f>
        <v>12.549999999999999</v>
      </c>
      <c r="X10" s="5">
        <f>INTERCEPT(E$7:F$7,E10:F10)</f>
        <v>135.2095238095238</v>
      </c>
      <c r="Y10" s="1">
        <f t="shared" ref="Y10" si="1">INTERCEPT(J$7:K$7,J10:K10)</f>
        <v>268.41463414634148</v>
      </c>
      <c r="Z10" s="1">
        <f>(Y10-X10)</f>
        <v>133.20511033681768</v>
      </c>
      <c r="AA10" s="1">
        <f>(Y10+X10)/2</f>
        <v>201.81207897793263</v>
      </c>
      <c r="AB10" s="7">
        <f>(2/3)*U10*(Y10-X10)</f>
        <v>461.77771583430132</v>
      </c>
      <c r="AC10" s="1"/>
      <c r="AD10" s="1"/>
      <c r="AE10" s="1"/>
      <c r="AI10" s="23">
        <f>0.0369*H10-0.058</f>
        <v>0.13388000000000003</v>
      </c>
      <c r="AJ10" s="23">
        <f t="shared" ref="AJ10:AJ41" si="2">0.0127*$O10-0.0192</f>
        <v>0.15351999999999999</v>
      </c>
      <c r="AK10" s="11">
        <f t="shared" ref="AK10:AN73" si="3">AK$3*$O10+AK$4</f>
        <v>0.13444</v>
      </c>
      <c r="AL10" s="11">
        <f t="shared" si="3"/>
        <v>0.20132</v>
      </c>
      <c r="AM10" s="11">
        <f t="shared" si="3"/>
        <v>0.24367999999999998</v>
      </c>
      <c r="AN10" s="11">
        <f t="shared" si="3"/>
        <v>0.42469999999999997</v>
      </c>
      <c r="AO10" s="23">
        <f t="shared" ref="AO10:AO73" si="4">2.42*AJ10^2-3.01*AJ10+1.54</f>
        <v>1.134940304768</v>
      </c>
      <c r="AP10" s="23">
        <f>2.42*AK10^2-3.01*AK10+1.54</f>
        <v>1.1790749549120001</v>
      </c>
      <c r="AQ10" s="23">
        <f>2.42*AL10^2-3.01*AL10+1.54</f>
        <v>1.0321087766080002</v>
      </c>
      <c r="AR10" s="23">
        <f>2.42*AM10^2-3.01*AM10+1.54</f>
        <v>0.95022266060800009</v>
      </c>
      <c r="AS10" s="23">
        <f>2.42*AN10^2-3.01*AN10+1.54</f>
        <v>0.69814861780000004</v>
      </c>
      <c r="AT10" s="23">
        <f t="shared" ref="AT10:AT41" si="5">AT$6*SQRT($AB10*AP10)</f>
        <v>2.0067147555070295</v>
      </c>
      <c r="AU10" s="23">
        <f t="shared" ref="AU10:AU41" si="6">AU$6*SQRT($AB10*AQ10)</f>
        <v>1.004238929427796</v>
      </c>
      <c r="AV10" s="23">
        <f t="shared" ref="AV10:AV41" si="7">AV$6*SQRT($AB10*AR10)</f>
        <v>0.81694681544704784</v>
      </c>
      <c r="AW10" s="23">
        <f t="shared" ref="AW10:AW41" si="8">AW$6*SQRT($AB10*AS10)</f>
        <v>0.25137290409260399</v>
      </c>
    </row>
    <row r="11" spans="1:49" x14ac:dyDescent="0.35">
      <c r="A11">
        <v>1841</v>
      </c>
      <c r="B11" s="1">
        <v>-12.1</v>
      </c>
      <c r="C11" s="1">
        <v>-10.9</v>
      </c>
      <c r="D11" s="1">
        <v>-15.4</v>
      </c>
      <c r="E11" s="1">
        <v>-9</v>
      </c>
      <c r="F11" s="6">
        <v>-1.7</v>
      </c>
      <c r="G11" s="1">
        <v>1.2</v>
      </c>
      <c r="H11" s="1">
        <v>4.5</v>
      </c>
      <c r="I11" s="1">
        <v>4.8</v>
      </c>
      <c r="J11" s="1">
        <v>1.6</v>
      </c>
      <c r="K11" s="1">
        <v>-2.4</v>
      </c>
      <c r="L11" s="1">
        <v>-8.6999999999999993</v>
      </c>
      <c r="M11" s="1">
        <v>-13.1</v>
      </c>
      <c r="N11" s="1">
        <v>-5.0999999999999996</v>
      </c>
      <c r="O11">
        <f t="shared" si="0"/>
        <v>12.1</v>
      </c>
      <c r="P11" s="1">
        <f>(M10+B11+C11)/3</f>
        <v>-11.166666666666666</v>
      </c>
      <c r="Q11" s="1">
        <f>AVERAGE(D11:F11)</f>
        <v>-8.6999999999999993</v>
      </c>
      <c r="R11" s="1">
        <f>AVERAGE(G11:I11)</f>
        <v>3.5</v>
      </c>
      <c r="S11" s="1">
        <f>AVERAGE(J11:L11)</f>
        <v>-3.1666666666666665</v>
      </c>
      <c r="U11" s="1">
        <f t="shared" ref="U11:U74" si="9">MAX(B11:M11)</f>
        <v>4.8</v>
      </c>
      <c r="V11" s="1">
        <f t="shared" ref="V11:V74" si="10">MIN(B11:M11)</f>
        <v>-15.4</v>
      </c>
      <c r="W11" s="1">
        <f t="shared" ref="W11:W74" si="11">(U11-V11)/2</f>
        <v>10.1</v>
      </c>
      <c r="X11" s="4">
        <f t="shared" ref="X11:X16" si="12">INTERCEPT(F$7:G$7,F11:G11)</f>
        <v>153.37931034482759</v>
      </c>
      <c r="Y11" s="1">
        <f>INTERCEPT(J$7:K$7,J11:K11)</f>
        <v>270.2</v>
      </c>
      <c r="Z11" s="1">
        <f t="shared" ref="Z11:Z74" si="13">(Y11-X11)</f>
        <v>116.8206896551724</v>
      </c>
      <c r="AA11" s="1">
        <f t="shared" ref="AA11:AA74" si="14">(Y11+X11)/2</f>
        <v>211.7896551724138</v>
      </c>
      <c r="AB11" s="7">
        <f t="shared" ref="AB11:AB74" si="15">(2/3)*U11*(Y11-X11)</f>
        <v>373.82620689655164</v>
      </c>
      <c r="AC11" s="1">
        <f t="shared" ref="AC11:AC73" si="16">365-Y10+X11</f>
        <v>249.9646761984861</v>
      </c>
      <c r="AD11" s="1">
        <f>ABS((2/3)*V11*AC11)</f>
        <v>2566.3040089711239</v>
      </c>
      <c r="AE11" s="1">
        <f>X11-AC11/2</f>
        <v>28.396972245584536</v>
      </c>
      <c r="AF11" s="12">
        <f>SQRT(AD11)/(SQRT(AB11)+SQRT(AD11))</f>
        <v>0.72376514088223987</v>
      </c>
      <c r="AI11" s="23">
        <f t="shared" ref="AI11:AI74" si="17">0.0369*H11-0.058</f>
        <v>0.10805000000000001</v>
      </c>
      <c r="AJ11" s="23">
        <f t="shared" si="2"/>
        <v>0.13447000000000001</v>
      </c>
      <c r="AK11" s="11">
        <f t="shared" si="3"/>
        <v>0.12483999999999999</v>
      </c>
      <c r="AL11" s="11">
        <f t="shared" si="3"/>
        <v>0.18602000000000002</v>
      </c>
      <c r="AM11" s="11">
        <f t="shared" si="3"/>
        <v>0.22897999999999999</v>
      </c>
      <c r="AN11" s="11">
        <f t="shared" si="3"/>
        <v>0.41494999999999999</v>
      </c>
      <c r="AO11" s="23">
        <f t="shared" si="4"/>
        <v>1.179004177778</v>
      </c>
      <c r="AP11" s="23">
        <f t="shared" ref="AP11:AP74" si="18">2.42*AK11^2-3.01*AK11+1.54</f>
        <v>1.201947361952</v>
      </c>
      <c r="AQ11" s="23">
        <f t="shared" ref="AQ11:AQ74" si="19">2.42*AL11^2-3.01*AL11+1.54</f>
        <v>1.063820125768</v>
      </c>
      <c r="AR11" s="23">
        <f t="shared" ref="AR11:AR74" si="20">2.42*AM11^2-3.01*AM11+1.54</f>
        <v>0.97765525376800011</v>
      </c>
      <c r="AS11" s="23">
        <f t="shared" ref="AS11:AS74" si="21">2.42*AN11^2-3.01*AN11+1.54</f>
        <v>0.70768457605000012</v>
      </c>
      <c r="AT11" s="23">
        <f t="shared" si="5"/>
        <v>1.8229554174595524</v>
      </c>
      <c r="AU11" s="23">
        <f t="shared" si="6"/>
        <v>0.9173325518015325</v>
      </c>
      <c r="AV11" s="23">
        <f t="shared" si="7"/>
        <v>0.74557673583032735</v>
      </c>
      <c r="AW11" s="23">
        <f t="shared" si="8"/>
        <v>0.22771035107306231</v>
      </c>
    </row>
    <row r="12" spans="1:49" x14ac:dyDescent="0.35">
      <c r="A12">
        <v>1842</v>
      </c>
      <c r="B12" s="1">
        <v>-14</v>
      </c>
      <c r="C12" s="1">
        <v>-22.3</v>
      </c>
      <c r="D12" s="1">
        <v>-17.8</v>
      </c>
      <c r="E12" s="1">
        <v>-10.4</v>
      </c>
      <c r="F12" s="6">
        <v>-0.3</v>
      </c>
      <c r="G12" s="1">
        <v>2.2999999999999998</v>
      </c>
      <c r="H12" s="1">
        <v>5.3</v>
      </c>
      <c r="I12" s="1">
        <v>4.5</v>
      </c>
      <c r="J12" s="1">
        <v>1.7</v>
      </c>
      <c r="K12" s="1">
        <v>-0.7</v>
      </c>
      <c r="L12" s="1">
        <v>-8.6999999999999993</v>
      </c>
      <c r="M12" s="1">
        <v>-12.2</v>
      </c>
      <c r="N12" s="1">
        <v>-6</v>
      </c>
      <c r="O12">
        <f t="shared" si="0"/>
        <v>13.799999999999999</v>
      </c>
      <c r="P12" s="1">
        <f t="shared" ref="P12:P75" si="22">(M11+B12+C12)/3</f>
        <v>-16.466666666666669</v>
      </c>
      <c r="Q12" s="1">
        <f t="shared" ref="Q12:Q75" si="23">AVERAGE(D12:F12)</f>
        <v>-9.5000000000000018</v>
      </c>
      <c r="R12" s="1">
        <f t="shared" ref="R12:R75" si="24">AVERAGE(G12:I12)</f>
        <v>4.0333333333333332</v>
      </c>
      <c r="S12" s="1">
        <f t="shared" ref="S12:S75" si="25">AVERAGE(J12:L12)</f>
        <v>-2.5666666666666664</v>
      </c>
      <c r="U12" s="1">
        <f t="shared" si="9"/>
        <v>5.3</v>
      </c>
      <c r="V12" s="1">
        <f t="shared" si="10"/>
        <v>-22.3</v>
      </c>
      <c r="W12" s="1">
        <f t="shared" si="11"/>
        <v>13.8</v>
      </c>
      <c r="X12" s="4">
        <f t="shared" si="12"/>
        <v>139.01923076923077</v>
      </c>
      <c r="Y12" s="1">
        <f t="shared" ref="Y12:Y75" si="26">INTERCEPT(J$7:K$7,J12:K12)</f>
        <v>279.60416666666669</v>
      </c>
      <c r="Z12" s="1">
        <f t="shared" si="13"/>
        <v>140.58493589743591</v>
      </c>
      <c r="AA12" s="1">
        <f t="shared" si="14"/>
        <v>209.31169871794873</v>
      </c>
      <c r="AB12" s="7">
        <f t="shared" si="15"/>
        <v>496.73344017094018</v>
      </c>
      <c r="AC12" s="1">
        <f t="shared" si="16"/>
        <v>233.81923076923078</v>
      </c>
      <c r="AD12" s="1">
        <f t="shared" ref="AD12:AD75" si="27">ABS((2/3)*V12*AC12)</f>
        <v>3476.1125641025646</v>
      </c>
      <c r="AE12" s="1">
        <f t="shared" ref="AE12:AE75" si="28">X12-AC12/2</f>
        <v>22.109615384615381</v>
      </c>
      <c r="AF12" s="12">
        <f t="shared" ref="AF12:AF75" si="29">SQRT(AD12)/(SQRT(AB12)+SQRT(AD12))</f>
        <v>0.7256788701107747</v>
      </c>
      <c r="AI12" s="23">
        <f t="shared" si="17"/>
        <v>0.13757</v>
      </c>
      <c r="AJ12" s="23">
        <f t="shared" si="2"/>
        <v>0.15605999999999998</v>
      </c>
      <c r="AK12" s="11">
        <f t="shared" si="3"/>
        <v>0.13572000000000001</v>
      </c>
      <c r="AL12" s="11">
        <f t="shared" si="3"/>
        <v>0.20335999999999999</v>
      </c>
      <c r="AM12" s="11">
        <f t="shared" si="3"/>
        <v>0.24563999999999997</v>
      </c>
      <c r="AN12" s="11">
        <f t="shared" si="3"/>
        <v>0.42599999999999999</v>
      </c>
      <c r="AO12" s="23">
        <f t="shared" si="4"/>
        <v>1.1291978311120001</v>
      </c>
      <c r="AP12" s="23">
        <f t="shared" si="18"/>
        <v>1.176059002528</v>
      </c>
      <c r="AQ12" s="23">
        <f t="shared" si="19"/>
        <v>1.0279662008320001</v>
      </c>
      <c r="AR12" s="23">
        <f t="shared" si="20"/>
        <v>0.94664400323200015</v>
      </c>
      <c r="AS12" s="23">
        <f t="shared" si="21"/>
        <v>0.69691192000000002</v>
      </c>
      <c r="AT12" s="23">
        <f t="shared" si="5"/>
        <v>2.0786181038178659</v>
      </c>
      <c r="AU12" s="23">
        <f t="shared" si="6"/>
        <v>1.0394627921991411</v>
      </c>
      <c r="AV12" s="23">
        <f t="shared" si="7"/>
        <v>0.8457064637881917</v>
      </c>
      <c r="AW12" s="23">
        <f t="shared" si="8"/>
        <v>0.26048257769278171</v>
      </c>
    </row>
    <row r="13" spans="1:49" x14ac:dyDescent="0.35">
      <c r="A13">
        <v>1843</v>
      </c>
      <c r="B13" s="1">
        <v>-16</v>
      </c>
      <c r="C13" s="1">
        <v>-12.4</v>
      </c>
      <c r="D13" s="1">
        <v>-10.1</v>
      </c>
      <c r="E13" s="1">
        <v>-7.2</v>
      </c>
      <c r="F13" s="6">
        <v>-0.5</v>
      </c>
      <c r="G13" s="1">
        <v>4</v>
      </c>
      <c r="H13" s="1">
        <v>4.7</v>
      </c>
      <c r="I13" s="1">
        <v>4.9000000000000004</v>
      </c>
      <c r="J13" s="1">
        <v>1.9</v>
      </c>
      <c r="K13" s="1">
        <v>-0.9</v>
      </c>
      <c r="L13" s="1">
        <v>-10.1</v>
      </c>
      <c r="M13" s="1">
        <v>-15.3</v>
      </c>
      <c r="N13" s="1">
        <v>-4.7</v>
      </c>
      <c r="O13">
        <f t="shared" si="0"/>
        <v>15.5</v>
      </c>
      <c r="P13" s="1">
        <f t="shared" si="22"/>
        <v>-13.533333333333333</v>
      </c>
      <c r="Q13" s="1">
        <f t="shared" si="23"/>
        <v>-5.9333333333333336</v>
      </c>
      <c r="R13" s="1">
        <f t="shared" si="24"/>
        <v>4.5333333333333332</v>
      </c>
      <c r="S13" s="1">
        <f t="shared" si="25"/>
        <v>-3.0333333333333332</v>
      </c>
      <c r="U13" s="1">
        <f t="shared" si="9"/>
        <v>4.9000000000000004</v>
      </c>
      <c r="V13" s="1">
        <f t="shared" si="10"/>
        <v>-16</v>
      </c>
      <c r="W13" s="1">
        <f t="shared" si="11"/>
        <v>10.45</v>
      </c>
      <c r="X13" s="4">
        <f t="shared" si="12"/>
        <v>138.88888888888889</v>
      </c>
      <c r="Y13" s="1">
        <f t="shared" si="26"/>
        <v>278.69642857142856</v>
      </c>
      <c r="Z13" s="1">
        <f t="shared" si="13"/>
        <v>139.80753968253967</v>
      </c>
      <c r="AA13" s="1">
        <f t="shared" si="14"/>
        <v>208.79265873015873</v>
      </c>
      <c r="AB13" s="7">
        <f t="shared" si="15"/>
        <v>456.70462962962955</v>
      </c>
      <c r="AC13" s="1">
        <f t="shared" si="16"/>
        <v>224.2847222222222</v>
      </c>
      <c r="AD13" s="1">
        <f t="shared" si="27"/>
        <v>2392.37037037037</v>
      </c>
      <c r="AE13" s="1">
        <f t="shared" si="28"/>
        <v>26.746527777777786</v>
      </c>
      <c r="AF13" s="12">
        <f t="shared" si="29"/>
        <v>0.69593220053317673</v>
      </c>
      <c r="AI13" s="23">
        <f t="shared" si="17"/>
        <v>0.11543000000000003</v>
      </c>
      <c r="AJ13" s="23">
        <f t="shared" si="2"/>
        <v>0.17765</v>
      </c>
      <c r="AK13" s="11">
        <f t="shared" si="3"/>
        <v>0.14660000000000001</v>
      </c>
      <c r="AL13" s="11">
        <f t="shared" si="3"/>
        <v>0.22070000000000001</v>
      </c>
      <c r="AM13" s="11">
        <f t="shared" si="3"/>
        <v>0.26229999999999998</v>
      </c>
      <c r="AN13" s="11">
        <f t="shared" si="3"/>
        <v>0.43704999999999999</v>
      </c>
      <c r="AO13" s="23">
        <f t="shared" si="4"/>
        <v>1.08164754445</v>
      </c>
      <c r="AP13" s="23">
        <f t="shared" si="18"/>
        <v>1.1507435751999999</v>
      </c>
      <c r="AQ13" s="23">
        <f t="shared" si="19"/>
        <v>0.99356754580000006</v>
      </c>
      <c r="AR13" s="23">
        <f t="shared" si="20"/>
        <v>0.9169761218000001</v>
      </c>
      <c r="AS13" s="23">
        <f t="shared" si="21"/>
        <v>0.68673024005000016</v>
      </c>
      <c r="AT13" s="23">
        <f t="shared" si="5"/>
        <v>1.971539296038417</v>
      </c>
      <c r="AU13" s="23">
        <f t="shared" si="6"/>
        <v>0.97988303189877957</v>
      </c>
      <c r="AV13" s="23">
        <f t="shared" si="7"/>
        <v>0.79810738135330406</v>
      </c>
      <c r="AW13" s="23">
        <f t="shared" si="8"/>
        <v>0.24793556515302595</v>
      </c>
    </row>
    <row r="14" spans="1:49" x14ac:dyDescent="0.35">
      <c r="A14">
        <v>1844</v>
      </c>
      <c r="B14" s="1">
        <v>-20.3</v>
      </c>
      <c r="C14" s="1">
        <v>-18.7</v>
      </c>
      <c r="D14" s="1">
        <v>-18.2</v>
      </c>
      <c r="E14" s="1">
        <v>-16.399999999999999</v>
      </c>
      <c r="F14" s="6">
        <v>-4.7</v>
      </c>
      <c r="G14" s="1">
        <v>4</v>
      </c>
      <c r="H14" s="1">
        <v>6</v>
      </c>
      <c r="I14" s="1">
        <v>5.0999999999999996</v>
      </c>
      <c r="J14" s="1">
        <v>1.4</v>
      </c>
      <c r="K14" s="1">
        <v>-1.3</v>
      </c>
      <c r="L14" s="1">
        <v>-8.5</v>
      </c>
      <c r="M14" s="1">
        <v>-9.6</v>
      </c>
      <c r="N14" s="1">
        <v>-6.8</v>
      </c>
      <c r="O14">
        <f t="shared" si="0"/>
        <v>16.5</v>
      </c>
      <c r="P14" s="1">
        <f t="shared" si="22"/>
        <v>-18.099999999999998</v>
      </c>
      <c r="Q14" s="1">
        <f t="shared" si="23"/>
        <v>-13.1</v>
      </c>
      <c r="R14" s="1">
        <f t="shared" si="24"/>
        <v>5.0333333333333332</v>
      </c>
      <c r="S14" s="1">
        <f t="shared" si="25"/>
        <v>-2.8000000000000003</v>
      </c>
      <c r="U14" s="1">
        <f t="shared" si="9"/>
        <v>6</v>
      </c>
      <c r="V14" s="1">
        <f t="shared" si="10"/>
        <v>-20.3</v>
      </c>
      <c r="W14" s="1">
        <f t="shared" si="11"/>
        <v>13.15</v>
      </c>
      <c r="X14" s="4">
        <f t="shared" si="12"/>
        <v>151.97701149425288</v>
      </c>
      <c r="Y14" s="1">
        <f t="shared" si="26"/>
        <v>273.81481481481484</v>
      </c>
      <c r="Z14" s="1">
        <f t="shared" si="13"/>
        <v>121.83780332056196</v>
      </c>
      <c r="AA14" s="1">
        <f t="shared" si="14"/>
        <v>212.89591315453384</v>
      </c>
      <c r="AB14" s="7">
        <f t="shared" si="15"/>
        <v>487.35121328224784</v>
      </c>
      <c r="AC14" s="1">
        <f t="shared" si="16"/>
        <v>238.28058292282432</v>
      </c>
      <c r="AD14" s="1">
        <f t="shared" si="27"/>
        <v>3224.7305555555558</v>
      </c>
      <c r="AE14" s="1">
        <f t="shared" si="28"/>
        <v>32.836720032840716</v>
      </c>
      <c r="AF14" s="12">
        <f t="shared" si="29"/>
        <v>0.72007019366353908</v>
      </c>
      <c r="AI14" s="23">
        <f t="shared" si="17"/>
        <v>0.16340000000000002</v>
      </c>
      <c r="AJ14" s="23">
        <f t="shared" si="2"/>
        <v>0.19034999999999999</v>
      </c>
      <c r="AK14" s="11">
        <f t="shared" si="3"/>
        <v>0.153</v>
      </c>
      <c r="AL14" s="11">
        <f t="shared" si="3"/>
        <v>0.23089999999999999</v>
      </c>
      <c r="AM14" s="11">
        <f t="shared" si="3"/>
        <v>0.27210000000000001</v>
      </c>
      <c r="AN14" s="11">
        <f t="shared" si="3"/>
        <v>0.44355</v>
      </c>
      <c r="AO14" s="23">
        <f t="shared" si="4"/>
        <v>1.0547306564500001</v>
      </c>
      <c r="AP14" s="23">
        <f t="shared" si="18"/>
        <v>1.13611978</v>
      </c>
      <c r="AQ14" s="23">
        <f t="shared" si="19"/>
        <v>0.97401284020000001</v>
      </c>
      <c r="AR14" s="23">
        <f t="shared" si="20"/>
        <v>0.90015195219999999</v>
      </c>
      <c r="AS14" s="23">
        <f t="shared" si="21"/>
        <v>0.68101707805000011</v>
      </c>
      <c r="AT14" s="23">
        <f t="shared" si="5"/>
        <v>2.0236319962860438</v>
      </c>
      <c r="AU14" s="23">
        <f t="shared" si="6"/>
        <v>1.0022156924640002</v>
      </c>
      <c r="AV14" s="23">
        <f t="shared" si="7"/>
        <v>0.8168523196585078</v>
      </c>
      <c r="AW14" s="23">
        <f t="shared" si="8"/>
        <v>0.2550516062558818</v>
      </c>
    </row>
    <row r="15" spans="1:49" x14ac:dyDescent="0.35">
      <c r="A15">
        <v>1845</v>
      </c>
      <c r="B15" s="1">
        <v>-16.100000000000001</v>
      </c>
      <c r="C15" s="1">
        <v>-21.5</v>
      </c>
      <c r="D15" s="1">
        <v>-12.8</v>
      </c>
      <c r="E15" s="1">
        <v>-6.3</v>
      </c>
      <c r="F15" s="6">
        <v>-1.1000000000000001</v>
      </c>
      <c r="G15" s="1">
        <v>2.2999999999999998</v>
      </c>
      <c r="H15" s="1">
        <v>8.3000000000000007</v>
      </c>
      <c r="I15" s="1">
        <v>6.1</v>
      </c>
      <c r="J15" s="1">
        <v>2</v>
      </c>
      <c r="K15" s="1">
        <v>-3.8</v>
      </c>
      <c r="L15" s="1">
        <v>-6.5</v>
      </c>
      <c r="M15" s="1">
        <v>-12.1</v>
      </c>
      <c r="N15" s="1">
        <v>-5.0999999999999996</v>
      </c>
      <c r="O15">
        <f t="shared" si="0"/>
        <v>18.700000000000003</v>
      </c>
      <c r="P15" s="1">
        <f t="shared" si="22"/>
        <v>-15.733333333333334</v>
      </c>
      <c r="Q15" s="1">
        <f t="shared" si="23"/>
        <v>-6.7333333333333343</v>
      </c>
      <c r="R15" s="1">
        <f t="shared" si="24"/>
        <v>5.5666666666666673</v>
      </c>
      <c r="S15" s="1">
        <f t="shared" si="25"/>
        <v>-2.7666666666666671</v>
      </c>
      <c r="U15" s="1">
        <f t="shared" si="9"/>
        <v>8.3000000000000007</v>
      </c>
      <c r="V15" s="1">
        <f t="shared" si="10"/>
        <v>-21.5</v>
      </c>
      <c r="W15" s="1">
        <f t="shared" si="11"/>
        <v>14.9</v>
      </c>
      <c r="X15" s="4">
        <f t="shared" si="12"/>
        <v>145.36764705882354</v>
      </c>
      <c r="Y15" s="1">
        <f t="shared" si="26"/>
        <v>268.51724137931035</v>
      </c>
      <c r="Z15" s="1">
        <f t="shared" si="13"/>
        <v>123.14959432048681</v>
      </c>
      <c r="AA15" s="1">
        <f t="shared" si="14"/>
        <v>206.94244421906694</v>
      </c>
      <c r="AB15" s="7">
        <f t="shared" si="15"/>
        <v>681.42775524002707</v>
      </c>
      <c r="AC15" s="1">
        <f t="shared" si="16"/>
        <v>236.5528322440087</v>
      </c>
      <c r="AD15" s="1">
        <f t="shared" si="27"/>
        <v>3390.5905954974578</v>
      </c>
      <c r="AE15" s="1">
        <f t="shared" si="28"/>
        <v>27.091230936819187</v>
      </c>
      <c r="AF15" s="12">
        <f t="shared" si="29"/>
        <v>0.69046296326737022</v>
      </c>
      <c r="AI15" s="23">
        <f t="shared" si="17"/>
        <v>0.24827000000000005</v>
      </c>
      <c r="AJ15" s="23">
        <f t="shared" si="2"/>
        <v>0.21829000000000004</v>
      </c>
      <c r="AK15" s="11">
        <f t="shared" si="3"/>
        <v>0.16708000000000001</v>
      </c>
      <c r="AL15" s="11">
        <f t="shared" si="3"/>
        <v>0.25334000000000007</v>
      </c>
      <c r="AM15" s="11">
        <f t="shared" si="3"/>
        <v>0.29366000000000003</v>
      </c>
      <c r="AN15" s="11">
        <f t="shared" si="3"/>
        <v>0.45784999999999998</v>
      </c>
      <c r="AO15" s="23">
        <f t="shared" si="4"/>
        <v>0.99826136832200008</v>
      </c>
      <c r="AP15" s="23">
        <f t="shared" si="18"/>
        <v>1.1046452578879999</v>
      </c>
      <c r="AQ15" s="23">
        <f t="shared" si="19"/>
        <v>0.93276499655199996</v>
      </c>
      <c r="AR15" s="23">
        <f t="shared" si="20"/>
        <v>0.86477499335200003</v>
      </c>
      <c r="AS15" s="23">
        <f t="shared" si="21"/>
        <v>0.66916792645000012</v>
      </c>
      <c r="AT15" s="23">
        <f t="shared" si="5"/>
        <v>2.3594988875920477</v>
      </c>
      <c r="AU15" s="23">
        <f t="shared" si="6"/>
        <v>1.1597219074565948</v>
      </c>
      <c r="AV15" s="23">
        <f t="shared" si="7"/>
        <v>0.94672986595649489</v>
      </c>
      <c r="AW15" s="23">
        <f t="shared" si="8"/>
        <v>0.29895478120928531</v>
      </c>
    </row>
    <row r="16" spans="1:49" x14ac:dyDescent="0.35">
      <c r="A16">
        <v>1846</v>
      </c>
      <c r="B16" s="1">
        <v>-16.2</v>
      </c>
      <c r="C16" s="1">
        <v>-15.3</v>
      </c>
      <c r="D16" s="1">
        <v>-14.6</v>
      </c>
      <c r="E16" s="1">
        <v>-6.5</v>
      </c>
      <c r="F16" s="6">
        <v>-0.5</v>
      </c>
      <c r="G16" s="1">
        <v>1.3</v>
      </c>
      <c r="H16" s="1">
        <v>4.5999999999999996</v>
      </c>
      <c r="I16" s="1">
        <v>5.6</v>
      </c>
      <c r="J16" s="1">
        <v>2.4</v>
      </c>
      <c r="K16" s="1">
        <v>-4</v>
      </c>
      <c r="L16" s="1">
        <v>-5.9</v>
      </c>
      <c r="M16" s="1">
        <v>-5.4</v>
      </c>
      <c r="N16" s="1">
        <v>-4.5</v>
      </c>
      <c r="O16">
        <f t="shared" si="0"/>
        <v>13.9</v>
      </c>
      <c r="P16" s="1">
        <f t="shared" si="22"/>
        <v>-14.533333333333331</v>
      </c>
      <c r="Q16" s="1">
        <f t="shared" si="23"/>
        <v>-7.2</v>
      </c>
      <c r="R16" s="1">
        <f t="shared" si="24"/>
        <v>3.8333333333333335</v>
      </c>
      <c r="S16" s="1">
        <f t="shared" si="25"/>
        <v>-2.5</v>
      </c>
      <c r="U16" s="1">
        <f t="shared" si="9"/>
        <v>5.6</v>
      </c>
      <c r="V16" s="1">
        <f t="shared" si="10"/>
        <v>-16.2</v>
      </c>
      <c r="W16" s="1">
        <f t="shared" si="11"/>
        <v>10.899999999999999</v>
      </c>
      <c r="X16" s="4">
        <f t="shared" si="12"/>
        <v>143.97222222222223</v>
      </c>
      <c r="Y16" s="1">
        <f t="shared" si="26"/>
        <v>269.4375</v>
      </c>
      <c r="Z16" s="1">
        <f t="shared" si="13"/>
        <v>125.46527777777777</v>
      </c>
      <c r="AA16" s="1">
        <f t="shared" si="14"/>
        <v>206.70486111111111</v>
      </c>
      <c r="AB16" s="7">
        <f t="shared" si="15"/>
        <v>468.40370370370363</v>
      </c>
      <c r="AC16" s="1">
        <f t="shared" si="16"/>
        <v>240.45498084291188</v>
      </c>
      <c r="AD16" s="1">
        <f t="shared" si="27"/>
        <v>2596.9137931034479</v>
      </c>
      <c r="AE16" s="1">
        <f t="shared" si="28"/>
        <v>23.744731800766289</v>
      </c>
      <c r="AF16" s="12">
        <f t="shared" si="29"/>
        <v>0.70190257269896794</v>
      </c>
      <c r="AI16" s="23">
        <f t="shared" si="17"/>
        <v>0.11174000000000001</v>
      </c>
      <c r="AJ16" s="23">
        <f t="shared" si="2"/>
        <v>0.15733</v>
      </c>
      <c r="AK16" s="11">
        <f t="shared" si="3"/>
        <v>0.13636000000000001</v>
      </c>
      <c r="AL16" s="11">
        <f t="shared" si="3"/>
        <v>0.20438000000000001</v>
      </c>
      <c r="AM16" s="11">
        <f t="shared" si="3"/>
        <v>0.24662000000000001</v>
      </c>
      <c r="AN16" s="11">
        <f t="shared" si="3"/>
        <v>0.42664999999999997</v>
      </c>
      <c r="AO16" s="23">
        <f t="shared" si="4"/>
        <v>1.1263383039380002</v>
      </c>
      <c r="AP16" s="23">
        <f t="shared" si="18"/>
        <v>1.1745540000320001</v>
      </c>
      <c r="AQ16" s="23">
        <f t="shared" si="19"/>
        <v>1.0259024662480001</v>
      </c>
      <c r="AR16" s="23">
        <f t="shared" si="20"/>
        <v>0.94486164704800013</v>
      </c>
      <c r="AS16" s="23">
        <f t="shared" si="21"/>
        <v>0.69629663845000012</v>
      </c>
      <c r="AT16" s="23">
        <f t="shared" si="5"/>
        <v>2.0171820994782936</v>
      </c>
      <c r="AU16" s="23">
        <f t="shared" si="6"/>
        <v>1.0083725826195673</v>
      </c>
      <c r="AV16" s="23">
        <f t="shared" si="7"/>
        <v>0.82046276761444792</v>
      </c>
      <c r="AW16" s="23">
        <f t="shared" si="8"/>
        <v>0.25283392408452249</v>
      </c>
    </row>
    <row r="17" spans="1:49" x14ac:dyDescent="0.35">
      <c r="A17">
        <v>1847</v>
      </c>
      <c r="B17" s="1">
        <v>-5.2</v>
      </c>
      <c r="C17" s="1">
        <v>-8.1</v>
      </c>
      <c r="D17" s="1">
        <v>-3.5</v>
      </c>
      <c r="E17" s="1">
        <v>-4.3</v>
      </c>
      <c r="F17" s="5">
        <v>0.9</v>
      </c>
      <c r="G17" s="1">
        <v>3.6</v>
      </c>
      <c r="H17" s="1">
        <v>4.3</v>
      </c>
      <c r="I17" s="1">
        <v>4.5</v>
      </c>
      <c r="J17" s="1">
        <v>1.7</v>
      </c>
      <c r="K17" s="1">
        <v>-0.6</v>
      </c>
      <c r="L17" s="1">
        <v>-9.9</v>
      </c>
      <c r="M17" s="1">
        <v>-14.9</v>
      </c>
      <c r="N17" s="1">
        <v>-2.6</v>
      </c>
      <c r="O17">
        <f t="shared" si="0"/>
        <v>15</v>
      </c>
      <c r="P17" s="1">
        <f t="shared" si="22"/>
        <v>-6.2333333333333343</v>
      </c>
      <c r="Q17" s="1">
        <f t="shared" si="23"/>
        <v>-2.2999999999999998</v>
      </c>
      <c r="R17" s="1">
        <f t="shared" si="24"/>
        <v>4.1333333333333337</v>
      </c>
      <c r="S17" s="1">
        <f t="shared" si="25"/>
        <v>-2.9333333333333336</v>
      </c>
      <c r="U17" s="1">
        <f t="shared" si="9"/>
        <v>4.5</v>
      </c>
      <c r="V17" s="1">
        <f t="shared" si="10"/>
        <v>-14.9</v>
      </c>
      <c r="W17" s="1">
        <f t="shared" si="11"/>
        <v>9.6999999999999993</v>
      </c>
      <c r="X17" s="5">
        <f>INTERCEPT(E$7:F$7,E17:F17)</f>
        <v>130.22115384615384</v>
      </c>
      <c r="Y17" s="1">
        <f t="shared" si="26"/>
        <v>280.54347826086956</v>
      </c>
      <c r="Z17" s="1">
        <f t="shared" si="13"/>
        <v>150.32232441471572</v>
      </c>
      <c r="AA17" s="1">
        <f t="shared" si="14"/>
        <v>205.38231605351172</v>
      </c>
      <c r="AB17" s="7">
        <f t="shared" si="15"/>
        <v>450.9669732441472</v>
      </c>
      <c r="AC17" s="1">
        <f t="shared" si="16"/>
        <v>225.78365384615384</v>
      </c>
      <c r="AD17" s="1">
        <f t="shared" si="27"/>
        <v>2242.7842948717948</v>
      </c>
      <c r="AE17" s="1">
        <f t="shared" si="28"/>
        <v>17.32932692307692</v>
      </c>
      <c r="AF17" s="12">
        <f t="shared" si="29"/>
        <v>0.69041060808631283</v>
      </c>
      <c r="AI17" s="23">
        <f t="shared" si="17"/>
        <v>0.10067000000000001</v>
      </c>
      <c r="AJ17" s="23">
        <f t="shared" si="2"/>
        <v>0.17130000000000001</v>
      </c>
      <c r="AK17" s="11">
        <f t="shared" si="3"/>
        <v>0.1434</v>
      </c>
      <c r="AL17" s="11">
        <f t="shared" si="3"/>
        <v>0.21560000000000001</v>
      </c>
      <c r="AM17" s="11">
        <f t="shared" si="3"/>
        <v>0.25739999999999996</v>
      </c>
      <c r="AN17" s="11">
        <f t="shared" si="3"/>
        <v>0.43379999999999996</v>
      </c>
      <c r="AO17" s="23">
        <f t="shared" si="4"/>
        <v>1.0953987298000001</v>
      </c>
      <c r="AP17" s="23">
        <f t="shared" si="18"/>
        <v>1.1581298152000001</v>
      </c>
      <c r="AQ17" s="23">
        <f t="shared" si="19"/>
        <v>1.0035337312000001</v>
      </c>
      <c r="AR17" s="23">
        <f t="shared" si="20"/>
        <v>0.9255625192000001</v>
      </c>
      <c r="AS17" s="23">
        <f t="shared" si="21"/>
        <v>0.68966350480000016</v>
      </c>
      <c r="AT17" s="23">
        <f t="shared" si="5"/>
        <v>1.9653931635823183</v>
      </c>
      <c r="AU17" s="23">
        <f t="shared" si="6"/>
        <v>0.97857966699448085</v>
      </c>
      <c r="AV17" s="23">
        <f t="shared" si="7"/>
        <v>0.79678262558382063</v>
      </c>
      <c r="AW17" s="23">
        <f t="shared" si="8"/>
        <v>0.24689882707306418</v>
      </c>
    </row>
    <row r="18" spans="1:49" x14ac:dyDescent="0.35">
      <c r="A18">
        <v>1848</v>
      </c>
      <c r="B18" s="1">
        <v>-15.2</v>
      </c>
      <c r="C18" s="1">
        <v>-17.399999999999999</v>
      </c>
      <c r="D18" s="1">
        <v>-14.9</v>
      </c>
      <c r="E18" s="1">
        <v>-6.7</v>
      </c>
      <c r="F18" s="5">
        <v>1</v>
      </c>
      <c r="G18" s="1">
        <v>4.9000000000000004</v>
      </c>
      <c r="H18" s="1">
        <v>7.7</v>
      </c>
      <c r="I18" s="1">
        <v>6</v>
      </c>
      <c r="J18" s="1">
        <v>2.8</v>
      </c>
      <c r="K18" s="1">
        <v>0</v>
      </c>
      <c r="L18" s="1">
        <v>-4.5999999999999996</v>
      </c>
      <c r="M18" s="1">
        <v>-14.7</v>
      </c>
      <c r="N18" s="1">
        <v>-4.3</v>
      </c>
      <c r="O18">
        <f t="shared" si="0"/>
        <v>22.400000000000002</v>
      </c>
      <c r="P18" s="1">
        <f t="shared" si="22"/>
        <v>-15.833333333333334</v>
      </c>
      <c r="Q18" s="1">
        <f t="shared" si="23"/>
        <v>-6.8666666666666671</v>
      </c>
      <c r="R18" s="1">
        <f t="shared" si="24"/>
        <v>6.2</v>
      </c>
      <c r="S18" s="1">
        <f t="shared" si="25"/>
        <v>-0.6</v>
      </c>
      <c r="U18" s="1">
        <f t="shared" si="9"/>
        <v>7.7</v>
      </c>
      <c r="V18" s="1">
        <f t="shared" si="10"/>
        <v>-17.399999999999999</v>
      </c>
      <c r="W18" s="1">
        <f t="shared" si="11"/>
        <v>12.549999999999999</v>
      </c>
      <c r="X18" s="5">
        <f>INTERCEPT(E$7:F$7,E18:F18)</f>
        <v>131.53896103896105</v>
      </c>
      <c r="Y18" s="1">
        <f t="shared" si="26"/>
        <v>288.5</v>
      </c>
      <c r="Z18" s="1">
        <f t="shared" si="13"/>
        <v>156.96103896103895</v>
      </c>
      <c r="AA18" s="1">
        <f t="shared" si="14"/>
        <v>210.01948051948051</v>
      </c>
      <c r="AB18" s="7">
        <f t="shared" si="15"/>
        <v>805.73333333333323</v>
      </c>
      <c r="AC18" s="1">
        <f t="shared" si="16"/>
        <v>215.99548277809149</v>
      </c>
      <c r="AD18" s="1">
        <f t="shared" si="27"/>
        <v>2505.5476002258606</v>
      </c>
      <c r="AE18" s="1">
        <f t="shared" si="28"/>
        <v>23.541219649915305</v>
      </c>
      <c r="AF18" s="12">
        <f t="shared" si="29"/>
        <v>0.63812951167530008</v>
      </c>
      <c r="AI18" s="23">
        <f t="shared" si="17"/>
        <v>0.22613000000000005</v>
      </c>
      <c r="AJ18" s="23">
        <f t="shared" si="2"/>
        <v>0.26528000000000002</v>
      </c>
      <c r="AK18" s="11">
        <f t="shared" si="3"/>
        <v>0.19076000000000001</v>
      </c>
      <c r="AL18" s="11">
        <f t="shared" si="3"/>
        <v>0.29108000000000006</v>
      </c>
      <c r="AM18" s="11">
        <f t="shared" si="3"/>
        <v>0.32991999999999999</v>
      </c>
      <c r="AN18" s="11">
        <f t="shared" si="3"/>
        <v>0.4819</v>
      </c>
      <c r="AO18" s="23">
        <f t="shared" si="4"/>
        <v>0.91181101772800011</v>
      </c>
      <c r="AP18" s="23">
        <f t="shared" si="18"/>
        <v>1.0538746937920001</v>
      </c>
      <c r="AQ18" s="23">
        <f t="shared" si="19"/>
        <v>0.86888991068800003</v>
      </c>
      <c r="AR18" s="23">
        <f t="shared" si="20"/>
        <v>0.81035103948800002</v>
      </c>
      <c r="AS18" s="23">
        <f t="shared" si="21"/>
        <v>0.65147181620000016</v>
      </c>
      <c r="AT18" s="23">
        <f t="shared" si="5"/>
        <v>2.5060434971705519</v>
      </c>
      <c r="AU18" s="23">
        <f t="shared" si="6"/>
        <v>1.2171269373015852</v>
      </c>
      <c r="AV18" s="23">
        <f t="shared" si="7"/>
        <v>0.99654489615558683</v>
      </c>
      <c r="AW18" s="23">
        <f t="shared" si="8"/>
        <v>0.32075358357429334</v>
      </c>
    </row>
    <row r="19" spans="1:49" x14ac:dyDescent="0.35">
      <c r="A19">
        <v>1849</v>
      </c>
      <c r="B19" s="1">
        <v>-20</v>
      </c>
      <c r="C19" s="1">
        <v>-21.2</v>
      </c>
      <c r="D19" s="1">
        <v>-17.2</v>
      </c>
      <c r="E19" s="1">
        <v>-5.7</v>
      </c>
      <c r="F19" s="5">
        <v>0.4</v>
      </c>
      <c r="G19" s="1">
        <v>4.0999999999999996</v>
      </c>
      <c r="H19" s="1">
        <v>4.9000000000000004</v>
      </c>
      <c r="I19" s="1">
        <v>5.6</v>
      </c>
      <c r="J19" s="1">
        <v>2.8</v>
      </c>
      <c r="K19" s="1">
        <v>-3</v>
      </c>
      <c r="L19" s="1">
        <v>-8.1</v>
      </c>
      <c r="M19" s="1">
        <v>-5.5</v>
      </c>
      <c r="N19" s="1">
        <v>-5.2</v>
      </c>
      <c r="O19">
        <f t="shared" si="0"/>
        <v>17.8</v>
      </c>
      <c r="P19" s="1">
        <f t="shared" si="22"/>
        <v>-18.633333333333336</v>
      </c>
      <c r="Q19" s="1">
        <f t="shared" si="23"/>
        <v>-7.5</v>
      </c>
      <c r="R19" s="1">
        <f t="shared" si="24"/>
        <v>4.8666666666666663</v>
      </c>
      <c r="S19" s="1">
        <f t="shared" si="25"/>
        <v>-2.7666666666666671</v>
      </c>
      <c r="U19" s="1">
        <f t="shared" si="9"/>
        <v>5.6</v>
      </c>
      <c r="V19" s="1">
        <f t="shared" si="10"/>
        <v>-21.2</v>
      </c>
      <c r="W19" s="1">
        <f t="shared" si="11"/>
        <v>13.399999999999999</v>
      </c>
      <c r="X19" s="5">
        <f>INTERCEPT(E$7:F$7,E19:F19)</f>
        <v>133.5</v>
      </c>
      <c r="Y19" s="1">
        <f t="shared" si="26"/>
        <v>272.72413793103448</v>
      </c>
      <c r="Z19" s="1">
        <f t="shared" si="13"/>
        <v>139.22413793103448</v>
      </c>
      <c r="AA19" s="1">
        <f t="shared" si="14"/>
        <v>203.11206896551724</v>
      </c>
      <c r="AB19" s="7">
        <f t="shared" si="15"/>
        <v>519.77011494252861</v>
      </c>
      <c r="AC19" s="1">
        <f t="shared" si="16"/>
        <v>210</v>
      </c>
      <c r="AD19" s="1">
        <f t="shared" si="27"/>
        <v>2968</v>
      </c>
      <c r="AE19" s="1">
        <f t="shared" si="28"/>
        <v>28.5</v>
      </c>
      <c r="AF19" s="12">
        <f t="shared" si="29"/>
        <v>0.70498045872573012</v>
      </c>
      <c r="AI19" s="23">
        <f t="shared" si="17"/>
        <v>0.12281000000000003</v>
      </c>
      <c r="AJ19" s="23">
        <f t="shared" si="2"/>
        <v>0.20686000000000002</v>
      </c>
      <c r="AK19" s="11">
        <f t="shared" si="3"/>
        <v>0.16132000000000002</v>
      </c>
      <c r="AL19" s="11">
        <f t="shared" si="3"/>
        <v>0.24416000000000004</v>
      </c>
      <c r="AM19" s="11">
        <f t="shared" si="3"/>
        <v>0.28483999999999998</v>
      </c>
      <c r="AN19" s="11">
        <f t="shared" si="3"/>
        <v>0.45199999999999996</v>
      </c>
      <c r="AO19" s="23">
        <f t="shared" si="4"/>
        <v>1.0209057642320001</v>
      </c>
      <c r="AP19" s="23">
        <f t="shared" si="18"/>
        <v>1.117405224608</v>
      </c>
      <c r="AQ19" s="23">
        <f t="shared" si="19"/>
        <v>0.94934453555200005</v>
      </c>
      <c r="AR19" s="23">
        <f t="shared" si="20"/>
        <v>0.87897545795200005</v>
      </c>
      <c r="AS19" s="23">
        <f t="shared" si="21"/>
        <v>0.67389568000000022</v>
      </c>
      <c r="AT19" s="23">
        <f t="shared" si="5"/>
        <v>2.0725711702298186</v>
      </c>
      <c r="AU19" s="23">
        <f t="shared" si="6"/>
        <v>1.021822383419968</v>
      </c>
      <c r="AV19" s="23">
        <f t="shared" si="7"/>
        <v>0.83360178196072621</v>
      </c>
      <c r="AW19" s="23">
        <f t="shared" si="8"/>
        <v>0.26201733467532873</v>
      </c>
    </row>
    <row r="20" spans="1:49" x14ac:dyDescent="0.35">
      <c r="A20">
        <v>1850</v>
      </c>
      <c r="B20" s="1">
        <v>-12.4</v>
      </c>
      <c r="C20" s="1">
        <v>-21.8</v>
      </c>
      <c r="D20" s="1">
        <v>-15.5</v>
      </c>
      <c r="E20" s="1">
        <v>-9</v>
      </c>
      <c r="F20" s="5">
        <v>1</v>
      </c>
      <c r="G20" s="1">
        <v>4.5999999999999996</v>
      </c>
      <c r="H20" s="1">
        <v>6.3</v>
      </c>
      <c r="I20" s="1">
        <v>5.7</v>
      </c>
      <c r="J20" s="1">
        <v>3.1</v>
      </c>
      <c r="K20" s="1">
        <v>-1.4</v>
      </c>
      <c r="L20" s="1">
        <v>-7</v>
      </c>
      <c r="M20" s="1">
        <v>-10.6</v>
      </c>
      <c r="N20" s="1">
        <v>-4.7</v>
      </c>
      <c r="O20">
        <f t="shared" si="0"/>
        <v>20.7</v>
      </c>
      <c r="P20" s="1">
        <f t="shared" si="22"/>
        <v>-13.233333333333334</v>
      </c>
      <c r="Q20" s="1">
        <f t="shared" si="23"/>
        <v>-7.833333333333333</v>
      </c>
      <c r="R20" s="1">
        <f t="shared" si="24"/>
        <v>5.5333333333333323</v>
      </c>
      <c r="S20" s="1">
        <f t="shared" si="25"/>
        <v>-1.7666666666666666</v>
      </c>
      <c r="U20" s="1">
        <f t="shared" si="9"/>
        <v>6.3</v>
      </c>
      <c r="V20" s="1">
        <f t="shared" si="10"/>
        <v>-21.8</v>
      </c>
      <c r="W20" s="1">
        <f t="shared" si="11"/>
        <v>14.05</v>
      </c>
      <c r="X20" s="5">
        <f>INTERCEPT(E$7:F$7,E20:F20)</f>
        <v>132.44999999999999</v>
      </c>
      <c r="Y20" s="1">
        <f t="shared" si="26"/>
        <v>279.01111111111112</v>
      </c>
      <c r="Z20" s="1">
        <f t="shared" si="13"/>
        <v>146.56111111111113</v>
      </c>
      <c r="AA20" s="1">
        <f t="shared" si="14"/>
        <v>205.73055555555555</v>
      </c>
      <c r="AB20" s="7">
        <f t="shared" si="15"/>
        <v>615.55666666666662</v>
      </c>
      <c r="AC20" s="1">
        <f t="shared" si="16"/>
        <v>224.72586206896551</v>
      </c>
      <c r="AD20" s="1">
        <f t="shared" si="27"/>
        <v>3266.0158620689654</v>
      </c>
      <c r="AE20" s="1">
        <f t="shared" si="28"/>
        <v>20.087068965517233</v>
      </c>
      <c r="AF20" s="12">
        <f t="shared" si="29"/>
        <v>0.6972843895088604</v>
      </c>
      <c r="AI20" s="23">
        <f t="shared" si="17"/>
        <v>0.17447000000000001</v>
      </c>
      <c r="AJ20" s="23">
        <f t="shared" si="2"/>
        <v>0.24368999999999996</v>
      </c>
      <c r="AK20" s="11">
        <f t="shared" si="3"/>
        <v>0.17988000000000001</v>
      </c>
      <c r="AL20" s="11">
        <f t="shared" si="3"/>
        <v>0.27373999999999998</v>
      </c>
      <c r="AM20" s="11">
        <f t="shared" si="3"/>
        <v>0.31325999999999998</v>
      </c>
      <c r="AN20" s="11">
        <f t="shared" si="3"/>
        <v>0.47084999999999999</v>
      </c>
      <c r="AO20" s="23">
        <f t="shared" si="4"/>
        <v>0.95020435496200018</v>
      </c>
      <c r="AP20" s="23">
        <f t="shared" si="18"/>
        <v>1.0768646908480002</v>
      </c>
      <c r="AQ20" s="23">
        <f t="shared" si="19"/>
        <v>0.8973818819920002</v>
      </c>
      <c r="AR20" s="23">
        <f t="shared" si="20"/>
        <v>0.83456642279200011</v>
      </c>
      <c r="AS20" s="23">
        <f t="shared" si="21"/>
        <v>0.65925482845000005</v>
      </c>
      <c r="AT20" s="23">
        <f t="shared" si="5"/>
        <v>2.2141805905814347</v>
      </c>
      <c r="AU20" s="23">
        <f t="shared" si="6"/>
        <v>1.0811364254398304</v>
      </c>
      <c r="AV20" s="23">
        <f t="shared" si="7"/>
        <v>0.88395280949861377</v>
      </c>
      <c r="AW20" s="23">
        <f t="shared" si="8"/>
        <v>0.28202571889488925</v>
      </c>
    </row>
    <row r="21" spans="1:49" x14ac:dyDescent="0.35">
      <c r="A21">
        <v>1851</v>
      </c>
      <c r="B21" s="1">
        <v>-10</v>
      </c>
      <c r="C21" s="1">
        <v>-18.2</v>
      </c>
      <c r="D21" s="1">
        <v>-10.4</v>
      </c>
      <c r="E21" s="1">
        <v>-6.7</v>
      </c>
      <c r="F21" s="6">
        <v>-1.1000000000000001</v>
      </c>
      <c r="G21" s="1">
        <v>3.3</v>
      </c>
      <c r="H21" s="1">
        <v>5.4</v>
      </c>
      <c r="I21" s="1">
        <v>5.5</v>
      </c>
      <c r="J21" s="1">
        <v>1.5</v>
      </c>
      <c r="K21" s="1">
        <v>-1.8</v>
      </c>
      <c r="L21" s="1">
        <v>-4.7</v>
      </c>
      <c r="M21" s="1">
        <v>-11.8</v>
      </c>
      <c r="N21" s="1">
        <v>-4.0999999999999996</v>
      </c>
      <c r="O21">
        <f t="shared" si="0"/>
        <v>15.7</v>
      </c>
      <c r="P21" s="1">
        <f t="shared" si="22"/>
        <v>-12.933333333333332</v>
      </c>
      <c r="Q21" s="1">
        <f t="shared" si="23"/>
        <v>-6.0666666666666673</v>
      </c>
      <c r="R21" s="1">
        <f t="shared" si="24"/>
        <v>4.7333333333333334</v>
      </c>
      <c r="S21" s="1">
        <f t="shared" si="25"/>
        <v>-1.6666666666666667</v>
      </c>
      <c r="U21" s="1">
        <f t="shared" si="9"/>
        <v>5.5</v>
      </c>
      <c r="V21" s="1">
        <f t="shared" si="10"/>
        <v>-18.2</v>
      </c>
      <c r="W21" s="1">
        <f t="shared" si="11"/>
        <v>11.85</v>
      </c>
      <c r="X21" s="5">
        <f>INTERCEPT(F$7:G$7,F21:G21)</f>
        <v>143.125</v>
      </c>
      <c r="Y21" s="1">
        <f t="shared" si="26"/>
        <v>271.86363636363637</v>
      </c>
      <c r="Z21" s="1">
        <f t="shared" si="13"/>
        <v>128.73863636363637</v>
      </c>
      <c r="AA21" s="1">
        <f t="shared" si="14"/>
        <v>207.49431818181819</v>
      </c>
      <c r="AB21" s="7">
        <f t="shared" si="15"/>
        <v>472.04166666666669</v>
      </c>
      <c r="AC21" s="1">
        <f t="shared" si="16"/>
        <v>229.11388888888888</v>
      </c>
      <c r="AD21" s="1">
        <f t="shared" si="27"/>
        <v>2779.9151851851848</v>
      </c>
      <c r="AE21" s="1">
        <f t="shared" si="28"/>
        <v>28.56805555555556</v>
      </c>
      <c r="AF21" s="12">
        <f t="shared" si="29"/>
        <v>0.70817857291026787</v>
      </c>
      <c r="AI21" s="23">
        <f t="shared" si="17"/>
        <v>0.14126000000000002</v>
      </c>
      <c r="AJ21" s="23">
        <f t="shared" si="2"/>
        <v>0.18018999999999999</v>
      </c>
      <c r="AK21" s="11">
        <f t="shared" si="3"/>
        <v>0.14788000000000001</v>
      </c>
      <c r="AL21" s="11">
        <f t="shared" si="3"/>
        <v>0.22273999999999999</v>
      </c>
      <c r="AM21" s="11">
        <f t="shared" si="3"/>
        <v>0.26425999999999999</v>
      </c>
      <c r="AN21" s="11">
        <f t="shared" si="3"/>
        <v>0.43834999999999996</v>
      </c>
      <c r="AO21" s="23">
        <f t="shared" si="4"/>
        <v>1.076201715362</v>
      </c>
      <c r="AP21" s="23">
        <f t="shared" si="18"/>
        <v>1.1478029564480001</v>
      </c>
      <c r="AQ21" s="23">
        <f t="shared" si="19"/>
        <v>0.98961632039200009</v>
      </c>
      <c r="AR21" s="23">
        <f t="shared" si="20"/>
        <v>0.913574101192</v>
      </c>
      <c r="AS21" s="23">
        <f t="shared" si="21"/>
        <v>0.68557124845000028</v>
      </c>
      <c r="AT21" s="23">
        <f t="shared" si="5"/>
        <v>2.0018073905625586</v>
      </c>
      <c r="AU21" s="23">
        <f t="shared" si="6"/>
        <v>0.99421754681578545</v>
      </c>
      <c r="AV21" s="23">
        <f t="shared" si="7"/>
        <v>0.8098911704010695</v>
      </c>
      <c r="AW21" s="23">
        <f t="shared" si="8"/>
        <v>0.25185147640716499</v>
      </c>
    </row>
    <row r="22" spans="1:49" x14ac:dyDescent="0.35">
      <c r="A22">
        <v>1852</v>
      </c>
      <c r="B22" s="1">
        <v>-11.9</v>
      </c>
      <c r="C22" s="1">
        <v>-11.7</v>
      </c>
      <c r="D22" s="1">
        <v>-8.5</v>
      </c>
      <c r="E22" s="1">
        <v>-4</v>
      </c>
      <c r="F22" s="1">
        <v>0.4</v>
      </c>
      <c r="G22" s="1">
        <v>4.5999999999999996</v>
      </c>
      <c r="H22" s="1">
        <v>6.7</v>
      </c>
      <c r="I22" s="1">
        <v>5.9</v>
      </c>
      <c r="J22" s="1">
        <v>2.4</v>
      </c>
      <c r="K22" s="1">
        <v>-1.2</v>
      </c>
      <c r="L22" s="1">
        <v>-5.4</v>
      </c>
      <c r="M22" s="1">
        <v>-9.1</v>
      </c>
      <c r="N22" s="1">
        <v>-2.6</v>
      </c>
      <c r="O22">
        <f t="shared" si="0"/>
        <v>20</v>
      </c>
      <c r="P22" s="1">
        <f t="shared" si="22"/>
        <v>-11.800000000000002</v>
      </c>
      <c r="Q22" s="1">
        <f t="shared" si="23"/>
        <v>-4.0333333333333332</v>
      </c>
      <c r="R22" s="1">
        <f t="shared" si="24"/>
        <v>5.7333333333333343</v>
      </c>
      <c r="S22" s="1">
        <f t="shared" si="25"/>
        <v>-1.4000000000000001</v>
      </c>
      <c r="U22" s="1">
        <f t="shared" si="9"/>
        <v>6.7</v>
      </c>
      <c r="V22" s="1">
        <f t="shared" si="10"/>
        <v>-11.9</v>
      </c>
      <c r="W22" s="1">
        <f t="shared" si="11"/>
        <v>9.3000000000000007</v>
      </c>
      <c r="X22" s="5">
        <f>INTERCEPT(E$7:F$7,E22:F22)</f>
        <v>132.72727272727272</v>
      </c>
      <c r="Y22" s="1">
        <f t="shared" si="26"/>
        <v>278.33333333333331</v>
      </c>
      <c r="Z22" s="1">
        <f t="shared" si="13"/>
        <v>145.60606060606059</v>
      </c>
      <c r="AA22" s="1">
        <f t="shared" si="14"/>
        <v>205.530303030303</v>
      </c>
      <c r="AB22" s="7">
        <f t="shared" si="15"/>
        <v>650.3737373737373</v>
      </c>
      <c r="AC22" s="1">
        <f t="shared" si="16"/>
        <v>225.86363636363635</v>
      </c>
      <c r="AD22" s="1">
        <f t="shared" si="27"/>
        <v>1791.8515151515151</v>
      </c>
      <c r="AE22" s="1">
        <f t="shared" si="28"/>
        <v>19.795454545454547</v>
      </c>
      <c r="AF22" s="12">
        <f t="shared" si="29"/>
        <v>0.62403931067692964</v>
      </c>
      <c r="AI22" s="23">
        <f t="shared" si="17"/>
        <v>0.18923000000000004</v>
      </c>
      <c r="AJ22" s="23">
        <f t="shared" si="2"/>
        <v>0.23480000000000001</v>
      </c>
      <c r="AK22" s="11">
        <f t="shared" si="3"/>
        <v>0.1754</v>
      </c>
      <c r="AL22" s="11">
        <f t="shared" si="3"/>
        <v>0.2666</v>
      </c>
      <c r="AM22" s="11">
        <f t="shared" si="3"/>
        <v>0.30640000000000001</v>
      </c>
      <c r="AN22" s="11">
        <f t="shared" si="3"/>
        <v>0.46629999999999999</v>
      </c>
      <c r="AO22" s="23">
        <f t="shared" si="4"/>
        <v>0.96666911680000012</v>
      </c>
      <c r="AP22" s="23">
        <f t="shared" si="18"/>
        <v>1.0864976872000001</v>
      </c>
      <c r="AQ22" s="23">
        <f t="shared" si="19"/>
        <v>0.90953685520000016</v>
      </c>
      <c r="AR22" s="23">
        <f t="shared" si="20"/>
        <v>0.84492792319999999</v>
      </c>
      <c r="AS22" s="23">
        <f t="shared" si="21"/>
        <v>0.66263136980000015</v>
      </c>
      <c r="AT22" s="23">
        <f t="shared" si="5"/>
        <v>2.2860954128487911</v>
      </c>
      <c r="AU22" s="23">
        <f t="shared" si="6"/>
        <v>1.1187923301987044</v>
      </c>
      <c r="AV22" s="23">
        <f t="shared" si="7"/>
        <v>0.91423098524946333</v>
      </c>
      <c r="AW22" s="23">
        <f t="shared" si="8"/>
        <v>0.29063340471058968</v>
      </c>
    </row>
    <row r="23" spans="1:49" x14ac:dyDescent="0.35">
      <c r="A23">
        <v>1853</v>
      </c>
      <c r="B23" s="1">
        <v>-18.5</v>
      </c>
      <c r="C23" s="1">
        <v>-5.9</v>
      </c>
      <c r="D23" s="1">
        <v>-16.5</v>
      </c>
      <c r="E23" s="1">
        <v>-5.7</v>
      </c>
      <c r="F23" s="6">
        <v>-0.5</v>
      </c>
      <c r="G23" s="1">
        <v>3.8</v>
      </c>
      <c r="H23" s="1">
        <v>6.1</v>
      </c>
      <c r="I23" s="1">
        <v>5.0999999999999996</v>
      </c>
      <c r="J23" s="1">
        <v>0.7</v>
      </c>
      <c r="K23" s="1">
        <v>-3.7</v>
      </c>
      <c r="L23" s="1">
        <v>-9.6999999999999993</v>
      </c>
      <c r="M23" s="1">
        <v>-10.9</v>
      </c>
      <c r="N23" s="1">
        <v>-4.5999999999999996</v>
      </c>
      <c r="O23">
        <f t="shared" si="0"/>
        <v>15.699999999999998</v>
      </c>
      <c r="P23" s="1">
        <f t="shared" si="22"/>
        <v>-11.166666666666666</v>
      </c>
      <c r="Q23" s="1">
        <f t="shared" si="23"/>
        <v>-7.5666666666666664</v>
      </c>
      <c r="R23" s="1">
        <f t="shared" si="24"/>
        <v>4.9999999999999991</v>
      </c>
      <c r="S23" s="1">
        <f t="shared" si="25"/>
        <v>-4.2333333333333334</v>
      </c>
      <c r="U23" s="1">
        <f t="shared" si="9"/>
        <v>6.1</v>
      </c>
      <c r="V23" s="1">
        <f t="shared" si="10"/>
        <v>-18.5</v>
      </c>
      <c r="W23" s="1">
        <f t="shared" si="11"/>
        <v>12.3</v>
      </c>
      <c r="X23" s="4">
        <f t="shared" ref="X23:X28" si="30">INTERCEPT(F$7:G$7,F23:G23)</f>
        <v>139.04651162790697</v>
      </c>
      <c r="Y23" s="1">
        <f t="shared" si="26"/>
        <v>262.85227272727275</v>
      </c>
      <c r="Z23" s="1">
        <f t="shared" si="13"/>
        <v>123.80576109936578</v>
      </c>
      <c r="AA23" s="1">
        <f t="shared" si="14"/>
        <v>200.94939217758986</v>
      </c>
      <c r="AB23" s="7">
        <f t="shared" si="15"/>
        <v>503.47676180408746</v>
      </c>
      <c r="AC23" s="1">
        <f t="shared" si="16"/>
        <v>225.71317829457365</v>
      </c>
      <c r="AD23" s="1">
        <f t="shared" si="27"/>
        <v>2783.7958656330748</v>
      </c>
      <c r="AE23" s="1">
        <f t="shared" si="28"/>
        <v>26.18992248062014</v>
      </c>
      <c r="AF23" s="12">
        <f t="shared" si="29"/>
        <v>0.70161842222852611</v>
      </c>
      <c r="AI23" s="23">
        <f t="shared" si="17"/>
        <v>0.16709000000000002</v>
      </c>
      <c r="AJ23" s="23">
        <f t="shared" si="2"/>
        <v>0.18018999999999996</v>
      </c>
      <c r="AK23" s="11">
        <f t="shared" si="3"/>
        <v>0.14787999999999998</v>
      </c>
      <c r="AL23" s="11">
        <f t="shared" si="3"/>
        <v>0.22273999999999999</v>
      </c>
      <c r="AM23" s="11">
        <f t="shared" si="3"/>
        <v>0.26425999999999994</v>
      </c>
      <c r="AN23" s="11">
        <f t="shared" si="3"/>
        <v>0.43834999999999996</v>
      </c>
      <c r="AO23" s="23">
        <f t="shared" si="4"/>
        <v>1.0762017153620003</v>
      </c>
      <c r="AP23" s="23">
        <f t="shared" si="18"/>
        <v>1.1478029564480001</v>
      </c>
      <c r="AQ23" s="23">
        <f t="shared" si="19"/>
        <v>0.98961632039200009</v>
      </c>
      <c r="AR23" s="23">
        <f t="shared" si="20"/>
        <v>0.91357410119200022</v>
      </c>
      <c r="AS23" s="23">
        <f t="shared" si="21"/>
        <v>0.68557124845000028</v>
      </c>
      <c r="AT23" s="23">
        <f t="shared" si="5"/>
        <v>2.0673872611895945</v>
      </c>
      <c r="AU23" s="23">
        <f t="shared" si="6"/>
        <v>1.0267884416994262</v>
      </c>
      <c r="AV23" s="23">
        <f t="shared" si="7"/>
        <v>0.83642347237341608</v>
      </c>
      <c r="AW23" s="23">
        <f t="shared" si="8"/>
        <v>0.26010221387465343</v>
      </c>
    </row>
    <row r="24" spans="1:49" x14ac:dyDescent="0.35">
      <c r="A24">
        <v>1854</v>
      </c>
      <c r="B24" s="1">
        <v>-10.9</v>
      </c>
      <c r="C24" s="1">
        <v>-20.3</v>
      </c>
      <c r="D24" s="1">
        <v>-18.600000000000001</v>
      </c>
      <c r="E24" s="1">
        <v>-12.8</v>
      </c>
      <c r="F24" s="6">
        <v>-1.8</v>
      </c>
      <c r="G24" s="1">
        <v>3.4</v>
      </c>
      <c r="H24" s="1">
        <v>7</v>
      </c>
      <c r="I24" s="1">
        <v>4.5</v>
      </c>
      <c r="J24" s="1">
        <v>0.2</v>
      </c>
      <c r="K24" s="1">
        <v>-4.8</v>
      </c>
      <c r="L24" s="1">
        <v>-10.5</v>
      </c>
      <c r="M24" s="1">
        <v>-15.4</v>
      </c>
      <c r="N24" s="1">
        <v>-6.7</v>
      </c>
      <c r="O24">
        <f t="shared" si="0"/>
        <v>15.1</v>
      </c>
      <c r="P24" s="1">
        <f t="shared" si="22"/>
        <v>-14.033333333333333</v>
      </c>
      <c r="Q24" s="1">
        <f t="shared" si="23"/>
        <v>-11.066666666666668</v>
      </c>
      <c r="R24" s="1">
        <f t="shared" si="24"/>
        <v>4.9666666666666668</v>
      </c>
      <c r="S24" s="1">
        <f t="shared" si="25"/>
        <v>-5.0333333333333332</v>
      </c>
      <c r="U24" s="1">
        <f t="shared" si="9"/>
        <v>7</v>
      </c>
      <c r="V24" s="1">
        <f t="shared" si="10"/>
        <v>-20.3</v>
      </c>
      <c r="W24" s="1">
        <f t="shared" si="11"/>
        <v>13.65</v>
      </c>
      <c r="X24" s="4">
        <f t="shared" si="30"/>
        <v>146.05769230769232</v>
      </c>
      <c r="Y24" s="1">
        <f t="shared" si="26"/>
        <v>259.22000000000003</v>
      </c>
      <c r="Z24" s="1">
        <f t="shared" si="13"/>
        <v>113.16230769230771</v>
      </c>
      <c r="AA24" s="1">
        <f t="shared" si="14"/>
        <v>202.63884615384617</v>
      </c>
      <c r="AB24" s="7">
        <f t="shared" si="15"/>
        <v>528.09076923076918</v>
      </c>
      <c r="AC24" s="1">
        <f t="shared" si="16"/>
        <v>248.20541958041957</v>
      </c>
      <c r="AD24" s="1">
        <f t="shared" si="27"/>
        <v>3359.046678321678</v>
      </c>
      <c r="AE24" s="1">
        <f t="shared" si="28"/>
        <v>21.954982517482534</v>
      </c>
      <c r="AF24" s="12">
        <f t="shared" si="29"/>
        <v>0.7160744635676507</v>
      </c>
      <c r="AI24" s="23">
        <f t="shared" si="17"/>
        <v>0.20030000000000003</v>
      </c>
      <c r="AJ24" s="23">
        <f t="shared" si="2"/>
        <v>0.17257</v>
      </c>
      <c r="AK24" s="11">
        <f t="shared" si="3"/>
        <v>0.14404</v>
      </c>
      <c r="AL24" s="11">
        <f t="shared" si="3"/>
        <v>0.21662000000000003</v>
      </c>
      <c r="AM24" s="11">
        <f t="shared" si="3"/>
        <v>0.25838</v>
      </c>
      <c r="AN24" s="11">
        <f t="shared" si="3"/>
        <v>0.43445</v>
      </c>
      <c r="AO24" s="23">
        <f t="shared" si="4"/>
        <v>1.0926328798580001</v>
      </c>
      <c r="AP24" s="23">
        <f t="shared" si="18"/>
        <v>1.1566486022719999</v>
      </c>
      <c r="AQ24" s="23">
        <f t="shared" si="19"/>
        <v>1.001530423048</v>
      </c>
      <c r="AR24" s="23">
        <f t="shared" si="20"/>
        <v>0.9238359430480001</v>
      </c>
      <c r="AS24" s="23">
        <f t="shared" si="21"/>
        <v>0.68907276205000012</v>
      </c>
      <c r="AT24" s="23">
        <f t="shared" si="5"/>
        <v>2.1254625541198302</v>
      </c>
      <c r="AU24" s="23">
        <f t="shared" si="6"/>
        <v>1.0578989666913672</v>
      </c>
      <c r="AV24" s="23">
        <f t="shared" si="7"/>
        <v>0.86142272121231478</v>
      </c>
      <c r="AW24" s="23">
        <f t="shared" si="8"/>
        <v>0.26706370238863092</v>
      </c>
    </row>
    <row r="25" spans="1:49" x14ac:dyDescent="0.35">
      <c r="A25">
        <v>1855</v>
      </c>
      <c r="B25" s="1">
        <v>-14.6</v>
      </c>
      <c r="C25" s="1">
        <v>-13.4</v>
      </c>
      <c r="D25" s="1">
        <v>-17.600000000000001</v>
      </c>
      <c r="E25" s="1">
        <v>-16.600000000000001</v>
      </c>
      <c r="F25" s="6">
        <v>-4.8</v>
      </c>
      <c r="G25" s="1">
        <v>0.8</v>
      </c>
      <c r="H25" s="1">
        <v>5.8</v>
      </c>
      <c r="I25" s="1">
        <v>5.4</v>
      </c>
      <c r="J25" s="1">
        <v>0.7</v>
      </c>
      <c r="K25" s="1">
        <v>-3</v>
      </c>
      <c r="L25" s="1">
        <v>-5.4</v>
      </c>
      <c r="M25" s="1">
        <v>-5.5</v>
      </c>
      <c r="N25" s="1">
        <v>-5.7</v>
      </c>
      <c r="O25">
        <f t="shared" si="0"/>
        <v>12.7</v>
      </c>
      <c r="P25" s="1">
        <f t="shared" si="22"/>
        <v>-14.466666666666667</v>
      </c>
      <c r="Q25" s="1">
        <f t="shared" si="23"/>
        <v>-13</v>
      </c>
      <c r="R25" s="1">
        <f t="shared" si="24"/>
        <v>4</v>
      </c>
      <c r="S25" s="1">
        <f t="shared" si="25"/>
        <v>-2.5666666666666669</v>
      </c>
      <c r="U25" s="1">
        <f t="shared" si="9"/>
        <v>5.8</v>
      </c>
      <c r="V25" s="1">
        <f t="shared" si="10"/>
        <v>-17.600000000000001</v>
      </c>
      <c r="W25" s="1">
        <f t="shared" si="11"/>
        <v>11.700000000000001</v>
      </c>
      <c r="X25" s="4">
        <f t="shared" si="30"/>
        <v>161.64285714285714</v>
      </c>
      <c r="Y25" s="1">
        <f t="shared" si="26"/>
        <v>263.77027027027026</v>
      </c>
      <c r="Z25" s="1">
        <f t="shared" si="13"/>
        <v>102.12741312741312</v>
      </c>
      <c r="AA25" s="1">
        <f t="shared" si="14"/>
        <v>212.70656370656371</v>
      </c>
      <c r="AB25" s="7">
        <f t="shared" si="15"/>
        <v>394.89266409266401</v>
      </c>
      <c r="AC25" s="1">
        <f t="shared" si="16"/>
        <v>267.42285714285708</v>
      </c>
      <c r="AD25" s="1">
        <f t="shared" si="27"/>
        <v>3137.7615238095232</v>
      </c>
      <c r="AE25" s="1">
        <f t="shared" si="28"/>
        <v>27.931428571428597</v>
      </c>
      <c r="AF25" s="12">
        <f t="shared" si="29"/>
        <v>0.73814038128770776</v>
      </c>
      <c r="AI25" s="23">
        <f t="shared" si="17"/>
        <v>0.15602000000000002</v>
      </c>
      <c r="AJ25" s="23">
        <f t="shared" si="2"/>
        <v>0.14208999999999999</v>
      </c>
      <c r="AK25" s="11">
        <f t="shared" si="3"/>
        <v>0.12868000000000002</v>
      </c>
      <c r="AL25" s="11">
        <f t="shared" si="3"/>
        <v>0.19213999999999998</v>
      </c>
      <c r="AM25" s="11">
        <f t="shared" si="3"/>
        <v>0.23485999999999999</v>
      </c>
      <c r="AN25" s="11">
        <f t="shared" si="3"/>
        <v>0.41885</v>
      </c>
      <c r="AO25" s="23">
        <f t="shared" si="4"/>
        <v>1.1611678548020001</v>
      </c>
      <c r="AP25" s="23">
        <f t="shared" si="18"/>
        <v>1.1927448726079999</v>
      </c>
      <c r="AQ25" s="23">
        <f t="shared" si="19"/>
        <v>1.0509996266320001</v>
      </c>
      <c r="AR25" s="23">
        <f t="shared" si="20"/>
        <v>0.96655671143200017</v>
      </c>
      <c r="AS25" s="23">
        <f t="shared" si="21"/>
        <v>0.70381498045000002</v>
      </c>
      <c r="AT25" s="23">
        <f t="shared" si="5"/>
        <v>1.8664302445092273</v>
      </c>
      <c r="AU25" s="23">
        <f t="shared" si="6"/>
        <v>0.93712742035150143</v>
      </c>
      <c r="AV25" s="23">
        <f t="shared" si="7"/>
        <v>0.76193480128636648</v>
      </c>
      <c r="AW25" s="23">
        <f t="shared" si="8"/>
        <v>0.23339783426804206</v>
      </c>
    </row>
    <row r="26" spans="1:49" x14ac:dyDescent="0.35">
      <c r="A26">
        <v>1856</v>
      </c>
      <c r="B26" s="1">
        <v>-9.6</v>
      </c>
      <c r="C26" s="1">
        <v>-8.8000000000000007</v>
      </c>
      <c r="D26" s="1">
        <v>-8.3000000000000007</v>
      </c>
      <c r="E26" s="1">
        <v>-8.4</v>
      </c>
      <c r="F26" s="6">
        <v>-1.1000000000000001</v>
      </c>
      <c r="G26" s="1">
        <v>1.9</v>
      </c>
      <c r="H26" s="1">
        <v>7</v>
      </c>
      <c r="I26" s="1">
        <v>4.8</v>
      </c>
      <c r="J26" s="1">
        <v>2.4</v>
      </c>
      <c r="K26" s="1">
        <v>-1.8</v>
      </c>
      <c r="L26" s="1">
        <v>-2.5</v>
      </c>
      <c r="M26" s="1">
        <v>-8.1999999999999993</v>
      </c>
      <c r="N26" s="1">
        <v>-2.7</v>
      </c>
      <c r="O26">
        <f t="shared" si="0"/>
        <v>16.099999999999998</v>
      </c>
      <c r="P26" s="1">
        <f t="shared" si="22"/>
        <v>-7.9666666666666659</v>
      </c>
      <c r="Q26" s="1">
        <f t="shared" si="23"/>
        <v>-5.9333333333333345</v>
      </c>
      <c r="R26" s="1">
        <f t="shared" si="24"/>
        <v>4.5666666666666664</v>
      </c>
      <c r="S26" s="1">
        <f t="shared" si="25"/>
        <v>-0.63333333333333341</v>
      </c>
      <c r="U26" s="1">
        <f t="shared" si="9"/>
        <v>7</v>
      </c>
      <c r="V26" s="1">
        <f t="shared" si="10"/>
        <v>-9.6</v>
      </c>
      <c r="W26" s="1">
        <f t="shared" si="11"/>
        <v>8.3000000000000007</v>
      </c>
      <c r="X26" s="4">
        <f t="shared" si="30"/>
        <v>146.68333333333334</v>
      </c>
      <c r="Y26" s="1">
        <f t="shared" si="26"/>
        <v>275.42857142857144</v>
      </c>
      <c r="Z26" s="1">
        <f t="shared" si="13"/>
        <v>128.74523809523811</v>
      </c>
      <c r="AA26" s="1">
        <f t="shared" si="14"/>
        <v>211.05595238095239</v>
      </c>
      <c r="AB26" s="7">
        <f t="shared" si="15"/>
        <v>600.81111111111113</v>
      </c>
      <c r="AC26" s="1">
        <f t="shared" si="16"/>
        <v>247.91306306306308</v>
      </c>
      <c r="AD26" s="1">
        <f t="shared" si="27"/>
        <v>1586.6436036036037</v>
      </c>
      <c r="AE26" s="1">
        <f t="shared" si="28"/>
        <v>22.726801801801798</v>
      </c>
      <c r="AF26" s="12">
        <f t="shared" si="29"/>
        <v>0.61905703998848582</v>
      </c>
      <c r="AI26" s="23">
        <f t="shared" si="17"/>
        <v>0.20030000000000003</v>
      </c>
      <c r="AJ26" s="23">
        <f t="shared" si="2"/>
        <v>0.18526999999999996</v>
      </c>
      <c r="AK26" s="11">
        <f t="shared" si="3"/>
        <v>0.15043999999999999</v>
      </c>
      <c r="AL26" s="11">
        <f t="shared" si="3"/>
        <v>0.22681999999999997</v>
      </c>
      <c r="AM26" s="11">
        <f t="shared" si="3"/>
        <v>0.26817999999999997</v>
      </c>
      <c r="AN26" s="11">
        <f t="shared" si="3"/>
        <v>0.44094999999999995</v>
      </c>
      <c r="AO26" s="23">
        <f t="shared" si="4"/>
        <v>1.0654037344180001</v>
      </c>
      <c r="AP26" s="23">
        <f t="shared" si="18"/>
        <v>1.1419455085120001</v>
      </c>
      <c r="AQ26" s="23">
        <f t="shared" si="19"/>
        <v>0.98177429600800015</v>
      </c>
      <c r="AR26" s="23">
        <f t="shared" si="20"/>
        <v>0.90682584000800015</v>
      </c>
      <c r="AS26" s="23">
        <f t="shared" si="21"/>
        <v>0.68327780405000005</v>
      </c>
      <c r="AT26" s="23">
        <f t="shared" si="5"/>
        <v>2.2526313267602953</v>
      </c>
      <c r="AU26" s="23">
        <f t="shared" si="6"/>
        <v>1.1172044022221712</v>
      </c>
      <c r="AV26" s="23">
        <f t="shared" si="7"/>
        <v>0.91032302652965935</v>
      </c>
      <c r="AW26" s="23">
        <f t="shared" si="8"/>
        <v>0.28365841384167112</v>
      </c>
    </row>
    <row r="27" spans="1:49" x14ac:dyDescent="0.35">
      <c r="A27">
        <v>1857</v>
      </c>
      <c r="B27" s="1">
        <v>-12.7</v>
      </c>
      <c r="C27" s="1">
        <v>-19.100000000000001</v>
      </c>
      <c r="D27" s="1">
        <v>-15</v>
      </c>
      <c r="E27" s="1">
        <v>-10.1</v>
      </c>
      <c r="F27" s="6">
        <v>-1.7</v>
      </c>
      <c r="G27" s="1">
        <v>5.9</v>
      </c>
      <c r="H27" s="1">
        <v>6.7</v>
      </c>
      <c r="I27" s="1">
        <v>6.3</v>
      </c>
      <c r="J27" s="1">
        <v>2.1</v>
      </c>
      <c r="K27" s="1">
        <v>-3</v>
      </c>
      <c r="L27" s="1">
        <v>-5.8</v>
      </c>
      <c r="M27" s="1">
        <v>-12.1</v>
      </c>
      <c r="N27" s="1">
        <v>-4.9000000000000004</v>
      </c>
      <c r="O27">
        <f t="shared" si="0"/>
        <v>21.000000000000004</v>
      </c>
      <c r="P27" s="1">
        <f t="shared" si="22"/>
        <v>-13.333333333333334</v>
      </c>
      <c r="Q27" s="1">
        <f t="shared" si="23"/>
        <v>-8.9333333333333336</v>
      </c>
      <c r="R27" s="1">
        <f t="shared" si="24"/>
        <v>6.3000000000000007</v>
      </c>
      <c r="S27" s="1">
        <f t="shared" si="25"/>
        <v>-2.2333333333333329</v>
      </c>
      <c r="U27" s="1">
        <f t="shared" si="9"/>
        <v>6.7</v>
      </c>
      <c r="V27" s="1">
        <f t="shared" si="10"/>
        <v>-19.100000000000001</v>
      </c>
      <c r="W27" s="1">
        <f t="shared" si="11"/>
        <v>12.9</v>
      </c>
      <c r="X27" s="4">
        <f t="shared" si="30"/>
        <v>142.32236842105263</v>
      </c>
      <c r="Y27" s="1">
        <f t="shared" si="26"/>
        <v>270.55882352941177</v>
      </c>
      <c r="Z27" s="1">
        <f t="shared" si="13"/>
        <v>128.23645510835914</v>
      </c>
      <c r="AA27" s="1">
        <f t="shared" si="14"/>
        <v>206.44059597523221</v>
      </c>
      <c r="AB27" s="7">
        <f t="shared" si="15"/>
        <v>572.78949948400418</v>
      </c>
      <c r="AC27" s="1">
        <f t="shared" si="16"/>
        <v>231.89379699248119</v>
      </c>
      <c r="AD27" s="1">
        <f t="shared" si="27"/>
        <v>2952.781015037594</v>
      </c>
      <c r="AE27" s="1">
        <f t="shared" si="28"/>
        <v>26.375469924812037</v>
      </c>
      <c r="AF27" s="12">
        <f t="shared" si="29"/>
        <v>0.69423468848368264</v>
      </c>
      <c r="AI27" s="23">
        <f t="shared" si="17"/>
        <v>0.18923000000000004</v>
      </c>
      <c r="AJ27" s="23">
        <f t="shared" si="2"/>
        <v>0.24750000000000005</v>
      </c>
      <c r="AK27" s="11">
        <f t="shared" si="3"/>
        <v>0.18180000000000002</v>
      </c>
      <c r="AL27" s="11">
        <f t="shared" si="3"/>
        <v>0.27680000000000005</v>
      </c>
      <c r="AM27" s="11">
        <f t="shared" si="3"/>
        <v>0.31620000000000004</v>
      </c>
      <c r="AN27" s="11">
        <f t="shared" si="3"/>
        <v>0.4728</v>
      </c>
      <c r="AO27" s="23">
        <f t="shared" si="4"/>
        <v>0.94326512500000004</v>
      </c>
      <c r="AP27" s="23">
        <f t="shared" si="18"/>
        <v>1.0727660008000002</v>
      </c>
      <c r="AQ27" s="23">
        <f t="shared" si="19"/>
        <v>0.89224814080000003</v>
      </c>
      <c r="AR27" s="23">
        <f t="shared" si="20"/>
        <v>0.83019550480000004</v>
      </c>
      <c r="AS27" s="23">
        <f t="shared" si="21"/>
        <v>0.65783841279999999</v>
      </c>
      <c r="AT27" s="23">
        <f t="shared" si="5"/>
        <v>2.1318099043990415</v>
      </c>
      <c r="AU27" s="23">
        <f t="shared" si="6"/>
        <v>1.0399158112188298</v>
      </c>
      <c r="AV27" s="23">
        <f t="shared" si="7"/>
        <v>0.850456920792245</v>
      </c>
      <c r="AW27" s="23">
        <f t="shared" si="8"/>
        <v>0.27175977498698456</v>
      </c>
    </row>
    <row r="28" spans="1:49" x14ac:dyDescent="0.35">
      <c r="A28">
        <v>1858</v>
      </c>
      <c r="B28" s="1">
        <v>-19.2</v>
      </c>
      <c r="C28" s="1">
        <v>-18.600000000000001</v>
      </c>
      <c r="D28" s="1">
        <v>-11.3</v>
      </c>
      <c r="E28" s="1">
        <v>-12.9</v>
      </c>
      <c r="F28" s="6">
        <v>-2.9</v>
      </c>
      <c r="G28" s="1">
        <v>5</v>
      </c>
      <c r="H28" s="1">
        <v>6.5</v>
      </c>
      <c r="I28" s="1">
        <v>6</v>
      </c>
      <c r="J28" s="1">
        <v>0.7</v>
      </c>
      <c r="K28" s="1">
        <v>-3.1</v>
      </c>
      <c r="L28" s="1">
        <v>-4.5</v>
      </c>
      <c r="M28" s="1">
        <v>-10.1</v>
      </c>
      <c r="N28" s="1">
        <v>-5.4</v>
      </c>
      <c r="O28">
        <f t="shared" si="0"/>
        <v>18.2</v>
      </c>
      <c r="P28" s="1">
        <f t="shared" si="22"/>
        <v>-16.633333333333333</v>
      </c>
      <c r="Q28" s="1">
        <f t="shared" si="23"/>
        <v>-9.0333333333333332</v>
      </c>
      <c r="R28" s="1">
        <f t="shared" si="24"/>
        <v>5.833333333333333</v>
      </c>
      <c r="S28" s="1">
        <f t="shared" si="25"/>
        <v>-2.3000000000000003</v>
      </c>
      <c r="U28" s="1">
        <f t="shared" si="9"/>
        <v>6.5</v>
      </c>
      <c r="V28" s="1">
        <f t="shared" si="10"/>
        <v>-19.2</v>
      </c>
      <c r="W28" s="1">
        <f t="shared" si="11"/>
        <v>12.85</v>
      </c>
      <c r="X28" s="4">
        <f t="shared" si="30"/>
        <v>146.69620253164558</v>
      </c>
      <c r="Y28" s="1">
        <f t="shared" si="26"/>
        <v>263.61842105263156</v>
      </c>
      <c r="Z28" s="1">
        <f t="shared" si="13"/>
        <v>116.92221852098598</v>
      </c>
      <c r="AA28" s="1">
        <f t="shared" si="14"/>
        <v>205.15731179213856</v>
      </c>
      <c r="AB28" s="7">
        <f t="shared" si="15"/>
        <v>506.66294692427255</v>
      </c>
      <c r="AC28" s="1">
        <f t="shared" si="16"/>
        <v>241.13737900223381</v>
      </c>
      <c r="AD28" s="1">
        <f t="shared" si="27"/>
        <v>3086.5584512285927</v>
      </c>
      <c r="AE28" s="1">
        <f t="shared" si="28"/>
        <v>26.127513030528675</v>
      </c>
      <c r="AF28" s="12">
        <f t="shared" si="29"/>
        <v>0.7116647335357108</v>
      </c>
      <c r="AI28" s="23">
        <f t="shared" si="17"/>
        <v>0.18185000000000001</v>
      </c>
      <c r="AJ28" s="23">
        <f t="shared" si="2"/>
        <v>0.21193999999999999</v>
      </c>
      <c r="AK28" s="11">
        <f t="shared" si="3"/>
        <v>0.16388</v>
      </c>
      <c r="AL28" s="11">
        <f t="shared" si="3"/>
        <v>0.24824000000000002</v>
      </c>
      <c r="AM28" s="11">
        <f t="shared" si="3"/>
        <v>0.28876000000000002</v>
      </c>
      <c r="AN28" s="11">
        <f t="shared" si="3"/>
        <v>0.4546</v>
      </c>
      <c r="AO28" s="23">
        <f t="shared" si="4"/>
        <v>1.0107635239120001</v>
      </c>
      <c r="AP28" s="23">
        <f t="shared" si="18"/>
        <v>1.1117143036480002</v>
      </c>
      <c r="AQ28" s="23">
        <f t="shared" si="19"/>
        <v>0.94192549619200006</v>
      </c>
      <c r="AR28" s="23">
        <f t="shared" si="20"/>
        <v>0.872617656992</v>
      </c>
      <c r="AS28" s="23">
        <f t="shared" si="21"/>
        <v>0.67177400720000024</v>
      </c>
      <c r="AT28" s="23">
        <f t="shared" si="5"/>
        <v>2.0410545893919392</v>
      </c>
      <c r="AU28" s="23">
        <f t="shared" si="6"/>
        <v>1.0049065578942189</v>
      </c>
      <c r="AV28" s="23">
        <f t="shared" si="7"/>
        <v>0.82004215388649704</v>
      </c>
      <c r="AW28" s="23">
        <f t="shared" si="8"/>
        <v>0.25828501241534629</v>
      </c>
    </row>
    <row r="29" spans="1:49" x14ac:dyDescent="0.35">
      <c r="A29">
        <v>1859</v>
      </c>
      <c r="B29" s="1">
        <v>-21.4</v>
      </c>
      <c r="C29" s="1">
        <v>-23.4</v>
      </c>
      <c r="D29" s="1">
        <v>-21.2</v>
      </c>
      <c r="E29" s="1">
        <v>-9.6999999999999993</v>
      </c>
      <c r="F29" s="5">
        <v>1.9</v>
      </c>
      <c r="G29" s="1">
        <v>2.6</v>
      </c>
      <c r="H29" s="1">
        <v>5.3</v>
      </c>
      <c r="I29" s="1">
        <v>5.0999999999999996</v>
      </c>
      <c r="J29" s="1">
        <v>2.4</v>
      </c>
      <c r="K29" s="1">
        <v>-2.4</v>
      </c>
      <c r="L29" s="1">
        <v>-5.8</v>
      </c>
      <c r="M29" s="1">
        <v>-7.2</v>
      </c>
      <c r="N29" s="1">
        <v>-6.1</v>
      </c>
      <c r="O29">
        <f t="shared" si="0"/>
        <v>17.3</v>
      </c>
      <c r="P29" s="1">
        <f t="shared" si="22"/>
        <v>-18.3</v>
      </c>
      <c r="Q29" s="1">
        <f t="shared" si="23"/>
        <v>-9.6666666666666661</v>
      </c>
      <c r="R29" s="1">
        <f t="shared" si="24"/>
        <v>4.333333333333333</v>
      </c>
      <c r="S29" s="1">
        <f t="shared" si="25"/>
        <v>-1.9333333333333333</v>
      </c>
      <c r="U29" s="1">
        <f t="shared" si="9"/>
        <v>5.3</v>
      </c>
      <c r="V29" s="1">
        <f t="shared" si="10"/>
        <v>-23.4</v>
      </c>
      <c r="W29" s="1">
        <f t="shared" si="11"/>
        <v>14.35</v>
      </c>
      <c r="X29" s="5">
        <f t="shared" ref="X29:X30" si="31">INTERCEPT(E$7:F$7,E29:F29)</f>
        <v>130.50431034482759</v>
      </c>
      <c r="Y29" s="1">
        <f t="shared" si="26"/>
        <v>273.25</v>
      </c>
      <c r="Z29" s="1">
        <f t="shared" si="13"/>
        <v>142.74568965517241</v>
      </c>
      <c r="AA29" s="1">
        <f t="shared" si="14"/>
        <v>201.87715517241378</v>
      </c>
      <c r="AB29" s="7">
        <f t="shared" si="15"/>
        <v>504.36810344827586</v>
      </c>
      <c r="AC29" s="1">
        <f t="shared" si="16"/>
        <v>231.88588929219603</v>
      </c>
      <c r="AD29" s="1">
        <f t="shared" si="27"/>
        <v>3617.4198729582577</v>
      </c>
      <c r="AE29" s="1">
        <f t="shared" si="28"/>
        <v>14.561365698729574</v>
      </c>
      <c r="AF29" s="12">
        <f t="shared" si="29"/>
        <v>0.72811997905104309</v>
      </c>
      <c r="AI29" s="23">
        <f t="shared" si="17"/>
        <v>0.13757</v>
      </c>
      <c r="AJ29" s="23">
        <f t="shared" si="2"/>
        <v>0.20050999999999999</v>
      </c>
      <c r="AK29" s="11">
        <f t="shared" si="3"/>
        <v>0.15812000000000001</v>
      </c>
      <c r="AL29" s="11">
        <f t="shared" si="3"/>
        <v>0.23906000000000005</v>
      </c>
      <c r="AM29" s="11">
        <f t="shared" si="3"/>
        <v>0.27993999999999997</v>
      </c>
      <c r="AN29" s="11">
        <f t="shared" si="3"/>
        <v>0.44874999999999998</v>
      </c>
      <c r="AO29" s="23">
        <f t="shared" si="4"/>
        <v>1.0337592094420001</v>
      </c>
      <c r="AP29" s="23">
        <f t="shared" si="18"/>
        <v>1.1245634812480001</v>
      </c>
      <c r="AQ29" s="23">
        <f t="shared" si="19"/>
        <v>0.95873163431200004</v>
      </c>
      <c r="AR29" s="23">
        <f t="shared" si="20"/>
        <v>0.8870272967120002</v>
      </c>
      <c r="AS29" s="23">
        <f t="shared" si="21"/>
        <v>0.67659378125000003</v>
      </c>
      <c r="AT29" s="23">
        <f t="shared" si="5"/>
        <v>2.0481617260378715</v>
      </c>
      <c r="AU29" s="23">
        <f t="shared" si="6"/>
        <v>1.011533260123868</v>
      </c>
      <c r="AV29" s="23">
        <f t="shared" si="7"/>
        <v>0.82491064171009643</v>
      </c>
      <c r="AW29" s="23">
        <f t="shared" si="8"/>
        <v>0.25862222480246394</v>
      </c>
    </row>
    <row r="30" spans="1:49" x14ac:dyDescent="0.35">
      <c r="A30">
        <v>1860</v>
      </c>
      <c r="B30" s="1">
        <v>-13.2</v>
      </c>
      <c r="C30" s="1">
        <v>-10.6</v>
      </c>
      <c r="D30" s="1">
        <v>-16.2</v>
      </c>
      <c r="E30" s="1">
        <v>-9.6</v>
      </c>
      <c r="F30" s="5">
        <v>0.8</v>
      </c>
      <c r="G30" s="1">
        <v>4.5</v>
      </c>
      <c r="H30" s="1">
        <v>6.5</v>
      </c>
      <c r="I30" s="1">
        <v>5.5</v>
      </c>
      <c r="J30" s="1">
        <v>1.9</v>
      </c>
      <c r="K30" s="1">
        <v>-4.3</v>
      </c>
      <c r="L30" s="1">
        <v>-3.8</v>
      </c>
      <c r="M30" s="1">
        <v>-7.5</v>
      </c>
      <c r="N30" s="1">
        <v>-3.8</v>
      </c>
      <c r="O30">
        <f t="shared" si="0"/>
        <v>19.2</v>
      </c>
      <c r="P30" s="1">
        <f t="shared" si="22"/>
        <v>-10.333333333333334</v>
      </c>
      <c r="Q30" s="1">
        <f t="shared" si="23"/>
        <v>-8.3333333333333321</v>
      </c>
      <c r="R30" s="1">
        <f t="shared" si="24"/>
        <v>5.5</v>
      </c>
      <c r="S30" s="1">
        <f t="shared" si="25"/>
        <v>-2.0666666666666664</v>
      </c>
      <c r="U30" s="1">
        <f t="shared" si="9"/>
        <v>6.5</v>
      </c>
      <c r="V30" s="1">
        <f t="shared" si="10"/>
        <v>-16.2</v>
      </c>
      <c r="W30" s="1">
        <f t="shared" si="11"/>
        <v>11.35</v>
      </c>
      <c r="X30" s="5">
        <f t="shared" si="31"/>
        <v>133.15384615384616</v>
      </c>
      <c r="Y30" s="1">
        <f t="shared" si="26"/>
        <v>267.34677419354841</v>
      </c>
      <c r="Z30" s="1">
        <f t="shared" si="13"/>
        <v>134.19292803970225</v>
      </c>
      <c r="AA30" s="1">
        <f t="shared" si="14"/>
        <v>200.2503101736973</v>
      </c>
      <c r="AB30" s="7">
        <f t="shared" si="15"/>
        <v>581.50268817204301</v>
      </c>
      <c r="AC30" s="1">
        <f t="shared" si="16"/>
        <v>224.90384615384616</v>
      </c>
      <c r="AD30" s="1">
        <f t="shared" si="27"/>
        <v>2428.9615384615381</v>
      </c>
      <c r="AE30" s="1">
        <f t="shared" si="28"/>
        <v>20.70192307692308</v>
      </c>
      <c r="AF30" s="12">
        <f t="shared" si="29"/>
        <v>0.67146130153690275</v>
      </c>
      <c r="AI30" s="23">
        <f t="shared" si="17"/>
        <v>0.18185000000000001</v>
      </c>
      <c r="AJ30" s="23">
        <f t="shared" si="2"/>
        <v>0.22463999999999998</v>
      </c>
      <c r="AK30" s="11">
        <f t="shared" si="3"/>
        <v>0.17027999999999999</v>
      </c>
      <c r="AL30" s="11">
        <f t="shared" si="3"/>
        <v>0.25844</v>
      </c>
      <c r="AM30" s="11">
        <f t="shared" si="3"/>
        <v>0.29855999999999999</v>
      </c>
      <c r="AN30" s="11">
        <f t="shared" si="3"/>
        <v>0.46109999999999995</v>
      </c>
      <c r="AO30" s="23">
        <f t="shared" si="4"/>
        <v>0.98595437363200022</v>
      </c>
      <c r="AP30" s="23">
        <f t="shared" si="18"/>
        <v>1.0976257737280002</v>
      </c>
      <c r="AQ30" s="23">
        <f t="shared" si="19"/>
        <v>0.92373038531200002</v>
      </c>
      <c r="AR30" s="23">
        <f t="shared" si="20"/>
        <v>0.8570485381120001</v>
      </c>
      <c r="AS30" s="23">
        <f t="shared" si="21"/>
        <v>0.66661296820000027</v>
      </c>
      <c r="AT30" s="23">
        <f t="shared" si="5"/>
        <v>2.1727084968002575</v>
      </c>
      <c r="AU30" s="23">
        <f t="shared" si="6"/>
        <v>1.0661205381503747</v>
      </c>
      <c r="AV30" s="23">
        <f t="shared" si="7"/>
        <v>0.87064914851735686</v>
      </c>
      <c r="AW30" s="23">
        <f t="shared" si="8"/>
        <v>0.27563907136655064</v>
      </c>
    </row>
    <row r="31" spans="1:49" x14ac:dyDescent="0.35">
      <c r="A31">
        <v>1861</v>
      </c>
      <c r="B31" s="1">
        <v>-15.5</v>
      </c>
      <c r="C31" s="1">
        <v>-17.600000000000001</v>
      </c>
      <c r="D31" s="1">
        <v>-23</v>
      </c>
      <c r="E31" s="1">
        <v>-15.8</v>
      </c>
      <c r="F31" s="6">
        <v>-1.7</v>
      </c>
      <c r="G31" s="1">
        <v>2.2999999999999998</v>
      </c>
      <c r="H31" s="1">
        <v>4.7</v>
      </c>
      <c r="I31" s="1">
        <v>5.6</v>
      </c>
      <c r="J31" s="1">
        <v>1.4</v>
      </c>
      <c r="K31" s="1">
        <v>-3.9</v>
      </c>
      <c r="L31" s="1">
        <v>-7.3</v>
      </c>
      <c r="M31" s="1">
        <v>-9.1</v>
      </c>
      <c r="N31" s="1">
        <v>-6.6</v>
      </c>
      <c r="O31">
        <f t="shared" si="0"/>
        <v>14</v>
      </c>
      <c r="P31" s="1">
        <f t="shared" si="22"/>
        <v>-13.533333333333333</v>
      </c>
      <c r="Q31" s="1">
        <f t="shared" si="23"/>
        <v>-13.5</v>
      </c>
      <c r="R31" s="1">
        <f t="shared" si="24"/>
        <v>4.2</v>
      </c>
      <c r="S31" s="1">
        <f t="shared" si="25"/>
        <v>-3.2666666666666671</v>
      </c>
      <c r="U31" s="1">
        <f t="shared" si="9"/>
        <v>5.6</v>
      </c>
      <c r="V31" s="1">
        <f t="shared" si="10"/>
        <v>-23</v>
      </c>
      <c r="W31" s="1">
        <f t="shared" si="11"/>
        <v>14.3</v>
      </c>
      <c r="X31" s="4">
        <f t="shared" ref="X31:X42" si="32">INTERCEPT(F$7:G$7,F31:G31)</f>
        <v>148.46250000000001</v>
      </c>
      <c r="Y31" s="1">
        <f t="shared" si="26"/>
        <v>266.05660377358492</v>
      </c>
      <c r="Z31" s="1">
        <f t="shared" si="13"/>
        <v>117.59410377358492</v>
      </c>
      <c r="AA31" s="1">
        <f t="shared" si="14"/>
        <v>207.25955188679245</v>
      </c>
      <c r="AB31" s="7">
        <f t="shared" si="15"/>
        <v>439.01798742138368</v>
      </c>
      <c r="AC31" s="1">
        <f t="shared" si="16"/>
        <v>246.11572580645159</v>
      </c>
      <c r="AD31" s="1">
        <f t="shared" si="27"/>
        <v>3773.7744623655908</v>
      </c>
      <c r="AE31" s="1">
        <f t="shared" si="28"/>
        <v>25.404637096774209</v>
      </c>
      <c r="AF31" s="12">
        <f t="shared" si="29"/>
        <v>0.74566901042025302</v>
      </c>
      <c r="AI31" s="23">
        <f t="shared" si="17"/>
        <v>0.11543000000000003</v>
      </c>
      <c r="AJ31" s="23">
        <f t="shared" si="2"/>
        <v>0.15859999999999999</v>
      </c>
      <c r="AK31" s="11">
        <f t="shared" si="3"/>
        <v>0.13700000000000001</v>
      </c>
      <c r="AL31" s="11">
        <f t="shared" si="3"/>
        <v>0.20540000000000003</v>
      </c>
      <c r="AM31" s="11">
        <f t="shared" si="3"/>
        <v>0.24759999999999999</v>
      </c>
      <c r="AN31" s="11">
        <f t="shared" si="3"/>
        <v>0.42730000000000001</v>
      </c>
      <c r="AO31" s="23">
        <f t="shared" si="4"/>
        <v>1.1234865832000001</v>
      </c>
      <c r="AP31" s="23">
        <f t="shared" si="18"/>
        <v>1.17305098</v>
      </c>
      <c r="AQ31" s="23">
        <f t="shared" si="19"/>
        <v>1.0238437672</v>
      </c>
      <c r="AR31" s="23">
        <f t="shared" si="20"/>
        <v>0.94308393920000011</v>
      </c>
      <c r="AS31" s="23">
        <f t="shared" si="21"/>
        <v>0.69568340179999999</v>
      </c>
      <c r="AT31" s="23">
        <f t="shared" si="5"/>
        <v>1.9516325455647012</v>
      </c>
      <c r="AU31" s="23">
        <f t="shared" si="6"/>
        <v>0.97524972007835597</v>
      </c>
      <c r="AV31" s="23">
        <f t="shared" si="7"/>
        <v>0.79356213777348228</v>
      </c>
      <c r="AW31" s="23">
        <f t="shared" si="8"/>
        <v>0.24466678417876175</v>
      </c>
    </row>
    <row r="32" spans="1:49" x14ac:dyDescent="0.35">
      <c r="A32">
        <v>1862</v>
      </c>
      <c r="B32" s="1">
        <v>-17.7</v>
      </c>
      <c r="C32" s="1">
        <v>-11.4</v>
      </c>
      <c r="D32" s="1">
        <v>-19.100000000000001</v>
      </c>
      <c r="E32" s="1">
        <v>-18.2</v>
      </c>
      <c r="F32" s="6">
        <v>-2</v>
      </c>
      <c r="G32" s="1">
        <v>2</v>
      </c>
      <c r="H32" s="1">
        <v>5.6</v>
      </c>
      <c r="I32" s="1">
        <v>6</v>
      </c>
      <c r="J32" s="1">
        <v>1.4</v>
      </c>
      <c r="K32" s="1">
        <v>-4.5</v>
      </c>
      <c r="L32" s="1">
        <v>-8</v>
      </c>
      <c r="M32" s="1">
        <v>-14.2</v>
      </c>
      <c r="N32" s="1">
        <v>-6.7</v>
      </c>
      <c r="O32">
        <f t="shared" si="0"/>
        <v>15</v>
      </c>
      <c r="P32" s="1">
        <f t="shared" si="22"/>
        <v>-12.733333333333333</v>
      </c>
      <c r="Q32" s="1">
        <f t="shared" si="23"/>
        <v>-13.1</v>
      </c>
      <c r="R32" s="1">
        <f t="shared" si="24"/>
        <v>4.5333333333333332</v>
      </c>
      <c r="S32" s="1">
        <f t="shared" si="25"/>
        <v>-3.6999999999999997</v>
      </c>
      <c r="U32" s="1">
        <f t="shared" si="9"/>
        <v>6</v>
      </c>
      <c r="V32" s="1">
        <f t="shared" si="10"/>
        <v>-19.100000000000001</v>
      </c>
      <c r="W32" s="1">
        <f t="shared" si="11"/>
        <v>12.55</v>
      </c>
      <c r="X32" s="4">
        <f t="shared" si="32"/>
        <v>150.75</v>
      </c>
      <c r="Y32" s="1">
        <f t="shared" si="26"/>
        <v>265.23728813559325</v>
      </c>
      <c r="Z32" s="1">
        <f t="shared" si="13"/>
        <v>114.48728813559325</v>
      </c>
      <c r="AA32" s="1">
        <f t="shared" si="14"/>
        <v>207.99364406779662</v>
      </c>
      <c r="AB32" s="7">
        <f t="shared" si="15"/>
        <v>457.94915254237299</v>
      </c>
      <c r="AC32" s="1">
        <f t="shared" si="16"/>
        <v>249.69339622641508</v>
      </c>
      <c r="AD32" s="1">
        <f t="shared" si="27"/>
        <v>3179.4292452830186</v>
      </c>
      <c r="AE32" s="1">
        <f t="shared" si="28"/>
        <v>25.903301886792462</v>
      </c>
      <c r="AF32" s="12">
        <f t="shared" si="29"/>
        <v>0.72489010137878729</v>
      </c>
      <c r="AI32" s="23">
        <f t="shared" si="17"/>
        <v>0.14863999999999999</v>
      </c>
      <c r="AJ32" s="23">
        <f t="shared" si="2"/>
        <v>0.17130000000000001</v>
      </c>
      <c r="AK32" s="11">
        <f t="shared" si="3"/>
        <v>0.1434</v>
      </c>
      <c r="AL32" s="11">
        <f t="shared" si="3"/>
        <v>0.21560000000000001</v>
      </c>
      <c r="AM32" s="11">
        <f t="shared" si="3"/>
        <v>0.25739999999999996</v>
      </c>
      <c r="AN32" s="11">
        <f t="shared" si="3"/>
        <v>0.43379999999999996</v>
      </c>
      <c r="AO32" s="23">
        <f t="shared" si="4"/>
        <v>1.0953987298000001</v>
      </c>
      <c r="AP32" s="23">
        <f t="shared" si="18"/>
        <v>1.1581298152000001</v>
      </c>
      <c r="AQ32" s="23">
        <f t="shared" si="19"/>
        <v>1.0035337312000001</v>
      </c>
      <c r="AR32" s="23">
        <f t="shared" si="20"/>
        <v>0.9255625192000001</v>
      </c>
      <c r="AS32" s="23">
        <f t="shared" si="21"/>
        <v>0.68966350480000016</v>
      </c>
      <c r="AT32" s="23">
        <f t="shared" si="5"/>
        <v>1.9805495046896968</v>
      </c>
      <c r="AU32" s="23">
        <f t="shared" si="6"/>
        <v>0.9861260895162115</v>
      </c>
      <c r="AV32" s="23">
        <f t="shared" si="7"/>
        <v>0.80292710063621642</v>
      </c>
      <c r="AW32" s="23">
        <f t="shared" si="8"/>
        <v>0.24880281397577139</v>
      </c>
    </row>
    <row r="33" spans="1:49" x14ac:dyDescent="0.35">
      <c r="A33">
        <v>1863</v>
      </c>
      <c r="B33" s="1">
        <v>-19.100000000000001</v>
      </c>
      <c r="C33" s="1">
        <v>-29.4</v>
      </c>
      <c r="D33" s="1">
        <v>-20.9</v>
      </c>
      <c r="E33" s="1">
        <v>-14.1</v>
      </c>
      <c r="F33" s="6">
        <v>-1.6</v>
      </c>
      <c r="G33" s="1">
        <v>1.6</v>
      </c>
      <c r="H33" s="1">
        <v>3.6</v>
      </c>
      <c r="I33" s="1">
        <v>3.9</v>
      </c>
      <c r="J33" s="1">
        <v>1.1000000000000001</v>
      </c>
      <c r="K33" s="1">
        <v>-4.9000000000000004</v>
      </c>
      <c r="L33" s="1">
        <v>-7.7</v>
      </c>
      <c r="M33" s="1">
        <v>-19.7</v>
      </c>
      <c r="N33" s="1">
        <v>-8.9</v>
      </c>
      <c r="O33">
        <f t="shared" si="0"/>
        <v>10.199999999999999</v>
      </c>
      <c r="P33" s="1">
        <f t="shared" si="22"/>
        <v>-20.9</v>
      </c>
      <c r="Q33" s="1">
        <f t="shared" si="23"/>
        <v>-12.200000000000001</v>
      </c>
      <c r="R33" s="1">
        <f t="shared" si="24"/>
        <v>3.0333333333333332</v>
      </c>
      <c r="S33" s="1">
        <f t="shared" si="25"/>
        <v>-3.8333333333333335</v>
      </c>
      <c r="U33" s="1">
        <f t="shared" si="9"/>
        <v>3.9</v>
      </c>
      <c r="V33" s="1">
        <f t="shared" si="10"/>
        <v>-29.4</v>
      </c>
      <c r="W33" s="1">
        <f t="shared" si="11"/>
        <v>16.649999999999999</v>
      </c>
      <c r="X33" s="4">
        <f t="shared" si="32"/>
        <v>150.75</v>
      </c>
      <c r="Y33" s="1">
        <f t="shared" si="26"/>
        <v>263.59166666666664</v>
      </c>
      <c r="Z33" s="1">
        <f t="shared" si="13"/>
        <v>112.84166666666664</v>
      </c>
      <c r="AA33" s="1">
        <f t="shared" si="14"/>
        <v>207.17083333333332</v>
      </c>
      <c r="AB33" s="7">
        <f t="shared" si="15"/>
        <v>293.38833333333321</v>
      </c>
      <c r="AC33" s="1">
        <f t="shared" si="16"/>
        <v>250.51271186440675</v>
      </c>
      <c r="AD33" s="1">
        <f t="shared" si="27"/>
        <v>4910.0491525423722</v>
      </c>
      <c r="AE33" s="1">
        <f t="shared" si="28"/>
        <v>25.493644067796623</v>
      </c>
      <c r="AF33" s="12">
        <f t="shared" si="29"/>
        <v>0.80357203597703009</v>
      </c>
      <c r="AI33" s="23">
        <f t="shared" si="17"/>
        <v>7.4840000000000018E-2</v>
      </c>
      <c r="AJ33" s="23">
        <f t="shared" si="2"/>
        <v>0.11033999999999999</v>
      </c>
      <c r="AK33" s="11">
        <f t="shared" si="3"/>
        <v>0.11268</v>
      </c>
      <c r="AL33" s="11">
        <f t="shared" si="3"/>
        <v>0.16664000000000001</v>
      </c>
      <c r="AM33" s="11">
        <f t="shared" si="3"/>
        <v>0.21035999999999999</v>
      </c>
      <c r="AN33" s="11">
        <f t="shared" si="3"/>
        <v>0.40259999999999996</v>
      </c>
      <c r="AO33" s="23">
        <f t="shared" si="4"/>
        <v>1.2373398957520001</v>
      </c>
      <c r="AP33" s="23">
        <f t="shared" si="18"/>
        <v>1.2315594134080001</v>
      </c>
      <c r="AQ33" s="23">
        <f t="shared" si="19"/>
        <v>1.105614312832</v>
      </c>
      <c r="AR33" s="23">
        <f t="shared" si="20"/>
        <v>1.0139046176319999</v>
      </c>
      <c r="AS33" s="23">
        <f t="shared" si="21"/>
        <v>0.72042395920000013</v>
      </c>
      <c r="AT33" s="23">
        <f t="shared" si="5"/>
        <v>1.6347357311598567</v>
      </c>
      <c r="AU33" s="23">
        <f t="shared" si="6"/>
        <v>0.82847818595691691</v>
      </c>
      <c r="AV33" s="23">
        <f t="shared" si="7"/>
        <v>0.67264292339508114</v>
      </c>
      <c r="AW33" s="23">
        <f t="shared" si="8"/>
        <v>0.20353707524155273</v>
      </c>
    </row>
    <row r="34" spans="1:49" x14ac:dyDescent="0.35">
      <c r="A34">
        <v>1864</v>
      </c>
      <c r="B34" s="1">
        <v>-19.100000000000001</v>
      </c>
      <c r="C34" s="1">
        <v>-16.8</v>
      </c>
      <c r="D34" s="1">
        <v>-13.6</v>
      </c>
      <c r="E34" s="1">
        <v>-13.9</v>
      </c>
      <c r="F34" s="6">
        <v>-0.5</v>
      </c>
      <c r="G34" s="1">
        <v>3.1</v>
      </c>
      <c r="H34" s="1">
        <v>3.2</v>
      </c>
      <c r="I34" s="1">
        <v>5.7</v>
      </c>
      <c r="J34" s="1">
        <v>2.8</v>
      </c>
      <c r="K34" s="1">
        <v>-0.6</v>
      </c>
      <c r="L34" s="1">
        <v>-4.9000000000000004</v>
      </c>
      <c r="M34" s="1">
        <v>-7.1</v>
      </c>
      <c r="N34" s="1">
        <v>-5.2</v>
      </c>
      <c r="O34">
        <f t="shared" si="0"/>
        <v>14.8</v>
      </c>
      <c r="P34" s="1">
        <f t="shared" si="22"/>
        <v>-18.533333333333331</v>
      </c>
      <c r="Q34" s="1">
        <f t="shared" si="23"/>
        <v>-9.3333333333333339</v>
      </c>
      <c r="R34" s="1">
        <f t="shared" si="24"/>
        <v>4</v>
      </c>
      <c r="S34" s="1">
        <f t="shared" si="25"/>
        <v>-0.90000000000000024</v>
      </c>
      <c r="U34" s="1">
        <f t="shared" si="9"/>
        <v>5.7</v>
      </c>
      <c r="V34" s="1">
        <f t="shared" si="10"/>
        <v>-19.100000000000001</v>
      </c>
      <c r="W34" s="1">
        <f t="shared" si="11"/>
        <v>12.4</v>
      </c>
      <c r="X34" s="4">
        <f t="shared" si="32"/>
        <v>139.73611111111111</v>
      </c>
      <c r="Y34" s="1">
        <f t="shared" si="26"/>
        <v>283.11764705882354</v>
      </c>
      <c r="Z34" s="1">
        <f t="shared" si="13"/>
        <v>143.38153594771242</v>
      </c>
      <c r="AA34" s="1">
        <f t="shared" si="14"/>
        <v>211.42687908496731</v>
      </c>
      <c r="AB34" s="7">
        <f t="shared" si="15"/>
        <v>544.84983660130717</v>
      </c>
      <c r="AC34" s="1">
        <f t="shared" si="16"/>
        <v>241.14444444444447</v>
      </c>
      <c r="AD34" s="1">
        <f t="shared" si="27"/>
        <v>3070.5725925925931</v>
      </c>
      <c r="AE34" s="1">
        <f t="shared" si="28"/>
        <v>19.163888888888877</v>
      </c>
      <c r="AF34" s="12">
        <f t="shared" si="29"/>
        <v>0.70361135203074454</v>
      </c>
      <c r="AI34" s="23">
        <f t="shared" si="17"/>
        <v>6.0080000000000015E-2</v>
      </c>
      <c r="AJ34" s="23">
        <f t="shared" si="2"/>
        <v>0.16875999999999999</v>
      </c>
      <c r="AK34" s="11">
        <f t="shared" si="3"/>
        <v>0.14212000000000002</v>
      </c>
      <c r="AL34" s="11">
        <f t="shared" si="3"/>
        <v>0.21356000000000003</v>
      </c>
      <c r="AM34" s="11">
        <f t="shared" si="3"/>
        <v>0.25544</v>
      </c>
      <c r="AN34" s="11">
        <f t="shared" si="3"/>
        <v>0.4325</v>
      </c>
      <c r="AO34" s="23">
        <f t="shared" si="4"/>
        <v>1.1009538489920001</v>
      </c>
      <c r="AP34" s="23">
        <f t="shared" si="18"/>
        <v>1.1610981884480001</v>
      </c>
      <c r="AQ34" s="23">
        <f t="shared" si="19"/>
        <v>1.007555454112</v>
      </c>
      <c r="AR34" s="23">
        <f t="shared" si="20"/>
        <v>0.92902961651200011</v>
      </c>
      <c r="AS34" s="23">
        <f t="shared" si="21"/>
        <v>0.69085112500000023</v>
      </c>
      <c r="AT34" s="23">
        <f t="shared" si="5"/>
        <v>2.1630738023577321</v>
      </c>
      <c r="AU34" s="23">
        <f t="shared" si="6"/>
        <v>1.0777814965594654</v>
      </c>
      <c r="AV34" s="23">
        <f t="shared" si="7"/>
        <v>0.87744074811997919</v>
      </c>
      <c r="AW34" s="23">
        <f t="shared" si="8"/>
        <v>0.27161808486204958</v>
      </c>
    </row>
    <row r="35" spans="1:49" x14ac:dyDescent="0.35">
      <c r="A35">
        <v>1865</v>
      </c>
      <c r="B35" s="1">
        <v>-16.899999999999999</v>
      </c>
      <c r="C35" s="1">
        <v>-14.5</v>
      </c>
      <c r="D35" s="1">
        <v>-11.3</v>
      </c>
      <c r="E35" s="1">
        <v>-13.5</v>
      </c>
      <c r="F35" s="6">
        <v>-7.5</v>
      </c>
      <c r="G35" s="1">
        <v>0.3</v>
      </c>
      <c r="H35" s="1">
        <v>6.3</v>
      </c>
      <c r="I35" s="1">
        <v>3.5</v>
      </c>
      <c r="J35" s="1">
        <v>-0.1</v>
      </c>
      <c r="K35" s="1">
        <v>-0.6</v>
      </c>
      <c r="L35" s="1">
        <v>-7.2</v>
      </c>
      <c r="M35" s="1">
        <v>-11.6</v>
      </c>
      <c r="N35" s="1">
        <v>-6.1</v>
      </c>
      <c r="O35">
        <f t="shared" si="0"/>
        <v>10.1</v>
      </c>
      <c r="P35" s="1">
        <f t="shared" si="22"/>
        <v>-12.833333333333334</v>
      </c>
      <c r="Q35" s="1">
        <f t="shared" si="23"/>
        <v>-10.766666666666666</v>
      </c>
      <c r="R35" s="1">
        <f t="shared" si="24"/>
        <v>3.3666666666666667</v>
      </c>
      <c r="S35" s="1">
        <f t="shared" si="25"/>
        <v>-2.6333333333333333</v>
      </c>
      <c r="U35" s="1">
        <f t="shared" si="9"/>
        <v>6.3</v>
      </c>
      <c r="V35" s="1">
        <f t="shared" si="10"/>
        <v>-16.899999999999999</v>
      </c>
      <c r="W35" s="1">
        <f t="shared" si="11"/>
        <v>11.6</v>
      </c>
      <c r="X35" s="4">
        <f t="shared" si="32"/>
        <v>164.82692307692307</v>
      </c>
      <c r="Y35" s="1">
        <f t="shared" si="26"/>
        <v>251.9</v>
      </c>
      <c r="Z35" s="1">
        <f t="shared" si="13"/>
        <v>87.07307692307694</v>
      </c>
      <c r="AA35" s="1">
        <f t="shared" si="14"/>
        <v>208.36346153846154</v>
      </c>
      <c r="AB35" s="7">
        <f t="shared" si="15"/>
        <v>365.70692307692309</v>
      </c>
      <c r="AC35" s="1">
        <f t="shared" si="16"/>
        <v>246.70927601809953</v>
      </c>
      <c r="AD35" s="1">
        <f t="shared" si="27"/>
        <v>2779.5911764705879</v>
      </c>
      <c r="AE35" s="1">
        <f t="shared" si="28"/>
        <v>41.472285067873301</v>
      </c>
      <c r="AF35" s="12">
        <f t="shared" si="29"/>
        <v>0.73382438416688278</v>
      </c>
      <c r="AI35" s="23">
        <f t="shared" si="17"/>
        <v>0.17447000000000001</v>
      </c>
      <c r="AJ35" s="23">
        <f t="shared" si="2"/>
        <v>0.10907</v>
      </c>
      <c r="AK35" s="11">
        <f t="shared" si="3"/>
        <v>0.11204</v>
      </c>
      <c r="AL35" s="11">
        <f t="shared" si="3"/>
        <v>0.16561999999999999</v>
      </c>
      <c r="AM35" s="11">
        <f t="shared" si="3"/>
        <v>0.20938000000000001</v>
      </c>
      <c r="AN35" s="11">
        <f t="shared" si="3"/>
        <v>0.40194999999999997</v>
      </c>
      <c r="AO35" s="23">
        <f t="shared" si="4"/>
        <v>1.2404882610580001</v>
      </c>
      <c r="AP35" s="23">
        <f t="shared" si="18"/>
        <v>1.2331377670720001</v>
      </c>
      <c r="AQ35" s="23">
        <f t="shared" si="19"/>
        <v>1.1078643622480002</v>
      </c>
      <c r="AR35" s="23">
        <f t="shared" si="20"/>
        <v>1.0158589622480001</v>
      </c>
      <c r="AS35" s="23">
        <f t="shared" si="21"/>
        <v>0.72111490205000006</v>
      </c>
      <c r="AT35" s="23">
        <f t="shared" si="5"/>
        <v>1.8262946282068444</v>
      </c>
      <c r="AU35" s="23">
        <f t="shared" si="6"/>
        <v>0.92590774896459627</v>
      </c>
      <c r="AV35" s="23">
        <f t="shared" si="7"/>
        <v>0.7517058086834163</v>
      </c>
      <c r="AW35" s="23">
        <f t="shared" si="8"/>
        <v>0.22735099637932091</v>
      </c>
    </row>
    <row r="36" spans="1:49" x14ac:dyDescent="0.35">
      <c r="A36">
        <v>1866</v>
      </c>
      <c r="B36" s="1">
        <v>-20.5</v>
      </c>
      <c r="C36" s="1">
        <v>-19</v>
      </c>
      <c r="D36" s="1">
        <v>-14.5</v>
      </c>
      <c r="E36" s="1">
        <v>-9.5</v>
      </c>
      <c r="F36" s="6">
        <v>-1.2</v>
      </c>
      <c r="G36" s="1">
        <v>2</v>
      </c>
      <c r="H36" s="1">
        <v>5.4</v>
      </c>
      <c r="I36" s="1">
        <v>4.5</v>
      </c>
      <c r="J36" s="1">
        <v>0.8</v>
      </c>
      <c r="K36" s="1">
        <v>-4.2</v>
      </c>
      <c r="L36" s="1">
        <v>-8.3000000000000007</v>
      </c>
      <c r="M36" s="1">
        <v>-14.4</v>
      </c>
      <c r="N36" s="1">
        <v>-6.6</v>
      </c>
      <c r="O36">
        <f t="shared" si="0"/>
        <v>12.700000000000001</v>
      </c>
      <c r="P36" s="1">
        <f t="shared" si="22"/>
        <v>-17.033333333333335</v>
      </c>
      <c r="Q36" s="1">
        <f t="shared" si="23"/>
        <v>-8.4</v>
      </c>
      <c r="R36" s="1">
        <f t="shared" si="24"/>
        <v>3.9666666666666668</v>
      </c>
      <c r="S36" s="1">
        <f t="shared" si="25"/>
        <v>-3.9000000000000004</v>
      </c>
      <c r="U36" s="1">
        <f t="shared" si="9"/>
        <v>5.4</v>
      </c>
      <c r="V36" s="1">
        <f t="shared" si="10"/>
        <v>-20.5</v>
      </c>
      <c r="W36" s="1">
        <f t="shared" si="11"/>
        <v>12.95</v>
      </c>
      <c r="X36" s="4">
        <f t="shared" si="32"/>
        <v>146.9375</v>
      </c>
      <c r="Y36" s="1">
        <f t="shared" si="26"/>
        <v>262.88</v>
      </c>
      <c r="Z36" s="1">
        <f t="shared" si="13"/>
        <v>115.9425</v>
      </c>
      <c r="AA36" s="1">
        <f t="shared" si="14"/>
        <v>204.90875</v>
      </c>
      <c r="AB36" s="7">
        <f t="shared" si="15"/>
        <v>417.39299999999997</v>
      </c>
      <c r="AC36" s="1">
        <f t="shared" si="16"/>
        <v>260.03750000000002</v>
      </c>
      <c r="AD36" s="1">
        <f t="shared" si="27"/>
        <v>3553.8458333333333</v>
      </c>
      <c r="AE36" s="1">
        <f t="shared" si="28"/>
        <v>16.918749999999989</v>
      </c>
      <c r="AF36" s="12">
        <f t="shared" si="29"/>
        <v>0.74476398486545115</v>
      </c>
      <c r="AI36" s="23">
        <f t="shared" si="17"/>
        <v>0.14126000000000002</v>
      </c>
      <c r="AJ36" s="23">
        <f t="shared" si="2"/>
        <v>0.14209000000000002</v>
      </c>
      <c r="AK36" s="11">
        <f t="shared" si="3"/>
        <v>0.12868000000000002</v>
      </c>
      <c r="AL36" s="11">
        <f t="shared" si="3"/>
        <v>0.19214000000000003</v>
      </c>
      <c r="AM36" s="11">
        <f t="shared" si="3"/>
        <v>0.23486000000000001</v>
      </c>
      <c r="AN36" s="11">
        <f t="shared" si="3"/>
        <v>0.41885</v>
      </c>
      <c r="AO36" s="23">
        <f t="shared" si="4"/>
        <v>1.1611678548020001</v>
      </c>
      <c r="AP36" s="23">
        <f t="shared" si="18"/>
        <v>1.1927448726079999</v>
      </c>
      <c r="AQ36" s="23">
        <f t="shared" si="19"/>
        <v>1.0509996266320001</v>
      </c>
      <c r="AR36" s="23">
        <f t="shared" si="20"/>
        <v>0.96655671143200006</v>
      </c>
      <c r="AS36" s="23">
        <f t="shared" si="21"/>
        <v>0.70381498045000002</v>
      </c>
      <c r="AT36" s="23">
        <f t="shared" si="5"/>
        <v>1.9188667215546351</v>
      </c>
      <c r="AU36" s="23">
        <f t="shared" si="6"/>
        <v>0.96345557304322182</v>
      </c>
      <c r="AV36" s="23">
        <f t="shared" si="7"/>
        <v>0.78334100000999229</v>
      </c>
      <c r="AW36" s="23">
        <f t="shared" si="8"/>
        <v>0.23995503629316373</v>
      </c>
    </row>
    <row r="37" spans="1:49" x14ac:dyDescent="0.35">
      <c r="A37">
        <v>1867</v>
      </c>
      <c r="B37" s="1">
        <v>-9.4</v>
      </c>
      <c r="C37" s="1">
        <v>-20.399999999999999</v>
      </c>
      <c r="D37" s="1">
        <v>-15</v>
      </c>
      <c r="E37" s="1">
        <v>-9.5</v>
      </c>
      <c r="F37" s="6">
        <v>-0.6</v>
      </c>
      <c r="G37" s="1">
        <v>2.8</v>
      </c>
      <c r="H37" s="1">
        <v>7.6</v>
      </c>
      <c r="I37" s="1">
        <v>6.2</v>
      </c>
      <c r="J37" s="1">
        <v>2.2999999999999998</v>
      </c>
      <c r="K37" s="1">
        <v>-3</v>
      </c>
      <c r="L37" s="1">
        <v>-3.5</v>
      </c>
      <c r="M37" s="1">
        <v>-7.4</v>
      </c>
      <c r="N37" s="1">
        <v>-4.2</v>
      </c>
      <c r="O37">
        <f t="shared" si="0"/>
        <v>18.899999999999999</v>
      </c>
      <c r="P37" s="1">
        <f t="shared" si="22"/>
        <v>-14.733333333333334</v>
      </c>
      <c r="Q37" s="1">
        <f t="shared" si="23"/>
        <v>-8.3666666666666671</v>
      </c>
      <c r="R37" s="1">
        <f t="shared" si="24"/>
        <v>5.5333333333333323</v>
      </c>
      <c r="S37" s="1">
        <f t="shared" si="25"/>
        <v>-1.4000000000000001</v>
      </c>
      <c r="U37" s="1">
        <f t="shared" si="9"/>
        <v>7.6</v>
      </c>
      <c r="V37" s="1">
        <f t="shared" si="10"/>
        <v>-20.399999999999999</v>
      </c>
      <c r="W37" s="1">
        <f t="shared" si="11"/>
        <v>14</v>
      </c>
      <c r="X37" s="4">
        <f t="shared" si="32"/>
        <v>140.88235294117646</v>
      </c>
      <c r="Y37" s="1">
        <f t="shared" si="26"/>
        <v>271.2358490566038</v>
      </c>
      <c r="Z37" s="1">
        <f t="shared" si="13"/>
        <v>130.35349611542733</v>
      </c>
      <c r="AA37" s="1">
        <f t="shared" si="14"/>
        <v>206.05910099889013</v>
      </c>
      <c r="AB37" s="7">
        <f t="shared" si="15"/>
        <v>660.45771365149847</v>
      </c>
      <c r="AC37" s="1">
        <f t="shared" si="16"/>
        <v>243.00235294117647</v>
      </c>
      <c r="AD37" s="1">
        <f t="shared" si="27"/>
        <v>3304.8319999999994</v>
      </c>
      <c r="AE37" s="1">
        <f t="shared" si="28"/>
        <v>19.38117647058823</v>
      </c>
      <c r="AF37" s="12">
        <f t="shared" si="29"/>
        <v>0.69106519689173085</v>
      </c>
      <c r="AI37" s="23">
        <f t="shared" si="17"/>
        <v>0.22244000000000003</v>
      </c>
      <c r="AJ37" s="23">
        <f t="shared" si="2"/>
        <v>0.22082999999999997</v>
      </c>
      <c r="AK37" s="11">
        <f t="shared" si="3"/>
        <v>0.16836000000000001</v>
      </c>
      <c r="AL37" s="11">
        <f t="shared" si="3"/>
        <v>0.25538</v>
      </c>
      <c r="AM37" s="11">
        <f t="shared" si="3"/>
        <v>0.29561999999999999</v>
      </c>
      <c r="AN37" s="11">
        <f t="shared" si="3"/>
        <v>0.45914999999999995</v>
      </c>
      <c r="AO37" s="23">
        <f t="shared" si="4"/>
        <v>0.99331515113800017</v>
      </c>
      <c r="AP37" s="23">
        <f t="shared" si="18"/>
        <v>1.1018315168320001</v>
      </c>
      <c r="AQ37" s="23">
        <f t="shared" si="19"/>
        <v>0.92913604544799999</v>
      </c>
      <c r="AR37" s="23">
        <f t="shared" si="20"/>
        <v>0.86167046624800014</v>
      </c>
      <c r="AS37" s="23">
        <f t="shared" si="21"/>
        <v>0.66813980845000021</v>
      </c>
      <c r="AT37" s="23">
        <f t="shared" si="5"/>
        <v>2.3199496262481309</v>
      </c>
      <c r="AU37" s="23">
        <f t="shared" si="6"/>
        <v>1.1395148636206129</v>
      </c>
      <c r="AV37" s="23">
        <f t="shared" si="7"/>
        <v>0.93037433010375181</v>
      </c>
      <c r="AW37" s="23">
        <f t="shared" si="8"/>
        <v>0.29409268215400008</v>
      </c>
    </row>
    <row r="38" spans="1:49" x14ac:dyDescent="0.35">
      <c r="A38">
        <v>1868</v>
      </c>
      <c r="B38" s="1">
        <v>-13.2</v>
      </c>
      <c r="C38" s="1">
        <v>-28.6</v>
      </c>
      <c r="D38" s="1">
        <v>-21.4</v>
      </c>
      <c r="E38" s="1">
        <v>-9.5</v>
      </c>
      <c r="F38" s="6">
        <v>-2.1</v>
      </c>
      <c r="G38" s="1">
        <v>1</v>
      </c>
      <c r="H38" s="1">
        <v>3.6</v>
      </c>
      <c r="I38" s="1">
        <v>5.4</v>
      </c>
      <c r="J38" s="1">
        <v>2.8</v>
      </c>
      <c r="K38" s="1">
        <v>-4.3</v>
      </c>
      <c r="L38" s="1">
        <v>-6.4</v>
      </c>
      <c r="M38" s="1">
        <v>-10.199999999999999</v>
      </c>
      <c r="N38" s="1">
        <v>-6.9</v>
      </c>
      <c r="O38">
        <f t="shared" si="0"/>
        <v>12.8</v>
      </c>
      <c r="P38" s="1">
        <f t="shared" si="22"/>
        <v>-16.400000000000002</v>
      </c>
      <c r="Q38" s="1">
        <f t="shared" si="23"/>
        <v>-11</v>
      </c>
      <c r="R38" s="1">
        <f t="shared" si="24"/>
        <v>3.3333333333333335</v>
      </c>
      <c r="S38" s="1">
        <f t="shared" si="25"/>
        <v>-2.6333333333333333</v>
      </c>
      <c r="U38" s="1">
        <f t="shared" si="9"/>
        <v>5.4</v>
      </c>
      <c r="V38" s="1">
        <f t="shared" si="10"/>
        <v>-28.6</v>
      </c>
      <c r="W38" s="1">
        <f t="shared" si="11"/>
        <v>17</v>
      </c>
      <c r="X38" s="4">
        <f t="shared" si="32"/>
        <v>156.16129032258064</v>
      </c>
      <c r="Y38" s="1">
        <f t="shared" si="26"/>
        <v>270.02816901408448</v>
      </c>
      <c r="Z38" s="1">
        <f t="shared" si="13"/>
        <v>113.86687869150384</v>
      </c>
      <c r="AA38" s="1">
        <f t="shared" si="14"/>
        <v>213.09472966833255</v>
      </c>
      <c r="AB38" s="7">
        <f t="shared" si="15"/>
        <v>409.92076328941386</v>
      </c>
      <c r="AC38" s="1">
        <f t="shared" si="16"/>
        <v>249.92544126597684</v>
      </c>
      <c r="AD38" s="1">
        <f t="shared" si="27"/>
        <v>4765.2450801379582</v>
      </c>
      <c r="AE38" s="1">
        <f t="shared" si="28"/>
        <v>31.198569689592219</v>
      </c>
      <c r="AF38" s="12">
        <f t="shared" si="29"/>
        <v>0.77321771249133731</v>
      </c>
      <c r="AI38" s="23">
        <f t="shared" si="17"/>
        <v>7.4840000000000018E-2</v>
      </c>
      <c r="AJ38" s="23">
        <f t="shared" si="2"/>
        <v>0.14336000000000002</v>
      </c>
      <c r="AK38" s="11">
        <f t="shared" si="3"/>
        <v>0.12931999999999999</v>
      </c>
      <c r="AL38" s="11">
        <f t="shared" si="3"/>
        <v>0.19316</v>
      </c>
      <c r="AM38" s="11">
        <f t="shared" si="3"/>
        <v>0.23583999999999999</v>
      </c>
      <c r="AN38" s="11">
        <f t="shared" si="3"/>
        <v>0.41949999999999998</v>
      </c>
      <c r="AO38" s="23">
        <f t="shared" si="4"/>
        <v>1.1582224568320001</v>
      </c>
      <c r="AP38" s="23">
        <f t="shared" si="18"/>
        <v>1.191218063008</v>
      </c>
      <c r="AQ38" s="23">
        <f t="shared" si="19"/>
        <v>1.0488805011520002</v>
      </c>
      <c r="AR38" s="23">
        <f t="shared" si="20"/>
        <v>0.96472322355200013</v>
      </c>
      <c r="AS38" s="23">
        <f t="shared" si="21"/>
        <v>0.70317720500000003</v>
      </c>
      <c r="AT38" s="23">
        <f t="shared" si="5"/>
        <v>1.9003957246871126</v>
      </c>
      <c r="AU38" s="23">
        <f t="shared" si="6"/>
        <v>0.95382960069211964</v>
      </c>
      <c r="AV38" s="23">
        <f t="shared" si="7"/>
        <v>0.77556094662223696</v>
      </c>
      <c r="AW38" s="23">
        <f t="shared" si="8"/>
        <v>0.23768971280612472</v>
      </c>
    </row>
    <row r="39" spans="1:49" x14ac:dyDescent="0.35">
      <c r="A39">
        <v>1869</v>
      </c>
      <c r="B39" s="1">
        <v>-17.399999999999999</v>
      </c>
      <c r="C39" s="1">
        <v>-19.7</v>
      </c>
      <c r="D39" s="1">
        <v>-11.4</v>
      </c>
      <c r="E39" s="1">
        <v>-12</v>
      </c>
      <c r="F39" s="6">
        <v>-0.2</v>
      </c>
      <c r="G39" s="1">
        <v>2.2999999999999998</v>
      </c>
      <c r="H39" s="1">
        <v>4.9000000000000004</v>
      </c>
      <c r="I39" s="1">
        <v>4.8</v>
      </c>
      <c r="J39" s="1">
        <v>1.8</v>
      </c>
      <c r="K39" s="1">
        <v>-0.3</v>
      </c>
      <c r="L39" s="1">
        <v>-8</v>
      </c>
      <c r="M39" s="1">
        <v>-10.8</v>
      </c>
      <c r="N39" s="1">
        <v>-5.5</v>
      </c>
      <c r="O39">
        <f t="shared" si="0"/>
        <v>13.8</v>
      </c>
      <c r="P39" s="1">
        <f t="shared" si="22"/>
        <v>-15.766666666666666</v>
      </c>
      <c r="Q39" s="1">
        <f t="shared" si="23"/>
        <v>-7.8666666666666663</v>
      </c>
      <c r="R39" s="1">
        <f t="shared" si="24"/>
        <v>4</v>
      </c>
      <c r="S39" s="1">
        <f t="shared" si="25"/>
        <v>-2.1666666666666665</v>
      </c>
      <c r="U39" s="1">
        <f t="shared" si="9"/>
        <v>4.9000000000000004</v>
      </c>
      <c r="V39" s="1">
        <f t="shared" si="10"/>
        <v>-19.7</v>
      </c>
      <c r="W39" s="1">
        <f t="shared" si="11"/>
        <v>12.3</v>
      </c>
      <c r="X39" s="4">
        <f t="shared" si="32"/>
        <v>137.94</v>
      </c>
      <c r="Y39" s="1">
        <f t="shared" si="26"/>
        <v>284.14285714285717</v>
      </c>
      <c r="Z39" s="1">
        <f t="shared" si="13"/>
        <v>146.20285714285717</v>
      </c>
      <c r="AA39" s="1">
        <f t="shared" si="14"/>
        <v>211.04142857142858</v>
      </c>
      <c r="AB39" s="7">
        <f t="shared" si="15"/>
        <v>477.59600000000006</v>
      </c>
      <c r="AC39" s="1">
        <f t="shared" si="16"/>
        <v>232.91183098591551</v>
      </c>
      <c r="AD39" s="1">
        <f t="shared" si="27"/>
        <v>3058.9087136150238</v>
      </c>
      <c r="AE39" s="1">
        <f t="shared" si="28"/>
        <v>21.48408450704224</v>
      </c>
      <c r="AF39" s="12">
        <f t="shared" si="29"/>
        <v>0.71677577314196805</v>
      </c>
      <c r="AI39" s="23">
        <f t="shared" si="17"/>
        <v>0.12281000000000003</v>
      </c>
      <c r="AJ39" s="23">
        <f t="shared" si="2"/>
        <v>0.15606</v>
      </c>
      <c r="AK39" s="11">
        <f t="shared" si="3"/>
        <v>0.13572000000000001</v>
      </c>
      <c r="AL39" s="11">
        <f t="shared" si="3"/>
        <v>0.20336000000000004</v>
      </c>
      <c r="AM39" s="11">
        <f t="shared" si="3"/>
        <v>0.24564</v>
      </c>
      <c r="AN39" s="11">
        <f t="shared" si="3"/>
        <v>0.42599999999999999</v>
      </c>
      <c r="AO39" s="23">
        <f t="shared" si="4"/>
        <v>1.1291978311120001</v>
      </c>
      <c r="AP39" s="23">
        <f t="shared" si="18"/>
        <v>1.176059002528</v>
      </c>
      <c r="AQ39" s="23">
        <f t="shared" si="19"/>
        <v>1.0279662008320001</v>
      </c>
      <c r="AR39" s="23">
        <f t="shared" si="20"/>
        <v>0.94664400323200004</v>
      </c>
      <c r="AS39" s="23">
        <f t="shared" si="21"/>
        <v>0.69691192000000002</v>
      </c>
      <c r="AT39" s="23">
        <f t="shared" si="5"/>
        <v>2.0381838075714853</v>
      </c>
      <c r="AU39" s="23">
        <f t="shared" si="6"/>
        <v>1.0192426534446137</v>
      </c>
      <c r="AV39" s="23">
        <f t="shared" si="7"/>
        <v>0.82925536792239385</v>
      </c>
      <c r="AW39" s="23">
        <f t="shared" si="8"/>
        <v>0.25541554315954762</v>
      </c>
    </row>
    <row r="40" spans="1:49" x14ac:dyDescent="0.35">
      <c r="A40">
        <v>1870</v>
      </c>
      <c r="B40" s="1">
        <v>-12.8</v>
      </c>
      <c r="C40" s="1">
        <v>-15.3</v>
      </c>
      <c r="D40" s="1">
        <v>-20.5</v>
      </c>
      <c r="E40" s="1">
        <v>-14.8</v>
      </c>
      <c r="F40" s="6">
        <v>-2.9</v>
      </c>
      <c r="G40" s="1">
        <v>2.2999999999999998</v>
      </c>
      <c r="H40" s="1">
        <v>5.0999999999999996</v>
      </c>
      <c r="I40" s="1">
        <v>6.6</v>
      </c>
      <c r="J40" s="1">
        <v>0</v>
      </c>
      <c r="K40" s="1">
        <v>-2.6</v>
      </c>
      <c r="L40" s="1">
        <v>-1.4</v>
      </c>
      <c r="M40" s="1">
        <v>-4.2</v>
      </c>
      <c r="N40" s="1">
        <v>-5</v>
      </c>
      <c r="O40">
        <f t="shared" si="0"/>
        <v>14</v>
      </c>
      <c r="P40" s="1">
        <f t="shared" si="22"/>
        <v>-12.966666666666669</v>
      </c>
      <c r="Q40" s="1">
        <f t="shared" si="23"/>
        <v>-12.733333333333333</v>
      </c>
      <c r="R40" s="1">
        <f t="shared" si="24"/>
        <v>4.666666666666667</v>
      </c>
      <c r="S40" s="1">
        <f t="shared" si="25"/>
        <v>-1.3333333333333333</v>
      </c>
      <c r="U40" s="1">
        <f t="shared" si="9"/>
        <v>6.6</v>
      </c>
      <c r="V40" s="1">
        <f t="shared" si="10"/>
        <v>-20.5</v>
      </c>
      <c r="W40" s="1">
        <f t="shared" si="11"/>
        <v>13.55</v>
      </c>
      <c r="X40" s="4">
        <f t="shared" si="32"/>
        <v>152.50961538461539</v>
      </c>
      <c r="Y40" s="1">
        <f t="shared" si="26"/>
        <v>258</v>
      </c>
      <c r="Z40" s="1">
        <f t="shared" si="13"/>
        <v>105.49038461538461</v>
      </c>
      <c r="AA40" s="1">
        <f t="shared" si="14"/>
        <v>205.25480769230768</v>
      </c>
      <c r="AB40" s="7">
        <f t="shared" si="15"/>
        <v>464.15769230769223</v>
      </c>
      <c r="AC40" s="1">
        <f t="shared" si="16"/>
        <v>233.36675824175822</v>
      </c>
      <c r="AD40" s="1">
        <f t="shared" si="27"/>
        <v>3189.3456959706955</v>
      </c>
      <c r="AE40" s="1">
        <f t="shared" si="28"/>
        <v>35.826236263736277</v>
      </c>
      <c r="AF40" s="12">
        <f t="shared" si="29"/>
        <v>0.72385666938466231</v>
      </c>
      <c r="AI40" s="23">
        <f t="shared" si="17"/>
        <v>0.13019</v>
      </c>
      <c r="AJ40" s="23">
        <f t="shared" si="2"/>
        <v>0.15859999999999999</v>
      </c>
      <c r="AK40" s="11">
        <f t="shared" si="3"/>
        <v>0.13700000000000001</v>
      </c>
      <c r="AL40" s="11">
        <f t="shared" si="3"/>
        <v>0.20540000000000003</v>
      </c>
      <c r="AM40" s="11">
        <f t="shared" si="3"/>
        <v>0.24759999999999999</v>
      </c>
      <c r="AN40" s="11">
        <f t="shared" si="3"/>
        <v>0.42730000000000001</v>
      </c>
      <c r="AO40" s="23">
        <f t="shared" si="4"/>
        <v>1.1234865832000001</v>
      </c>
      <c r="AP40" s="23">
        <f t="shared" si="18"/>
        <v>1.17305098</v>
      </c>
      <c r="AQ40" s="23">
        <f t="shared" si="19"/>
        <v>1.0238437672</v>
      </c>
      <c r="AR40" s="23">
        <f t="shared" si="20"/>
        <v>0.94308393920000011</v>
      </c>
      <c r="AS40" s="23">
        <f t="shared" si="21"/>
        <v>0.69568340179999999</v>
      </c>
      <c r="AT40" s="23">
        <f t="shared" si="5"/>
        <v>2.0067333611229028</v>
      </c>
      <c r="AU40" s="23">
        <f t="shared" si="6"/>
        <v>1.002784132266423</v>
      </c>
      <c r="AV40" s="23">
        <f t="shared" si="7"/>
        <v>0.81596692964211603</v>
      </c>
      <c r="AW40" s="23">
        <f t="shared" si="8"/>
        <v>0.25157450837043405</v>
      </c>
    </row>
    <row r="41" spans="1:49" x14ac:dyDescent="0.35">
      <c r="A41">
        <v>1871</v>
      </c>
      <c r="B41" s="1">
        <v>-15</v>
      </c>
      <c r="C41" s="1">
        <v>-12.3</v>
      </c>
      <c r="D41" s="1">
        <v>-22.8</v>
      </c>
      <c r="E41" s="1">
        <v>-8.1999999999999993</v>
      </c>
      <c r="F41" s="6">
        <v>-0.6</v>
      </c>
      <c r="G41" s="1">
        <v>5.0999999999999996</v>
      </c>
      <c r="H41" s="1">
        <v>5.9</v>
      </c>
      <c r="I41" s="1">
        <v>5.4</v>
      </c>
      <c r="J41" s="1">
        <v>2</v>
      </c>
      <c r="K41" s="1">
        <v>-1.5</v>
      </c>
      <c r="L41" s="1">
        <v>-2.7</v>
      </c>
      <c r="M41" s="1">
        <v>-5.3</v>
      </c>
      <c r="N41" s="1">
        <v>-4.2</v>
      </c>
      <c r="O41">
        <f t="shared" si="0"/>
        <v>18.399999999999999</v>
      </c>
      <c r="P41" s="1">
        <f t="shared" si="22"/>
        <v>-10.5</v>
      </c>
      <c r="Q41" s="1">
        <f t="shared" si="23"/>
        <v>-10.533333333333333</v>
      </c>
      <c r="R41" s="1">
        <f t="shared" si="24"/>
        <v>5.4666666666666659</v>
      </c>
      <c r="S41" s="1">
        <f t="shared" si="25"/>
        <v>-0.73333333333333339</v>
      </c>
      <c r="U41" s="1">
        <f t="shared" si="9"/>
        <v>5.9</v>
      </c>
      <c r="V41" s="1">
        <f t="shared" si="10"/>
        <v>-22.8</v>
      </c>
      <c r="W41" s="1">
        <f t="shared" si="11"/>
        <v>14.350000000000001</v>
      </c>
      <c r="X41" s="4">
        <f t="shared" si="32"/>
        <v>138.71052631578948</v>
      </c>
      <c r="Y41" s="1">
        <f t="shared" si="26"/>
        <v>275.42857142857144</v>
      </c>
      <c r="Z41" s="1">
        <f t="shared" si="13"/>
        <v>136.71804511278197</v>
      </c>
      <c r="AA41" s="1">
        <f t="shared" si="14"/>
        <v>207.06954887218046</v>
      </c>
      <c r="AB41" s="7">
        <f t="shared" si="15"/>
        <v>537.75764411027581</v>
      </c>
      <c r="AC41" s="1">
        <f t="shared" si="16"/>
        <v>245.71052631578948</v>
      </c>
      <c r="AD41" s="1">
        <f t="shared" si="27"/>
        <v>3734.7999999999997</v>
      </c>
      <c r="AE41" s="1">
        <f t="shared" si="28"/>
        <v>15.85526315789474</v>
      </c>
      <c r="AF41" s="12">
        <f t="shared" si="29"/>
        <v>0.72492427600913989</v>
      </c>
      <c r="AI41" s="23">
        <f t="shared" si="17"/>
        <v>0.15971000000000002</v>
      </c>
      <c r="AJ41" s="23">
        <f t="shared" si="2"/>
        <v>0.21447999999999998</v>
      </c>
      <c r="AK41" s="11">
        <f t="shared" si="3"/>
        <v>0.16515999999999997</v>
      </c>
      <c r="AL41" s="11">
        <f t="shared" si="3"/>
        <v>0.25028</v>
      </c>
      <c r="AM41" s="11">
        <f t="shared" si="3"/>
        <v>0.29071999999999998</v>
      </c>
      <c r="AN41" s="11">
        <f t="shared" si="3"/>
        <v>0.45589999999999997</v>
      </c>
      <c r="AO41" s="23">
        <f t="shared" si="4"/>
        <v>1.0057392423680001</v>
      </c>
      <c r="AP41" s="23">
        <f t="shared" si="18"/>
        <v>1.108880737952</v>
      </c>
      <c r="AQ41" s="23">
        <f t="shared" si="19"/>
        <v>0.93824618972800011</v>
      </c>
      <c r="AR41" s="23">
        <f t="shared" si="20"/>
        <v>0.8694666465280001</v>
      </c>
      <c r="AS41" s="23">
        <f t="shared" si="21"/>
        <v>0.67072544020000002</v>
      </c>
      <c r="AT41" s="23">
        <f t="shared" si="5"/>
        <v>2.1000719162936998</v>
      </c>
      <c r="AU41" s="23">
        <f t="shared" si="6"/>
        <v>1.0332597989832173</v>
      </c>
      <c r="AV41" s="23">
        <f t="shared" si="7"/>
        <v>0.84330440070528234</v>
      </c>
      <c r="AW41" s="23">
        <f t="shared" si="8"/>
        <v>0.26588492921391543</v>
      </c>
    </row>
    <row r="42" spans="1:49" x14ac:dyDescent="0.35">
      <c r="A42">
        <v>1872</v>
      </c>
      <c r="B42" s="1">
        <v>-10.6</v>
      </c>
      <c r="C42" s="1">
        <v>-8.6</v>
      </c>
      <c r="D42" s="1">
        <v>-10.7</v>
      </c>
      <c r="E42" s="1">
        <v>-5.7</v>
      </c>
      <c r="F42" s="6">
        <v>-0.8</v>
      </c>
      <c r="G42" s="1">
        <v>3.7</v>
      </c>
      <c r="H42" s="1">
        <v>6.8</v>
      </c>
      <c r="I42" s="1">
        <v>6.9</v>
      </c>
      <c r="J42" s="1">
        <v>3.9</v>
      </c>
      <c r="K42" s="1">
        <v>-1.7</v>
      </c>
      <c r="L42" s="1">
        <v>-6.3</v>
      </c>
      <c r="M42" s="1">
        <v>-6.9</v>
      </c>
      <c r="N42" s="1">
        <v>-2.5</v>
      </c>
      <c r="O42">
        <f t="shared" si="0"/>
        <v>21.299999999999997</v>
      </c>
      <c r="P42" s="1">
        <f t="shared" si="22"/>
        <v>-8.1666666666666661</v>
      </c>
      <c r="Q42" s="1">
        <f t="shared" si="23"/>
        <v>-5.7333333333333334</v>
      </c>
      <c r="R42" s="1">
        <f t="shared" si="24"/>
        <v>5.8</v>
      </c>
      <c r="S42" s="1">
        <f t="shared" si="25"/>
        <v>-1.3666666666666665</v>
      </c>
      <c r="U42" s="1">
        <f t="shared" si="9"/>
        <v>6.9</v>
      </c>
      <c r="V42" s="1">
        <f t="shared" si="10"/>
        <v>-10.7</v>
      </c>
      <c r="W42" s="1">
        <f t="shared" si="11"/>
        <v>8.8000000000000007</v>
      </c>
      <c r="X42" s="4">
        <f t="shared" si="32"/>
        <v>140.92222222222222</v>
      </c>
      <c r="Y42" s="1">
        <f t="shared" si="26"/>
        <v>279.24107142857144</v>
      </c>
      <c r="Z42" s="1">
        <f t="shared" si="13"/>
        <v>138.31884920634923</v>
      </c>
      <c r="AA42" s="1">
        <f t="shared" si="14"/>
        <v>210.08164682539683</v>
      </c>
      <c r="AB42" s="7">
        <f t="shared" si="15"/>
        <v>636.2667063492064</v>
      </c>
      <c r="AC42" s="1">
        <f t="shared" si="16"/>
        <v>230.49365079365077</v>
      </c>
      <c r="AD42" s="1">
        <f t="shared" si="27"/>
        <v>1644.188042328042</v>
      </c>
      <c r="AE42" s="1">
        <f t="shared" si="28"/>
        <v>25.675396825396831</v>
      </c>
      <c r="AF42" s="12">
        <f t="shared" si="29"/>
        <v>0.61649370171255513</v>
      </c>
      <c r="AI42" s="23">
        <f t="shared" si="17"/>
        <v>0.19292000000000004</v>
      </c>
      <c r="AJ42" s="23">
        <f t="shared" ref="AJ42:AJ73" si="33">0.0127*$O42-0.0192</f>
        <v>0.25130999999999998</v>
      </c>
      <c r="AK42" s="11">
        <f t="shared" si="3"/>
        <v>0.18371999999999999</v>
      </c>
      <c r="AL42" s="11">
        <f t="shared" si="3"/>
        <v>0.27986</v>
      </c>
      <c r="AM42" s="11">
        <f t="shared" si="3"/>
        <v>0.31913999999999998</v>
      </c>
      <c r="AN42" s="11">
        <f t="shared" si="3"/>
        <v>0.47474999999999995</v>
      </c>
      <c r="AO42" s="23">
        <f t="shared" si="4"/>
        <v>0.93639615296200007</v>
      </c>
      <c r="AP42" s="23">
        <f t="shared" si="18"/>
        <v>1.0686851529279999</v>
      </c>
      <c r="AQ42" s="23">
        <f t="shared" si="19"/>
        <v>0.887159719432</v>
      </c>
      <c r="AR42" s="23">
        <f t="shared" si="20"/>
        <v>0.8258664218320001</v>
      </c>
      <c r="AS42" s="23">
        <f t="shared" si="21"/>
        <v>0.65644040125000014</v>
      </c>
      <c r="AT42" s="23">
        <f t="shared" ref="AT42:AT73" si="34">AT$6*SQRT($AB42*AP42)</f>
        <v>2.2425541497288717</v>
      </c>
      <c r="AU42" s="23">
        <f t="shared" ref="AU42:AU73" si="35">AU$6*SQRT($AB42*AQ42)</f>
        <v>1.0928947468668959</v>
      </c>
      <c r="AV42" s="23">
        <f t="shared" ref="AV42:AV73" si="36">AV$6*SQRT($AB42*AR42)</f>
        <v>0.89400327718937866</v>
      </c>
      <c r="AW42" s="23">
        <f t="shared" ref="AW42:AW73" si="37">AW$6*SQRT($AB42*AS42)</f>
        <v>0.28611806953687191</v>
      </c>
    </row>
    <row r="43" spans="1:49" x14ac:dyDescent="0.35">
      <c r="A43">
        <v>1873</v>
      </c>
      <c r="B43" s="1">
        <v>-16.3</v>
      </c>
      <c r="C43" s="1">
        <v>-11.3</v>
      </c>
      <c r="D43" s="1">
        <v>-17</v>
      </c>
      <c r="E43" s="1">
        <v>-8.8000000000000007</v>
      </c>
      <c r="F43" s="5">
        <v>0.5</v>
      </c>
      <c r="G43" s="1">
        <v>2</v>
      </c>
      <c r="H43" s="1">
        <v>7.9</v>
      </c>
      <c r="I43" s="1">
        <v>6.1</v>
      </c>
      <c r="J43" s="1">
        <v>1.8</v>
      </c>
      <c r="K43" s="1">
        <v>-3</v>
      </c>
      <c r="L43" s="1">
        <v>-5</v>
      </c>
      <c r="M43" s="1">
        <v>-11.9</v>
      </c>
      <c r="N43" s="1">
        <v>-4.5999999999999996</v>
      </c>
      <c r="O43">
        <f t="shared" si="0"/>
        <v>18.3</v>
      </c>
      <c r="P43" s="1">
        <f t="shared" si="22"/>
        <v>-11.5</v>
      </c>
      <c r="Q43" s="1">
        <f t="shared" si="23"/>
        <v>-8.4333333333333336</v>
      </c>
      <c r="R43" s="1">
        <f t="shared" si="24"/>
        <v>5.333333333333333</v>
      </c>
      <c r="S43" s="1">
        <f t="shared" si="25"/>
        <v>-2.0666666666666669</v>
      </c>
      <c r="U43" s="1">
        <f t="shared" si="9"/>
        <v>7.9</v>
      </c>
      <c r="V43" s="1">
        <f t="shared" si="10"/>
        <v>-17</v>
      </c>
      <c r="W43" s="1">
        <f t="shared" si="11"/>
        <v>12.45</v>
      </c>
      <c r="X43" s="5">
        <f t="shared" ref="X43:X44" si="38">INTERCEPT(E$7:F$7,E43:F43)</f>
        <v>133.86021505376345</v>
      </c>
      <c r="Y43" s="1">
        <f t="shared" si="26"/>
        <v>269.4375</v>
      </c>
      <c r="Z43" s="1">
        <f t="shared" si="13"/>
        <v>135.57728494623655</v>
      </c>
      <c r="AA43" s="1">
        <f t="shared" si="14"/>
        <v>201.64885752688173</v>
      </c>
      <c r="AB43" s="7">
        <f t="shared" si="15"/>
        <v>714.04036738351249</v>
      </c>
      <c r="AC43" s="1">
        <f t="shared" si="16"/>
        <v>219.61914362519201</v>
      </c>
      <c r="AD43" s="1">
        <f t="shared" si="27"/>
        <v>2489.0169610855091</v>
      </c>
      <c r="AE43" s="1">
        <f t="shared" si="28"/>
        <v>24.05064324116745</v>
      </c>
      <c r="AF43" s="12">
        <f t="shared" si="29"/>
        <v>0.65120765155065341</v>
      </c>
      <c r="AI43" s="23">
        <f t="shared" si="17"/>
        <v>0.23351000000000005</v>
      </c>
      <c r="AJ43" s="23">
        <f t="shared" si="33"/>
        <v>0.21321000000000001</v>
      </c>
      <c r="AK43" s="11">
        <f t="shared" si="3"/>
        <v>0.16452</v>
      </c>
      <c r="AL43" s="11">
        <f t="shared" si="3"/>
        <v>0.24926000000000004</v>
      </c>
      <c r="AM43" s="11">
        <f t="shared" si="3"/>
        <v>0.28974</v>
      </c>
      <c r="AN43" s="11">
        <f t="shared" si="3"/>
        <v>0.45524999999999999</v>
      </c>
      <c r="AO43" s="23">
        <f t="shared" si="4"/>
        <v>1.008247479922</v>
      </c>
      <c r="AP43" s="23">
        <f t="shared" si="18"/>
        <v>1.1102965295680001</v>
      </c>
      <c r="AQ43" s="23">
        <f t="shared" si="19"/>
        <v>0.940083325192</v>
      </c>
      <c r="AR43" s="23">
        <f t="shared" si="20"/>
        <v>0.87103982759200016</v>
      </c>
      <c r="AS43" s="23">
        <f t="shared" si="21"/>
        <v>0.67124870125000025</v>
      </c>
      <c r="AT43" s="23">
        <f t="shared" si="34"/>
        <v>2.4214712931862428</v>
      </c>
      <c r="AU43" s="23">
        <f t="shared" si="35"/>
        <v>1.1917972768712806</v>
      </c>
      <c r="AV43" s="23">
        <f t="shared" si="36"/>
        <v>0.97262403184256319</v>
      </c>
      <c r="AW43" s="23">
        <f t="shared" si="37"/>
        <v>0.30650047173253442</v>
      </c>
    </row>
    <row r="44" spans="1:49" x14ac:dyDescent="0.35">
      <c r="A44">
        <v>1874</v>
      </c>
      <c r="B44" s="1">
        <v>-21.2</v>
      </c>
      <c r="C44" s="1">
        <v>-14.4</v>
      </c>
      <c r="D44" s="1">
        <v>-13.9</v>
      </c>
      <c r="E44" s="1">
        <v>-6.7</v>
      </c>
      <c r="F44" s="5">
        <v>1.8</v>
      </c>
      <c r="G44" s="1">
        <v>4.8</v>
      </c>
      <c r="H44" s="1">
        <v>7.6</v>
      </c>
      <c r="I44" s="1">
        <v>7</v>
      </c>
      <c r="J44" s="1">
        <v>2.1</v>
      </c>
      <c r="K44" s="1">
        <v>-6.2</v>
      </c>
      <c r="L44" s="1">
        <v>-5.0999999999999996</v>
      </c>
      <c r="M44" s="1">
        <v>-5.0999999999999996</v>
      </c>
      <c r="N44" s="1">
        <v>-4.0999999999999996</v>
      </c>
      <c r="O44">
        <f t="shared" si="0"/>
        <v>23.3</v>
      </c>
      <c r="P44" s="1">
        <f t="shared" si="22"/>
        <v>-15.833333333333334</v>
      </c>
      <c r="Q44" s="1">
        <f t="shared" si="23"/>
        <v>-6.2666666666666666</v>
      </c>
      <c r="R44" s="1">
        <f t="shared" si="24"/>
        <v>6.4666666666666659</v>
      </c>
      <c r="S44" s="1">
        <f t="shared" si="25"/>
        <v>-3.0666666666666664</v>
      </c>
      <c r="U44" s="1">
        <f t="shared" si="9"/>
        <v>7.6</v>
      </c>
      <c r="V44" s="1">
        <f t="shared" si="10"/>
        <v>-21.2</v>
      </c>
      <c r="W44" s="1">
        <f t="shared" si="11"/>
        <v>14.399999999999999</v>
      </c>
      <c r="X44" s="5">
        <f t="shared" si="38"/>
        <v>129.04117647058823</v>
      </c>
      <c r="Y44" s="1">
        <f t="shared" si="26"/>
        <v>265.7168674698795</v>
      </c>
      <c r="Z44" s="1">
        <f t="shared" si="13"/>
        <v>136.67569099929128</v>
      </c>
      <c r="AA44" s="1">
        <f t="shared" si="14"/>
        <v>197.37902197023385</v>
      </c>
      <c r="AB44" s="7">
        <f t="shared" si="15"/>
        <v>692.49016772974244</v>
      </c>
      <c r="AC44" s="1">
        <f t="shared" si="16"/>
        <v>224.60367647058823</v>
      </c>
      <c r="AD44" s="1">
        <f t="shared" si="27"/>
        <v>3174.3986274509803</v>
      </c>
      <c r="AE44" s="1">
        <f t="shared" si="28"/>
        <v>16.739338235294113</v>
      </c>
      <c r="AF44" s="12">
        <f t="shared" si="29"/>
        <v>0.68163368098252886</v>
      </c>
      <c r="AI44" s="23">
        <f t="shared" si="17"/>
        <v>0.22244000000000003</v>
      </c>
      <c r="AJ44" s="23">
        <f t="shared" si="33"/>
        <v>0.27671000000000001</v>
      </c>
      <c r="AK44" s="11">
        <f t="shared" si="3"/>
        <v>0.19652</v>
      </c>
      <c r="AL44" s="11">
        <f t="shared" si="3"/>
        <v>0.30026000000000003</v>
      </c>
      <c r="AM44" s="11">
        <f t="shared" si="3"/>
        <v>0.33873999999999999</v>
      </c>
      <c r="AN44" s="11">
        <f t="shared" si="3"/>
        <v>0.48775000000000002</v>
      </c>
      <c r="AO44" s="23">
        <f t="shared" si="4"/>
        <v>0.89239848632200003</v>
      </c>
      <c r="AP44" s="23">
        <f t="shared" si="18"/>
        <v>1.0419354671680001</v>
      </c>
      <c r="AQ44" s="23">
        <f t="shared" si="19"/>
        <v>0.854395083592</v>
      </c>
      <c r="AR44" s="23">
        <f t="shared" si="20"/>
        <v>0.798074985992</v>
      </c>
      <c r="AS44" s="23">
        <f t="shared" si="21"/>
        <v>0.64759065125000004</v>
      </c>
      <c r="AT44" s="23">
        <f t="shared" si="34"/>
        <v>2.3100728064852314</v>
      </c>
      <c r="AU44" s="23">
        <f t="shared" si="35"/>
        <v>1.1189070435377988</v>
      </c>
      <c r="AV44" s="23">
        <f t="shared" si="36"/>
        <v>0.91683938727832182</v>
      </c>
      <c r="AW44" s="23">
        <f t="shared" si="37"/>
        <v>0.29647298545744072</v>
      </c>
    </row>
    <row r="45" spans="1:49" x14ac:dyDescent="0.35">
      <c r="A45">
        <v>1875</v>
      </c>
      <c r="B45" s="1">
        <v>-8.5</v>
      </c>
      <c r="C45" s="1">
        <v>-11.8</v>
      </c>
      <c r="D45" s="1">
        <v>-19.3</v>
      </c>
      <c r="E45" s="1">
        <v>-5.8</v>
      </c>
      <c r="F45" s="3">
        <v>-4.5999999999999996</v>
      </c>
      <c r="G45" s="1">
        <v>1.8</v>
      </c>
      <c r="H45" s="1">
        <v>6.6</v>
      </c>
      <c r="I45" s="1">
        <v>6.2</v>
      </c>
      <c r="J45" s="1">
        <v>2.8</v>
      </c>
      <c r="K45" s="1">
        <v>-0.4</v>
      </c>
      <c r="L45" s="1">
        <v>-3.2</v>
      </c>
      <c r="M45" s="1">
        <v>-6.7</v>
      </c>
      <c r="N45" s="1">
        <v>-3.6</v>
      </c>
      <c r="O45">
        <f t="shared" si="0"/>
        <v>17.400000000000002</v>
      </c>
      <c r="P45" s="1">
        <f t="shared" si="22"/>
        <v>-8.4666666666666668</v>
      </c>
      <c r="Q45" s="1">
        <f t="shared" si="23"/>
        <v>-9.9</v>
      </c>
      <c r="R45" s="1">
        <f t="shared" si="24"/>
        <v>4.8666666666666671</v>
      </c>
      <c r="S45" s="1">
        <f t="shared" si="25"/>
        <v>-0.26666666666666677</v>
      </c>
      <c r="U45" s="1">
        <f t="shared" si="9"/>
        <v>6.6</v>
      </c>
      <c r="V45" s="1">
        <f t="shared" si="10"/>
        <v>-19.3</v>
      </c>
      <c r="W45" s="1">
        <f t="shared" si="11"/>
        <v>12.95</v>
      </c>
      <c r="X45" s="4">
        <f t="shared" ref="X45:X73" si="39">INTERCEPT(F$7:G$7,F45:G45)</f>
        <v>157.421875</v>
      </c>
      <c r="Y45" s="1">
        <f t="shared" si="26"/>
        <v>284.6875</v>
      </c>
      <c r="Z45" s="1">
        <f t="shared" si="13"/>
        <v>127.265625</v>
      </c>
      <c r="AA45" s="1">
        <f t="shared" si="14"/>
        <v>221.0546875</v>
      </c>
      <c r="AB45" s="7">
        <f t="shared" si="15"/>
        <v>559.96874999999989</v>
      </c>
      <c r="AC45" s="1">
        <f t="shared" si="16"/>
        <v>256.7050075301205</v>
      </c>
      <c r="AD45" s="1">
        <f t="shared" si="27"/>
        <v>3302.9377635542173</v>
      </c>
      <c r="AE45" s="1">
        <f t="shared" si="28"/>
        <v>29.069371234939752</v>
      </c>
      <c r="AF45" s="12">
        <f t="shared" si="29"/>
        <v>0.7083416192807066</v>
      </c>
      <c r="AI45" s="23">
        <f t="shared" si="17"/>
        <v>0.18554000000000001</v>
      </c>
      <c r="AJ45" s="23">
        <f t="shared" si="33"/>
        <v>0.20178000000000001</v>
      </c>
      <c r="AK45" s="11">
        <f t="shared" si="3"/>
        <v>0.15876000000000001</v>
      </c>
      <c r="AL45" s="11">
        <f t="shared" si="3"/>
        <v>0.24008000000000002</v>
      </c>
      <c r="AM45" s="11">
        <f t="shared" si="3"/>
        <v>0.28092</v>
      </c>
      <c r="AN45" s="11">
        <f t="shared" si="3"/>
        <v>0.44940000000000002</v>
      </c>
      <c r="AO45" s="23">
        <f t="shared" si="4"/>
        <v>1.0311729075280001</v>
      </c>
      <c r="AP45" s="23">
        <f t="shared" si="18"/>
        <v>1.123127864992</v>
      </c>
      <c r="AQ45" s="23">
        <f t="shared" si="19"/>
        <v>0.95684414348800007</v>
      </c>
      <c r="AR45" s="23">
        <f t="shared" si="20"/>
        <v>0.88540763228800012</v>
      </c>
      <c r="AS45" s="23">
        <f t="shared" si="21"/>
        <v>0.67605007120000005</v>
      </c>
      <c r="AT45" s="23">
        <f t="shared" si="34"/>
        <v>2.1567258711253658</v>
      </c>
      <c r="AU45" s="23">
        <f t="shared" si="35"/>
        <v>1.0647810878056354</v>
      </c>
      <c r="AV45" s="23">
        <f t="shared" si="36"/>
        <v>0.86839663768701036</v>
      </c>
      <c r="AW45" s="23">
        <f t="shared" si="37"/>
        <v>0.27239514497917522</v>
      </c>
    </row>
    <row r="46" spans="1:49" x14ac:dyDescent="0.35">
      <c r="A46">
        <v>1876</v>
      </c>
      <c r="B46" s="1">
        <v>-15.5</v>
      </c>
      <c r="C46" s="1">
        <v>-14.8</v>
      </c>
      <c r="D46" s="1">
        <v>-13.1</v>
      </c>
      <c r="E46" s="1">
        <v>-10.199999999999999</v>
      </c>
      <c r="F46" s="3">
        <v>-1.6</v>
      </c>
      <c r="G46" s="1">
        <v>3.4</v>
      </c>
      <c r="H46" s="1">
        <v>5.9</v>
      </c>
      <c r="I46" s="1">
        <v>6.3</v>
      </c>
      <c r="J46" s="1">
        <v>4.4000000000000004</v>
      </c>
      <c r="K46" s="1">
        <v>-2</v>
      </c>
      <c r="L46" s="1">
        <v>-4.8</v>
      </c>
      <c r="M46" s="1">
        <v>-5.4</v>
      </c>
      <c r="N46" s="1">
        <v>-4</v>
      </c>
      <c r="O46">
        <f t="shared" si="0"/>
        <v>20</v>
      </c>
      <c r="P46" s="1">
        <f t="shared" si="22"/>
        <v>-12.333333333333334</v>
      </c>
      <c r="Q46" s="1">
        <f t="shared" si="23"/>
        <v>-8.2999999999999989</v>
      </c>
      <c r="R46" s="1">
        <f t="shared" si="24"/>
        <v>5.2</v>
      </c>
      <c r="S46" s="1">
        <f t="shared" si="25"/>
        <v>-0.79999999999999982</v>
      </c>
      <c r="U46" s="1">
        <f t="shared" si="9"/>
        <v>6.3</v>
      </c>
      <c r="V46" s="1">
        <f t="shared" si="10"/>
        <v>-15.5</v>
      </c>
      <c r="W46" s="1">
        <f t="shared" si="11"/>
        <v>10.9</v>
      </c>
      <c r="X46" s="4">
        <f t="shared" si="39"/>
        <v>145.26</v>
      </c>
      <c r="Y46" s="1">
        <f t="shared" si="26"/>
        <v>278.96875</v>
      </c>
      <c r="Z46" s="1">
        <f t="shared" si="13"/>
        <v>133.70875000000001</v>
      </c>
      <c r="AA46" s="1">
        <f t="shared" si="14"/>
        <v>212.114375</v>
      </c>
      <c r="AB46" s="7">
        <f t="shared" si="15"/>
        <v>561.57674999999995</v>
      </c>
      <c r="AC46" s="1">
        <f t="shared" si="16"/>
        <v>225.57249999999999</v>
      </c>
      <c r="AD46" s="1">
        <f t="shared" si="27"/>
        <v>2330.915833333333</v>
      </c>
      <c r="AE46" s="1">
        <f t="shared" si="28"/>
        <v>32.473749999999995</v>
      </c>
      <c r="AF46" s="12">
        <f t="shared" si="29"/>
        <v>0.67076212217018416</v>
      </c>
      <c r="AI46" s="23">
        <f t="shared" si="17"/>
        <v>0.15971000000000002</v>
      </c>
      <c r="AJ46" s="23">
        <f t="shared" si="33"/>
        <v>0.23480000000000001</v>
      </c>
      <c r="AK46" s="11">
        <f t="shared" si="3"/>
        <v>0.1754</v>
      </c>
      <c r="AL46" s="11">
        <f t="shared" si="3"/>
        <v>0.2666</v>
      </c>
      <c r="AM46" s="11">
        <f t="shared" si="3"/>
        <v>0.30640000000000001</v>
      </c>
      <c r="AN46" s="11">
        <f t="shared" si="3"/>
        <v>0.46629999999999999</v>
      </c>
      <c r="AO46" s="23">
        <f t="shared" si="4"/>
        <v>0.96666911680000012</v>
      </c>
      <c r="AP46" s="23">
        <f t="shared" si="18"/>
        <v>1.0864976872000001</v>
      </c>
      <c r="AQ46" s="23">
        <f t="shared" si="19"/>
        <v>0.90953685520000016</v>
      </c>
      <c r="AR46" s="23">
        <f t="shared" si="20"/>
        <v>0.84492792319999999</v>
      </c>
      <c r="AS46" s="23">
        <f t="shared" si="21"/>
        <v>0.66263136980000015</v>
      </c>
      <c r="AT46" s="23">
        <f t="shared" si="34"/>
        <v>2.1243076540571808</v>
      </c>
      <c r="AU46" s="23">
        <f t="shared" si="35"/>
        <v>1.0396150121223202</v>
      </c>
      <c r="AV46" s="23">
        <f t="shared" si="36"/>
        <v>0.84953054392490879</v>
      </c>
      <c r="AW46" s="23">
        <f t="shared" si="37"/>
        <v>0.27006517868037916</v>
      </c>
    </row>
    <row r="47" spans="1:49" x14ac:dyDescent="0.35">
      <c r="A47">
        <v>1877</v>
      </c>
      <c r="B47" s="1">
        <v>-14.1</v>
      </c>
      <c r="C47" s="1">
        <v>-16.100000000000001</v>
      </c>
      <c r="D47" s="1">
        <v>-11.5</v>
      </c>
      <c r="E47" s="1">
        <v>-6.3</v>
      </c>
      <c r="F47" s="5">
        <v>0.7</v>
      </c>
      <c r="G47" s="1">
        <v>5.5</v>
      </c>
      <c r="H47" s="1">
        <v>6.7</v>
      </c>
      <c r="I47" s="1">
        <v>7.4</v>
      </c>
      <c r="J47" s="1">
        <v>4.5999999999999996</v>
      </c>
      <c r="K47" s="1">
        <v>-1</v>
      </c>
      <c r="L47" s="1">
        <v>-7.7</v>
      </c>
      <c r="M47" s="1">
        <v>-11.3</v>
      </c>
      <c r="N47" s="1">
        <v>-3.6</v>
      </c>
      <c r="O47">
        <f t="shared" si="0"/>
        <v>24.9</v>
      </c>
      <c r="P47" s="1">
        <f t="shared" si="22"/>
        <v>-11.866666666666667</v>
      </c>
      <c r="Q47" s="1">
        <f t="shared" si="23"/>
        <v>-5.7</v>
      </c>
      <c r="R47" s="1">
        <f t="shared" si="24"/>
        <v>6.5333333333333341</v>
      </c>
      <c r="S47" s="1">
        <f t="shared" si="25"/>
        <v>-1.3666666666666669</v>
      </c>
      <c r="U47" s="1">
        <f t="shared" si="9"/>
        <v>7.4</v>
      </c>
      <c r="V47" s="1">
        <f t="shared" si="10"/>
        <v>-16.100000000000001</v>
      </c>
      <c r="W47" s="1">
        <f t="shared" si="11"/>
        <v>11.75</v>
      </c>
      <c r="X47" s="5">
        <f>INTERCEPT(E$7:F$7,E47:F47)</f>
        <v>132.44999999999999</v>
      </c>
      <c r="Y47" s="1">
        <f t="shared" si="26"/>
        <v>283.05357142857144</v>
      </c>
      <c r="Z47" s="1">
        <f t="shared" si="13"/>
        <v>150.60357142857146</v>
      </c>
      <c r="AA47" s="1">
        <f t="shared" si="14"/>
        <v>207.75178571428572</v>
      </c>
      <c r="AB47" s="7">
        <f t="shared" si="15"/>
        <v>742.97761904761921</v>
      </c>
      <c r="AC47" s="1">
        <f t="shared" si="16"/>
        <v>218.48124999999999</v>
      </c>
      <c r="AD47" s="1">
        <f t="shared" si="27"/>
        <v>2345.0320833333335</v>
      </c>
      <c r="AE47" s="1">
        <f t="shared" si="28"/>
        <v>23.209374999999994</v>
      </c>
      <c r="AF47" s="12">
        <f t="shared" si="29"/>
        <v>0.63984563489089752</v>
      </c>
      <c r="AI47" s="23">
        <f t="shared" si="17"/>
        <v>0.18923000000000004</v>
      </c>
      <c r="AJ47" s="23">
        <f t="shared" si="33"/>
        <v>0.29702999999999996</v>
      </c>
      <c r="AK47" s="11">
        <f t="shared" si="3"/>
        <v>0.20676</v>
      </c>
      <c r="AL47" s="11">
        <f t="shared" si="3"/>
        <v>0.31657999999999997</v>
      </c>
      <c r="AM47" s="11">
        <f t="shared" si="3"/>
        <v>0.35441999999999996</v>
      </c>
      <c r="AN47" s="11">
        <f t="shared" si="3"/>
        <v>0.49814999999999998</v>
      </c>
      <c r="AO47" s="23">
        <f t="shared" si="4"/>
        <v>0.85944860657800015</v>
      </c>
      <c r="AP47" s="23">
        <f t="shared" si="18"/>
        <v>1.021106668192</v>
      </c>
      <c r="AQ47" s="23">
        <f t="shared" si="19"/>
        <v>0.82963360928800012</v>
      </c>
      <c r="AR47" s="23">
        <f t="shared" si="20"/>
        <v>0.77718055808800024</v>
      </c>
      <c r="AS47" s="23">
        <f t="shared" si="21"/>
        <v>0.6410997824500001</v>
      </c>
      <c r="AT47" s="23">
        <f t="shared" si="34"/>
        <v>2.368764431245717</v>
      </c>
      <c r="AU47" s="23">
        <f t="shared" si="35"/>
        <v>1.1420598561598254</v>
      </c>
      <c r="AV47" s="23">
        <f t="shared" si="36"/>
        <v>0.93715933751975611</v>
      </c>
      <c r="AW47" s="23">
        <f t="shared" si="37"/>
        <v>0.30554748702547524</v>
      </c>
    </row>
    <row r="48" spans="1:49" x14ac:dyDescent="0.35">
      <c r="A48">
        <v>1878</v>
      </c>
      <c r="B48" s="1">
        <v>-13.5</v>
      </c>
      <c r="C48" s="1">
        <v>-15.8</v>
      </c>
      <c r="D48" s="1">
        <v>-12.7</v>
      </c>
      <c r="E48" s="1">
        <v>-6.6</v>
      </c>
      <c r="F48" s="3">
        <v>-1.6</v>
      </c>
      <c r="G48" s="1">
        <v>4</v>
      </c>
      <c r="H48" s="1">
        <v>7</v>
      </c>
      <c r="I48" s="1">
        <v>7.3</v>
      </c>
      <c r="J48" s="1">
        <v>1.3</v>
      </c>
      <c r="K48" s="1">
        <v>-2</v>
      </c>
      <c r="L48" s="1">
        <v>-0.3</v>
      </c>
      <c r="M48" s="1">
        <v>-1.8</v>
      </c>
      <c r="N48" s="1">
        <v>-2.9</v>
      </c>
      <c r="O48">
        <f t="shared" si="0"/>
        <v>19.600000000000001</v>
      </c>
      <c r="P48" s="1">
        <f t="shared" si="22"/>
        <v>-13.533333333333333</v>
      </c>
      <c r="Q48" s="1">
        <f t="shared" si="23"/>
        <v>-6.9666666666666659</v>
      </c>
      <c r="R48" s="1">
        <f t="shared" si="24"/>
        <v>6.1000000000000005</v>
      </c>
      <c r="S48" s="1">
        <f t="shared" si="25"/>
        <v>-0.33333333333333331</v>
      </c>
      <c r="U48" s="1">
        <f t="shared" si="9"/>
        <v>7.3</v>
      </c>
      <c r="V48" s="1">
        <f t="shared" si="10"/>
        <v>-15.8</v>
      </c>
      <c r="W48" s="1">
        <f t="shared" si="11"/>
        <v>11.55</v>
      </c>
      <c r="X48" s="4">
        <f t="shared" si="39"/>
        <v>144.21428571428572</v>
      </c>
      <c r="Y48" s="1">
        <f t="shared" si="26"/>
        <v>270.0151515151515</v>
      </c>
      <c r="Z48" s="1">
        <f t="shared" si="13"/>
        <v>125.80086580086578</v>
      </c>
      <c r="AA48" s="1">
        <f t="shared" si="14"/>
        <v>207.11471861471861</v>
      </c>
      <c r="AB48" s="7">
        <f t="shared" si="15"/>
        <v>612.23088023088008</v>
      </c>
      <c r="AC48" s="1">
        <f t="shared" si="16"/>
        <v>226.16071428571428</v>
      </c>
      <c r="AD48" s="1">
        <f t="shared" si="27"/>
        <v>2382.2261904761904</v>
      </c>
      <c r="AE48" s="1">
        <f t="shared" si="28"/>
        <v>31.133928571428584</v>
      </c>
      <c r="AF48" s="12">
        <f t="shared" si="29"/>
        <v>0.66359151439735742</v>
      </c>
      <c r="AI48" s="23">
        <f t="shared" si="17"/>
        <v>0.20030000000000003</v>
      </c>
      <c r="AJ48" s="23">
        <f t="shared" si="33"/>
        <v>0.22972000000000001</v>
      </c>
      <c r="AK48" s="11">
        <f t="shared" si="3"/>
        <v>0.17284000000000002</v>
      </c>
      <c r="AL48" s="11">
        <f t="shared" si="3"/>
        <v>0.26252000000000003</v>
      </c>
      <c r="AM48" s="11">
        <f t="shared" si="3"/>
        <v>0.30247999999999997</v>
      </c>
      <c r="AN48" s="11">
        <f t="shared" si="3"/>
        <v>0.4637</v>
      </c>
      <c r="AO48" s="23">
        <f t="shared" si="4"/>
        <v>0.97624929372800007</v>
      </c>
      <c r="AP48" s="23">
        <f t="shared" si="18"/>
        <v>1.092045870752</v>
      </c>
      <c r="AQ48" s="23">
        <f t="shared" si="19"/>
        <v>0.91659333596800008</v>
      </c>
      <c r="AR48" s="23">
        <f t="shared" si="20"/>
        <v>0.85095104396800014</v>
      </c>
      <c r="AS48" s="23">
        <f t="shared" si="21"/>
        <v>0.66460580980000006</v>
      </c>
      <c r="AT48" s="23">
        <f t="shared" si="34"/>
        <v>2.2237015937358477</v>
      </c>
      <c r="AU48" s="23">
        <f t="shared" si="35"/>
        <v>1.0896920813672708</v>
      </c>
      <c r="AV48" s="23">
        <f t="shared" si="36"/>
        <v>0.89017319026310426</v>
      </c>
      <c r="AW48" s="23">
        <f t="shared" si="37"/>
        <v>0.2824019673945643</v>
      </c>
    </row>
    <row r="49" spans="1:49" x14ac:dyDescent="0.35">
      <c r="A49">
        <v>1879</v>
      </c>
      <c r="B49" s="1">
        <v>-8</v>
      </c>
      <c r="C49" s="1">
        <v>-15.8</v>
      </c>
      <c r="D49" s="1">
        <v>-16.3</v>
      </c>
      <c r="E49" s="1">
        <v>-7.3</v>
      </c>
      <c r="F49" s="3">
        <v>-0.5</v>
      </c>
      <c r="G49" s="1">
        <v>3.4</v>
      </c>
      <c r="H49" s="1">
        <v>6.7</v>
      </c>
      <c r="I49" s="1">
        <v>7.1</v>
      </c>
      <c r="J49" s="1">
        <v>0.6</v>
      </c>
      <c r="K49" s="1">
        <v>-2.6</v>
      </c>
      <c r="L49" s="1">
        <v>-4.7</v>
      </c>
      <c r="M49" s="1">
        <v>-11.3</v>
      </c>
      <c r="N49" s="1">
        <v>-4.0999999999999996</v>
      </c>
      <c r="O49">
        <f t="shared" si="0"/>
        <v>17.8</v>
      </c>
      <c r="P49" s="1">
        <f t="shared" si="22"/>
        <v>-8.5333333333333332</v>
      </c>
      <c r="Q49" s="1">
        <f t="shared" si="23"/>
        <v>-8.0333333333333332</v>
      </c>
      <c r="R49" s="1">
        <f t="shared" si="24"/>
        <v>5.7333333333333334</v>
      </c>
      <c r="S49" s="1">
        <f t="shared" si="25"/>
        <v>-2.2333333333333334</v>
      </c>
      <c r="U49" s="1">
        <f t="shared" si="9"/>
        <v>7.1</v>
      </c>
      <c r="V49" s="1">
        <f t="shared" si="10"/>
        <v>-16.3</v>
      </c>
      <c r="W49" s="1">
        <f t="shared" si="11"/>
        <v>11.7</v>
      </c>
      <c r="X49" s="4">
        <f t="shared" si="39"/>
        <v>139.41025641025641</v>
      </c>
      <c r="Y49" s="1">
        <f t="shared" si="26"/>
        <v>263.71875</v>
      </c>
      <c r="Z49" s="1">
        <f t="shared" si="13"/>
        <v>124.30849358974359</v>
      </c>
      <c r="AA49" s="1">
        <f t="shared" si="14"/>
        <v>201.5645032051282</v>
      </c>
      <c r="AB49" s="7">
        <f t="shared" si="15"/>
        <v>588.39353632478628</v>
      </c>
      <c r="AC49" s="1">
        <f t="shared" si="16"/>
        <v>234.39510489510491</v>
      </c>
      <c r="AD49" s="1">
        <f t="shared" si="27"/>
        <v>2547.0934731934735</v>
      </c>
      <c r="AE49" s="1">
        <f t="shared" si="28"/>
        <v>22.212703962703955</v>
      </c>
      <c r="AF49" s="12">
        <f t="shared" si="29"/>
        <v>0.67538786133125162</v>
      </c>
      <c r="AI49" s="23">
        <f t="shared" si="17"/>
        <v>0.18923000000000004</v>
      </c>
      <c r="AJ49" s="23">
        <f t="shared" si="33"/>
        <v>0.20686000000000002</v>
      </c>
      <c r="AK49" s="11">
        <f t="shared" si="3"/>
        <v>0.16132000000000002</v>
      </c>
      <c r="AL49" s="11">
        <f t="shared" si="3"/>
        <v>0.24416000000000004</v>
      </c>
      <c r="AM49" s="11">
        <f t="shared" si="3"/>
        <v>0.28483999999999998</v>
      </c>
      <c r="AN49" s="11">
        <f t="shared" si="3"/>
        <v>0.45199999999999996</v>
      </c>
      <c r="AO49" s="23">
        <f t="shared" si="4"/>
        <v>1.0209057642320001</v>
      </c>
      <c r="AP49" s="23">
        <f t="shared" si="18"/>
        <v>1.117405224608</v>
      </c>
      <c r="AQ49" s="23">
        <f t="shared" si="19"/>
        <v>0.94934453555200005</v>
      </c>
      <c r="AR49" s="23">
        <f t="shared" si="20"/>
        <v>0.87897545795200005</v>
      </c>
      <c r="AS49" s="23">
        <f t="shared" si="21"/>
        <v>0.67389568000000022</v>
      </c>
      <c r="AT49" s="23">
        <f t="shared" si="34"/>
        <v>2.2051480199532523</v>
      </c>
      <c r="AU49" s="23">
        <f t="shared" si="35"/>
        <v>1.0871856358460299</v>
      </c>
      <c r="AV49" s="23">
        <f t="shared" si="36"/>
        <v>0.88692506454017983</v>
      </c>
      <c r="AW49" s="23">
        <f t="shared" si="37"/>
        <v>0.278777884712476</v>
      </c>
    </row>
    <row r="50" spans="1:49" x14ac:dyDescent="0.35">
      <c r="A50">
        <v>1880</v>
      </c>
      <c r="B50" s="1">
        <v>-16.100000000000001</v>
      </c>
      <c r="C50" s="1">
        <v>-24.7</v>
      </c>
      <c r="D50" s="1">
        <v>-18.600000000000001</v>
      </c>
      <c r="E50" s="1">
        <v>-8.1</v>
      </c>
      <c r="F50" s="3">
        <v>-0.4</v>
      </c>
      <c r="G50" s="1">
        <v>3.8</v>
      </c>
      <c r="H50" s="1">
        <v>7.2</v>
      </c>
      <c r="I50" s="1">
        <v>5.4</v>
      </c>
      <c r="J50" s="1">
        <v>1.9</v>
      </c>
      <c r="K50" s="1">
        <v>0</v>
      </c>
      <c r="L50" s="1">
        <v>-8.4</v>
      </c>
      <c r="M50" s="1">
        <v>-10.5</v>
      </c>
      <c r="N50" s="1">
        <v>-5.7</v>
      </c>
      <c r="O50">
        <f t="shared" si="0"/>
        <v>18.299999999999997</v>
      </c>
      <c r="P50" s="1">
        <f t="shared" si="22"/>
        <v>-17.366666666666667</v>
      </c>
      <c r="Q50" s="1">
        <f t="shared" si="23"/>
        <v>-9.0333333333333332</v>
      </c>
      <c r="R50" s="1">
        <f t="shared" si="24"/>
        <v>5.4666666666666659</v>
      </c>
      <c r="S50" s="1">
        <f t="shared" si="25"/>
        <v>-2.1666666666666665</v>
      </c>
      <c r="U50" s="1">
        <f t="shared" si="9"/>
        <v>7.2</v>
      </c>
      <c r="V50" s="1">
        <f t="shared" si="10"/>
        <v>-24.7</v>
      </c>
      <c r="W50" s="1">
        <f t="shared" si="11"/>
        <v>15.95</v>
      </c>
      <c r="X50" s="4">
        <f t="shared" si="39"/>
        <v>138.4047619047619</v>
      </c>
      <c r="Y50" s="1">
        <f t="shared" si="26"/>
        <v>288.5</v>
      </c>
      <c r="Z50" s="1">
        <f t="shared" si="13"/>
        <v>150.0952380952381</v>
      </c>
      <c r="AA50" s="1">
        <f t="shared" si="14"/>
        <v>213.45238095238096</v>
      </c>
      <c r="AB50" s="7">
        <f t="shared" si="15"/>
        <v>720.45714285714291</v>
      </c>
      <c r="AC50" s="1">
        <f t="shared" si="16"/>
        <v>239.6860119047619</v>
      </c>
      <c r="AD50" s="1">
        <f t="shared" si="27"/>
        <v>3946.829662698412</v>
      </c>
      <c r="AE50" s="1">
        <f t="shared" si="28"/>
        <v>18.561755952380949</v>
      </c>
      <c r="AF50" s="12">
        <f t="shared" si="29"/>
        <v>0.70064915589498089</v>
      </c>
      <c r="AI50" s="23">
        <f t="shared" si="17"/>
        <v>0.20768000000000003</v>
      </c>
      <c r="AJ50" s="23">
        <f t="shared" si="33"/>
        <v>0.21320999999999996</v>
      </c>
      <c r="AK50" s="11">
        <f t="shared" si="3"/>
        <v>0.16452</v>
      </c>
      <c r="AL50" s="11">
        <f t="shared" si="3"/>
        <v>0.24925999999999998</v>
      </c>
      <c r="AM50" s="11">
        <f t="shared" si="3"/>
        <v>0.28974</v>
      </c>
      <c r="AN50" s="11">
        <f t="shared" si="3"/>
        <v>0.45524999999999993</v>
      </c>
      <c r="AO50" s="23">
        <f t="shared" si="4"/>
        <v>1.0082474799220003</v>
      </c>
      <c r="AP50" s="23">
        <f t="shared" si="18"/>
        <v>1.1102965295680001</v>
      </c>
      <c r="AQ50" s="23">
        <f t="shared" si="19"/>
        <v>0.94008332519200022</v>
      </c>
      <c r="AR50" s="23">
        <f t="shared" si="20"/>
        <v>0.87103982759200016</v>
      </c>
      <c r="AS50" s="23">
        <f t="shared" si="21"/>
        <v>0.67124870125000013</v>
      </c>
      <c r="AT50" s="23">
        <f t="shared" si="34"/>
        <v>2.4323273216864494</v>
      </c>
      <c r="AU50" s="23">
        <f t="shared" si="35"/>
        <v>1.19714038593088</v>
      </c>
      <c r="AV50" s="23">
        <f t="shared" si="36"/>
        <v>0.97698453540887842</v>
      </c>
      <c r="AW50" s="23">
        <f t="shared" si="37"/>
        <v>0.30787458583655786</v>
      </c>
    </row>
    <row r="51" spans="1:49" x14ac:dyDescent="0.35">
      <c r="A51">
        <v>1881</v>
      </c>
      <c r="B51" s="1">
        <v>-6.8</v>
      </c>
      <c r="C51" s="1">
        <v>-15</v>
      </c>
      <c r="D51" s="1">
        <v>-18.600000000000001</v>
      </c>
      <c r="E51" s="1">
        <v>-5.5</v>
      </c>
      <c r="F51" s="5">
        <v>1</v>
      </c>
      <c r="G51" s="1">
        <v>3.3</v>
      </c>
      <c r="H51" s="1">
        <v>7.4</v>
      </c>
      <c r="I51" s="1">
        <v>5.9</v>
      </c>
      <c r="J51" s="1">
        <v>2</v>
      </c>
      <c r="K51" s="1">
        <v>-0.3</v>
      </c>
      <c r="L51" s="1">
        <v>-5.0999999999999996</v>
      </c>
      <c r="M51" s="1">
        <v>-12.4</v>
      </c>
      <c r="N51" s="1">
        <v>-3.7</v>
      </c>
      <c r="O51">
        <f t="shared" si="0"/>
        <v>19.600000000000001</v>
      </c>
      <c r="P51" s="1">
        <f t="shared" si="22"/>
        <v>-10.766666666666666</v>
      </c>
      <c r="Q51" s="1">
        <f t="shared" si="23"/>
        <v>-7.7</v>
      </c>
      <c r="R51" s="1">
        <f t="shared" si="24"/>
        <v>5.5333333333333341</v>
      </c>
      <c r="S51" s="1">
        <f t="shared" si="25"/>
        <v>-1.1333333333333331</v>
      </c>
      <c r="U51" s="1">
        <f t="shared" si="9"/>
        <v>7.4</v>
      </c>
      <c r="V51" s="1">
        <f t="shared" si="10"/>
        <v>-18.600000000000001</v>
      </c>
      <c r="W51" s="1">
        <f t="shared" si="11"/>
        <v>13</v>
      </c>
      <c r="X51" s="5">
        <f>INTERCEPT(E$7:F$7,E51:F51)</f>
        <v>130.80769230769232</v>
      </c>
      <c r="Y51" s="1">
        <f t="shared" si="26"/>
        <v>284.52173913043481</v>
      </c>
      <c r="Z51" s="1">
        <f t="shared" si="13"/>
        <v>153.71404682274249</v>
      </c>
      <c r="AA51" s="1">
        <f t="shared" si="14"/>
        <v>207.66471571906357</v>
      </c>
      <c r="AB51" s="7">
        <f t="shared" si="15"/>
        <v>758.32263099219631</v>
      </c>
      <c r="AC51" s="1">
        <f t="shared" si="16"/>
        <v>207.30769230769232</v>
      </c>
      <c r="AD51" s="1">
        <f t="shared" si="27"/>
        <v>2570.6153846153848</v>
      </c>
      <c r="AE51" s="1">
        <f t="shared" si="28"/>
        <v>27.15384615384616</v>
      </c>
      <c r="AF51" s="12">
        <f t="shared" si="29"/>
        <v>0.64803109197603692</v>
      </c>
      <c r="AI51" s="23">
        <f t="shared" si="17"/>
        <v>0.21506000000000003</v>
      </c>
      <c r="AJ51" s="23">
        <f t="shared" si="33"/>
        <v>0.22972000000000001</v>
      </c>
      <c r="AK51" s="11">
        <f t="shared" si="3"/>
        <v>0.17284000000000002</v>
      </c>
      <c r="AL51" s="11">
        <f t="shared" si="3"/>
        <v>0.26252000000000003</v>
      </c>
      <c r="AM51" s="11">
        <f t="shared" si="3"/>
        <v>0.30247999999999997</v>
      </c>
      <c r="AN51" s="11">
        <f t="shared" si="3"/>
        <v>0.4637</v>
      </c>
      <c r="AO51" s="23">
        <f t="shared" si="4"/>
        <v>0.97624929372800007</v>
      </c>
      <c r="AP51" s="23">
        <f t="shared" si="18"/>
        <v>1.092045870752</v>
      </c>
      <c r="AQ51" s="23">
        <f t="shared" si="19"/>
        <v>0.91659333596800008</v>
      </c>
      <c r="AR51" s="23">
        <f t="shared" si="20"/>
        <v>0.85095104396800014</v>
      </c>
      <c r="AS51" s="23">
        <f t="shared" si="21"/>
        <v>0.66460580980000006</v>
      </c>
      <c r="AT51" s="23">
        <f t="shared" si="34"/>
        <v>2.474833010905459</v>
      </c>
      <c r="AU51" s="23">
        <f t="shared" si="35"/>
        <v>1.2127553185584268</v>
      </c>
      <c r="AV51" s="23">
        <f t="shared" si="36"/>
        <v>0.99070396985462295</v>
      </c>
      <c r="AW51" s="23">
        <f t="shared" si="37"/>
        <v>0.31429473865625895</v>
      </c>
    </row>
    <row r="52" spans="1:49" x14ac:dyDescent="0.35">
      <c r="A52">
        <v>1882</v>
      </c>
      <c r="B52" s="1">
        <v>-22.8</v>
      </c>
      <c r="C52" s="1">
        <v>-21.9</v>
      </c>
      <c r="D52" s="1">
        <v>-19.399999999999999</v>
      </c>
      <c r="E52" s="1">
        <v>-9.1999999999999993</v>
      </c>
      <c r="F52" s="4">
        <v>-0.6</v>
      </c>
      <c r="G52" s="1">
        <v>4.5999999999999996</v>
      </c>
      <c r="H52" s="1">
        <v>5.7</v>
      </c>
      <c r="I52" s="1">
        <v>5.9</v>
      </c>
      <c r="J52" s="1">
        <v>2.4</v>
      </c>
      <c r="K52" s="1">
        <v>-3.5</v>
      </c>
      <c r="L52" s="1">
        <v>-7.6</v>
      </c>
      <c r="M52" s="1">
        <v>-10.199999999999999</v>
      </c>
      <c r="N52" s="1">
        <v>-6.4</v>
      </c>
      <c r="O52">
        <f t="shared" si="0"/>
        <v>18.600000000000001</v>
      </c>
      <c r="P52" s="1">
        <f t="shared" si="22"/>
        <v>-19.033333333333335</v>
      </c>
      <c r="Q52" s="1">
        <f t="shared" si="23"/>
        <v>-9.7333333333333325</v>
      </c>
      <c r="R52" s="1">
        <f t="shared" si="24"/>
        <v>5.4000000000000012</v>
      </c>
      <c r="S52" s="1">
        <f t="shared" si="25"/>
        <v>-2.9</v>
      </c>
      <c r="U52" s="1">
        <f t="shared" si="9"/>
        <v>5.9</v>
      </c>
      <c r="V52" s="1">
        <f t="shared" si="10"/>
        <v>-22.8</v>
      </c>
      <c r="W52" s="1">
        <f t="shared" si="11"/>
        <v>14.350000000000001</v>
      </c>
      <c r="X52" s="4">
        <f t="shared" si="39"/>
        <v>139.01923076923077</v>
      </c>
      <c r="Y52" s="1">
        <f t="shared" si="26"/>
        <v>270.40677966101697</v>
      </c>
      <c r="Z52" s="1">
        <f t="shared" si="13"/>
        <v>131.3875488917862</v>
      </c>
      <c r="AA52" s="1">
        <f t="shared" si="14"/>
        <v>204.71300521512387</v>
      </c>
      <c r="AB52" s="7">
        <f t="shared" si="15"/>
        <v>516.79102564102573</v>
      </c>
      <c r="AC52" s="1">
        <f t="shared" si="16"/>
        <v>219.49749163879596</v>
      </c>
      <c r="AD52" s="1">
        <f t="shared" si="27"/>
        <v>3336.3618729096984</v>
      </c>
      <c r="AE52" s="1">
        <f t="shared" si="28"/>
        <v>29.270484949832792</v>
      </c>
      <c r="AF52" s="12">
        <f t="shared" si="29"/>
        <v>0.71758196736291302</v>
      </c>
      <c r="AI52" s="23">
        <f t="shared" si="17"/>
        <v>0.15233000000000002</v>
      </c>
      <c r="AJ52" s="23">
        <f t="shared" si="33"/>
        <v>0.21702000000000002</v>
      </c>
      <c r="AK52" s="11">
        <f t="shared" si="3"/>
        <v>0.16644000000000003</v>
      </c>
      <c r="AL52" s="11">
        <f t="shared" si="3"/>
        <v>0.25232000000000004</v>
      </c>
      <c r="AM52" s="11">
        <f t="shared" si="3"/>
        <v>0.29268</v>
      </c>
      <c r="AN52" s="11">
        <f t="shared" si="3"/>
        <v>0.4572</v>
      </c>
      <c r="AO52" s="23">
        <f t="shared" si="4"/>
        <v>1.0007461865680001</v>
      </c>
      <c r="AP52" s="23">
        <f t="shared" si="18"/>
        <v>1.106055102112</v>
      </c>
      <c r="AQ52" s="23">
        <f t="shared" si="19"/>
        <v>0.93458702540800009</v>
      </c>
      <c r="AR52" s="23">
        <f t="shared" si="20"/>
        <v>0.86633422940800009</v>
      </c>
      <c r="AS52" s="23">
        <f t="shared" si="21"/>
        <v>0.66968505280000001</v>
      </c>
      <c r="AT52" s="23">
        <f t="shared" si="34"/>
        <v>2.0561003859985738</v>
      </c>
      <c r="AU52" s="23">
        <f t="shared" si="35"/>
        <v>1.0109395494106033</v>
      </c>
      <c r="AV52" s="23">
        <f t="shared" si="36"/>
        <v>0.82521065268194971</v>
      </c>
      <c r="AW52" s="23">
        <f t="shared" si="37"/>
        <v>0.26044787608545283</v>
      </c>
    </row>
    <row r="53" spans="1:49" x14ac:dyDescent="0.35">
      <c r="A53">
        <v>1883</v>
      </c>
      <c r="B53" s="1">
        <v>-13.8</v>
      </c>
      <c r="C53" s="1">
        <v>-18.7</v>
      </c>
      <c r="D53" s="1">
        <v>-7.8</v>
      </c>
      <c r="E53" s="1">
        <v>-7.4</v>
      </c>
      <c r="F53" s="1">
        <v>0</v>
      </c>
      <c r="G53" s="1">
        <v>3.8</v>
      </c>
      <c r="H53" s="1">
        <v>7.1</v>
      </c>
      <c r="I53" s="1">
        <v>5.7</v>
      </c>
      <c r="J53" s="1">
        <v>3.8</v>
      </c>
      <c r="K53" s="1">
        <v>-3.6</v>
      </c>
      <c r="L53" s="1">
        <v>-6</v>
      </c>
      <c r="M53" s="1">
        <v>-15.8</v>
      </c>
      <c r="N53" s="1">
        <v>-4.4000000000000004</v>
      </c>
      <c r="O53">
        <f t="shared" si="0"/>
        <v>20.399999999999999</v>
      </c>
      <c r="P53" s="1">
        <f t="shared" si="22"/>
        <v>-14.233333333333334</v>
      </c>
      <c r="Q53" s="1">
        <f t="shared" si="23"/>
        <v>-5.0666666666666664</v>
      </c>
      <c r="R53" s="1">
        <f t="shared" si="24"/>
        <v>5.5333333333333323</v>
      </c>
      <c r="S53" s="1">
        <f t="shared" si="25"/>
        <v>-1.9333333333333336</v>
      </c>
      <c r="U53" s="1">
        <f t="shared" si="9"/>
        <v>7.1</v>
      </c>
      <c r="V53" s="1">
        <f t="shared" si="10"/>
        <v>-18.7</v>
      </c>
      <c r="W53" s="1">
        <f t="shared" si="11"/>
        <v>12.899999999999999</v>
      </c>
      <c r="X53" s="5">
        <f>INTERCEPT(E$7:F$7,E53:F53)</f>
        <v>135.5</v>
      </c>
      <c r="Y53" s="1">
        <f t="shared" si="26"/>
        <v>273.66216216216219</v>
      </c>
      <c r="Z53" s="1">
        <f t="shared" si="13"/>
        <v>138.16216216216219</v>
      </c>
      <c r="AA53" s="1">
        <f t="shared" si="14"/>
        <v>204.58108108108109</v>
      </c>
      <c r="AB53" s="7">
        <f t="shared" si="15"/>
        <v>653.96756756756758</v>
      </c>
      <c r="AC53" s="1">
        <f t="shared" si="16"/>
        <v>230.09322033898303</v>
      </c>
      <c r="AD53" s="1">
        <f t="shared" si="27"/>
        <v>2868.4954802259881</v>
      </c>
      <c r="AE53" s="1">
        <f t="shared" si="28"/>
        <v>20.453389830508485</v>
      </c>
      <c r="AF53" s="12">
        <f t="shared" si="29"/>
        <v>0.67683021031459623</v>
      </c>
      <c r="AI53" s="23">
        <f t="shared" si="17"/>
        <v>0.20399</v>
      </c>
      <c r="AJ53" s="23">
        <f t="shared" si="33"/>
        <v>0.23987999999999998</v>
      </c>
      <c r="AK53" s="11">
        <f t="shared" si="3"/>
        <v>0.17796000000000001</v>
      </c>
      <c r="AL53" s="11">
        <f t="shared" si="3"/>
        <v>0.27067999999999998</v>
      </c>
      <c r="AM53" s="11">
        <f t="shared" si="3"/>
        <v>0.31031999999999998</v>
      </c>
      <c r="AN53" s="11">
        <f t="shared" si="3"/>
        <v>0.46889999999999998</v>
      </c>
      <c r="AO53" s="23">
        <f t="shared" si="4"/>
        <v>0.95721384284800015</v>
      </c>
      <c r="AP53" s="23">
        <f t="shared" si="18"/>
        <v>1.080981223072</v>
      </c>
      <c r="AQ53" s="23">
        <f t="shared" si="19"/>
        <v>0.90256094300800016</v>
      </c>
      <c r="AR53" s="23">
        <f t="shared" si="20"/>
        <v>0.83897917580800008</v>
      </c>
      <c r="AS53" s="23">
        <f t="shared" si="21"/>
        <v>0.6606896482000002</v>
      </c>
      <c r="AT53" s="23">
        <f t="shared" si="34"/>
        <v>2.2865759521698723</v>
      </c>
      <c r="AU53" s="23">
        <f t="shared" si="35"/>
        <v>1.1175686362638286</v>
      </c>
      <c r="AV53" s="23">
        <f t="shared" si="36"/>
        <v>0.91352051145675095</v>
      </c>
      <c r="AW53" s="23">
        <f t="shared" si="37"/>
        <v>0.29100797587262711</v>
      </c>
    </row>
    <row r="54" spans="1:49" x14ac:dyDescent="0.35">
      <c r="A54">
        <v>1884</v>
      </c>
      <c r="B54" s="1">
        <v>-23.8</v>
      </c>
      <c r="C54" s="1">
        <v>-22.7</v>
      </c>
      <c r="D54" s="1">
        <v>-21.8</v>
      </c>
      <c r="E54" s="1">
        <v>-9.4</v>
      </c>
      <c r="F54" s="4">
        <v>-2.6</v>
      </c>
      <c r="G54" s="1">
        <v>3.5</v>
      </c>
      <c r="H54" s="1">
        <v>6.4</v>
      </c>
      <c r="I54" s="1">
        <v>5.4</v>
      </c>
      <c r="J54" s="1">
        <v>0</v>
      </c>
      <c r="K54" s="1">
        <v>-3.8</v>
      </c>
      <c r="L54" s="1">
        <v>-8.3000000000000007</v>
      </c>
      <c r="M54" s="1">
        <v>-13.6</v>
      </c>
      <c r="N54" s="1">
        <v>-7.6</v>
      </c>
      <c r="O54">
        <f t="shared" si="0"/>
        <v>15.3</v>
      </c>
      <c r="P54" s="1">
        <f t="shared" si="22"/>
        <v>-20.766666666666666</v>
      </c>
      <c r="Q54" s="1">
        <f t="shared" si="23"/>
        <v>-11.266666666666667</v>
      </c>
      <c r="R54" s="1">
        <f t="shared" si="24"/>
        <v>5.1000000000000005</v>
      </c>
      <c r="S54" s="1">
        <f t="shared" si="25"/>
        <v>-4.0333333333333341</v>
      </c>
      <c r="U54" s="1">
        <f t="shared" si="9"/>
        <v>6.4</v>
      </c>
      <c r="V54" s="1">
        <f t="shared" si="10"/>
        <v>-23.8</v>
      </c>
      <c r="W54" s="1">
        <f t="shared" si="11"/>
        <v>15.100000000000001</v>
      </c>
      <c r="X54" s="4">
        <f t="shared" si="39"/>
        <v>148.5</v>
      </c>
      <c r="Y54" s="1">
        <f t="shared" si="26"/>
        <v>258</v>
      </c>
      <c r="Z54" s="1">
        <f t="shared" si="13"/>
        <v>109.5</v>
      </c>
      <c r="AA54" s="1">
        <f t="shared" si="14"/>
        <v>203.25</v>
      </c>
      <c r="AB54" s="7">
        <f t="shared" si="15"/>
        <v>467.2</v>
      </c>
      <c r="AC54" s="1">
        <f t="shared" si="16"/>
        <v>239.83783783783781</v>
      </c>
      <c r="AD54" s="1">
        <f t="shared" si="27"/>
        <v>3805.4270270270267</v>
      </c>
      <c r="AE54" s="1">
        <f t="shared" si="28"/>
        <v>28.581081081081095</v>
      </c>
      <c r="AF54" s="12">
        <f t="shared" si="29"/>
        <v>0.74052768908221245</v>
      </c>
      <c r="AI54" s="23">
        <f t="shared" si="17"/>
        <v>0.17816000000000004</v>
      </c>
      <c r="AJ54" s="23">
        <f t="shared" si="33"/>
        <v>0.17511000000000002</v>
      </c>
      <c r="AK54" s="11">
        <f t="shared" si="3"/>
        <v>0.14532</v>
      </c>
      <c r="AL54" s="11">
        <f t="shared" si="3"/>
        <v>0.21866000000000002</v>
      </c>
      <c r="AM54" s="11">
        <f t="shared" si="3"/>
        <v>0.26034000000000002</v>
      </c>
      <c r="AN54" s="11">
        <f t="shared" si="3"/>
        <v>0.43574999999999997</v>
      </c>
      <c r="AO54" s="23">
        <f t="shared" si="4"/>
        <v>1.087124599282</v>
      </c>
      <c r="AP54" s="23">
        <f t="shared" si="18"/>
        <v>1.153692123808</v>
      </c>
      <c r="AQ54" s="23">
        <f t="shared" si="19"/>
        <v>0.99753891335200007</v>
      </c>
      <c r="AR54" s="23">
        <f t="shared" si="20"/>
        <v>0.92039673575200009</v>
      </c>
      <c r="AS54" s="23">
        <f t="shared" si="21"/>
        <v>0.68789741125000015</v>
      </c>
      <c r="AT54" s="23">
        <f t="shared" si="34"/>
        <v>1.9966173108430039</v>
      </c>
      <c r="AU54" s="23">
        <f t="shared" si="35"/>
        <v>0.99305698806916565</v>
      </c>
      <c r="AV54" s="23">
        <f t="shared" si="36"/>
        <v>0.80873000987277066</v>
      </c>
      <c r="AW54" s="23">
        <f t="shared" si="37"/>
        <v>0.25098125711904468</v>
      </c>
    </row>
    <row r="55" spans="1:49" x14ac:dyDescent="0.35">
      <c r="A55">
        <v>1885</v>
      </c>
      <c r="B55" s="1">
        <v>-10.8</v>
      </c>
      <c r="C55" s="1">
        <v>-15.4</v>
      </c>
      <c r="D55" s="1">
        <v>-13.1</v>
      </c>
      <c r="E55" s="1">
        <v>-7.7</v>
      </c>
      <c r="F55" s="5">
        <v>0.1</v>
      </c>
      <c r="G55" s="1">
        <v>2.1</v>
      </c>
      <c r="H55" s="1">
        <v>7.1</v>
      </c>
      <c r="I55" s="1">
        <v>6.8</v>
      </c>
      <c r="J55" s="1">
        <v>1.4</v>
      </c>
      <c r="K55" s="1">
        <v>-2.9</v>
      </c>
      <c r="L55" s="1">
        <v>-8.1</v>
      </c>
      <c r="M55" s="1">
        <v>-9.8000000000000007</v>
      </c>
      <c r="N55" s="1">
        <v>-4.2</v>
      </c>
      <c r="O55">
        <f t="shared" si="0"/>
        <v>17.5</v>
      </c>
      <c r="P55" s="1">
        <f t="shared" si="22"/>
        <v>-13.266666666666666</v>
      </c>
      <c r="Q55" s="1">
        <f t="shared" si="23"/>
        <v>-6.8999999999999995</v>
      </c>
      <c r="R55" s="1">
        <f t="shared" si="24"/>
        <v>5.333333333333333</v>
      </c>
      <c r="S55" s="1">
        <f t="shared" si="25"/>
        <v>-3.1999999999999997</v>
      </c>
      <c r="U55" s="1">
        <f t="shared" si="9"/>
        <v>7.1</v>
      </c>
      <c r="V55" s="1">
        <f t="shared" si="10"/>
        <v>-15.4</v>
      </c>
      <c r="W55" s="1">
        <f t="shared" si="11"/>
        <v>11.25</v>
      </c>
      <c r="X55" s="5">
        <f>INTERCEPT(E$7:F$7,E55:F55)</f>
        <v>135.10897435897436</v>
      </c>
      <c r="Y55" s="1">
        <f t="shared" si="26"/>
        <v>267.93023255813955</v>
      </c>
      <c r="Z55" s="1">
        <f t="shared" si="13"/>
        <v>132.82125819916519</v>
      </c>
      <c r="AA55" s="1">
        <f t="shared" si="14"/>
        <v>201.51960345855696</v>
      </c>
      <c r="AB55" s="7">
        <f t="shared" si="15"/>
        <v>628.68728880938181</v>
      </c>
      <c r="AC55" s="1">
        <f t="shared" si="16"/>
        <v>242.10897435897436</v>
      </c>
      <c r="AD55" s="1">
        <f t="shared" si="27"/>
        <v>2485.6521367521364</v>
      </c>
      <c r="AE55" s="1">
        <f t="shared" si="28"/>
        <v>14.054487179487182</v>
      </c>
      <c r="AF55" s="12">
        <f t="shared" si="29"/>
        <v>0.66537230336709141</v>
      </c>
      <c r="AI55" s="23">
        <f t="shared" si="17"/>
        <v>0.20399</v>
      </c>
      <c r="AJ55" s="23">
        <f t="shared" si="33"/>
        <v>0.20305000000000001</v>
      </c>
      <c r="AK55" s="11">
        <f t="shared" si="3"/>
        <v>0.15939999999999999</v>
      </c>
      <c r="AL55" s="11">
        <f t="shared" si="3"/>
        <v>0.24110000000000004</v>
      </c>
      <c r="AM55" s="11">
        <f t="shared" si="3"/>
        <v>0.28189999999999998</v>
      </c>
      <c r="AN55" s="11">
        <f t="shared" si="3"/>
        <v>0.45004999999999995</v>
      </c>
      <c r="AO55" s="23">
        <f t="shared" si="4"/>
        <v>1.0285944120499999</v>
      </c>
      <c r="AP55" s="23">
        <f t="shared" si="18"/>
        <v>1.1216942312</v>
      </c>
      <c r="AQ55" s="23">
        <f t="shared" si="19"/>
        <v>0.95496168819999994</v>
      </c>
      <c r="AR55" s="23">
        <f t="shared" si="20"/>
        <v>0.88379261620000005</v>
      </c>
      <c r="AS55" s="23">
        <f t="shared" si="21"/>
        <v>0.67550840605000018</v>
      </c>
      <c r="AT55" s="23">
        <f t="shared" si="34"/>
        <v>2.2837735259911214</v>
      </c>
      <c r="AU55" s="23">
        <f t="shared" si="35"/>
        <v>1.1271147826217371</v>
      </c>
      <c r="AV55" s="23">
        <f t="shared" si="36"/>
        <v>0.91929972722801989</v>
      </c>
      <c r="AW55" s="23">
        <f t="shared" si="37"/>
        <v>0.28850992267170683</v>
      </c>
    </row>
    <row r="56" spans="1:49" x14ac:dyDescent="0.35">
      <c r="A56">
        <v>1886</v>
      </c>
      <c r="B56" s="1">
        <v>-18.100000000000001</v>
      </c>
      <c r="C56" s="1">
        <v>-21</v>
      </c>
      <c r="D56" s="1">
        <v>-19.899999999999999</v>
      </c>
      <c r="E56" s="1">
        <v>-15.9</v>
      </c>
      <c r="F56" s="4">
        <v>-0.8</v>
      </c>
      <c r="G56" s="1">
        <v>3.4</v>
      </c>
      <c r="H56" s="1">
        <v>6.6</v>
      </c>
      <c r="I56" s="1">
        <v>5.9</v>
      </c>
      <c r="J56" s="1">
        <v>3.1</v>
      </c>
      <c r="K56" s="1">
        <v>-2.4</v>
      </c>
      <c r="L56" s="1">
        <v>-6.4</v>
      </c>
      <c r="M56" s="1">
        <v>-10.6</v>
      </c>
      <c r="N56" s="1">
        <v>-6.3</v>
      </c>
      <c r="O56">
        <f t="shared" si="0"/>
        <v>19</v>
      </c>
      <c r="P56" s="1">
        <f t="shared" si="22"/>
        <v>-16.3</v>
      </c>
      <c r="Q56" s="1">
        <f t="shared" si="23"/>
        <v>-12.199999999999998</v>
      </c>
      <c r="R56" s="1">
        <f t="shared" si="24"/>
        <v>5.3</v>
      </c>
      <c r="S56" s="1">
        <f t="shared" si="25"/>
        <v>-1.9000000000000001</v>
      </c>
      <c r="U56" s="1">
        <f t="shared" si="9"/>
        <v>6.6</v>
      </c>
      <c r="V56" s="1">
        <f t="shared" si="10"/>
        <v>-21</v>
      </c>
      <c r="W56" s="1">
        <f t="shared" si="11"/>
        <v>13.8</v>
      </c>
      <c r="X56" s="4">
        <f t="shared" si="39"/>
        <v>141.30952380952382</v>
      </c>
      <c r="Y56" s="1">
        <f t="shared" si="26"/>
        <v>275.19090909090909</v>
      </c>
      <c r="Z56" s="1">
        <f t="shared" si="13"/>
        <v>133.88138528138526</v>
      </c>
      <c r="AA56" s="1">
        <f t="shared" si="14"/>
        <v>208.25021645021644</v>
      </c>
      <c r="AB56" s="7">
        <f t="shared" si="15"/>
        <v>589.0780952380951</v>
      </c>
      <c r="AC56" s="1">
        <f t="shared" si="16"/>
        <v>238.37929125138427</v>
      </c>
      <c r="AD56" s="1">
        <f t="shared" si="27"/>
        <v>3337.3100775193798</v>
      </c>
      <c r="AE56" s="1">
        <f t="shared" si="28"/>
        <v>22.119878183831688</v>
      </c>
      <c r="AF56" s="12">
        <f t="shared" si="29"/>
        <v>0.70415874594371708</v>
      </c>
      <c r="AI56" s="23">
        <f t="shared" si="17"/>
        <v>0.18554000000000001</v>
      </c>
      <c r="AJ56" s="23">
        <f t="shared" si="33"/>
        <v>0.22209999999999999</v>
      </c>
      <c r="AK56" s="11">
        <f t="shared" si="3"/>
        <v>0.16899999999999998</v>
      </c>
      <c r="AL56" s="11">
        <f t="shared" si="3"/>
        <v>0.25640000000000002</v>
      </c>
      <c r="AM56" s="11">
        <f t="shared" si="3"/>
        <v>0.29659999999999997</v>
      </c>
      <c r="AN56" s="11">
        <f t="shared" si="3"/>
        <v>0.45979999999999999</v>
      </c>
      <c r="AO56" s="23">
        <f t="shared" si="4"/>
        <v>0.99085375220000005</v>
      </c>
      <c r="AP56" s="23">
        <f t="shared" si="18"/>
        <v>1.1004276200000001</v>
      </c>
      <c r="AQ56" s="23">
        <f t="shared" si="19"/>
        <v>0.92732912320000005</v>
      </c>
      <c r="AR56" s="23">
        <f t="shared" si="20"/>
        <v>0.8601251752000002</v>
      </c>
      <c r="AS56" s="23">
        <f t="shared" si="21"/>
        <v>0.66762881680000019</v>
      </c>
      <c r="AT56" s="23">
        <f t="shared" si="34"/>
        <v>2.1896042600589678</v>
      </c>
      <c r="AU56" s="23">
        <f t="shared" si="35"/>
        <v>1.0751305887375451</v>
      </c>
      <c r="AV56" s="23">
        <f t="shared" si="36"/>
        <v>0.87787336712481467</v>
      </c>
      <c r="AW56" s="23">
        <f t="shared" si="37"/>
        <v>0.27763998324883793</v>
      </c>
    </row>
    <row r="57" spans="1:49" x14ac:dyDescent="0.35">
      <c r="A57">
        <v>1887</v>
      </c>
      <c r="B57" s="1">
        <v>-16.899999999999999</v>
      </c>
      <c r="C57" s="1">
        <v>-23.4</v>
      </c>
      <c r="D57" s="1">
        <v>-22.2</v>
      </c>
      <c r="E57" s="1">
        <v>-16.2</v>
      </c>
      <c r="F57" s="4">
        <v>-3.9</v>
      </c>
      <c r="G57" s="1">
        <v>2.9</v>
      </c>
      <c r="H57" s="1">
        <v>6.3</v>
      </c>
      <c r="I57" s="1">
        <v>6.2</v>
      </c>
      <c r="J57" s="1">
        <v>2</v>
      </c>
      <c r="K57" s="1">
        <v>-1.3</v>
      </c>
      <c r="L57" s="1">
        <v>-6.5</v>
      </c>
      <c r="M57" s="1">
        <v>-10.4</v>
      </c>
      <c r="N57" s="1">
        <v>-6.9</v>
      </c>
      <c r="O57">
        <f t="shared" si="0"/>
        <v>17.399999999999999</v>
      </c>
      <c r="P57" s="1">
        <f t="shared" si="22"/>
        <v>-16.966666666666665</v>
      </c>
      <c r="Q57" s="1">
        <f t="shared" si="23"/>
        <v>-14.1</v>
      </c>
      <c r="R57" s="1">
        <f t="shared" si="24"/>
        <v>5.1333333333333329</v>
      </c>
      <c r="S57" s="1">
        <f t="shared" si="25"/>
        <v>-1.9333333333333333</v>
      </c>
      <c r="U57" s="1">
        <f t="shared" si="9"/>
        <v>6.3</v>
      </c>
      <c r="V57" s="1">
        <f t="shared" si="10"/>
        <v>-23.4</v>
      </c>
      <c r="W57" s="1">
        <f t="shared" si="11"/>
        <v>14.85</v>
      </c>
      <c r="X57" s="4">
        <f t="shared" si="39"/>
        <v>152.99264705882354</v>
      </c>
      <c r="Y57" s="1">
        <f t="shared" si="26"/>
        <v>276.4848484848485</v>
      </c>
      <c r="Z57" s="1">
        <f t="shared" si="13"/>
        <v>123.49220142602496</v>
      </c>
      <c r="AA57" s="1">
        <f t="shared" si="14"/>
        <v>214.73874777183602</v>
      </c>
      <c r="AB57" s="7">
        <f t="shared" si="15"/>
        <v>518.66724598930477</v>
      </c>
      <c r="AC57" s="1">
        <f t="shared" si="16"/>
        <v>242.80173796791445</v>
      </c>
      <c r="AD57" s="1">
        <f t="shared" si="27"/>
        <v>3787.7071122994648</v>
      </c>
      <c r="AE57" s="1">
        <f t="shared" si="28"/>
        <v>31.591778074866312</v>
      </c>
      <c r="AF57" s="12">
        <f t="shared" si="29"/>
        <v>0.72990227142179143</v>
      </c>
      <c r="AI57" s="23">
        <f t="shared" si="17"/>
        <v>0.17447000000000001</v>
      </c>
      <c r="AJ57" s="23">
        <f t="shared" si="33"/>
        <v>0.20177999999999999</v>
      </c>
      <c r="AK57" s="11">
        <f t="shared" si="3"/>
        <v>0.15876000000000001</v>
      </c>
      <c r="AL57" s="11">
        <f t="shared" si="3"/>
        <v>0.24008000000000002</v>
      </c>
      <c r="AM57" s="11">
        <f t="shared" si="3"/>
        <v>0.28091999999999995</v>
      </c>
      <c r="AN57" s="11">
        <f t="shared" si="3"/>
        <v>0.44939999999999997</v>
      </c>
      <c r="AO57" s="23">
        <f t="shared" si="4"/>
        <v>1.0311729075280001</v>
      </c>
      <c r="AP57" s="23">
        <f t="shared" si="18"/>
        <v>1.123127864992</v>
      </c>
      <c r="AQ57" s="23">
        <f t="shared" si="19"/>
        <v>0.95684414348800007</v>
      </c>
      <c r="AR57" s="23">
        <f t="shared" si="20"/>
        <v>0.88540763228800012</v>
      </c>
      <c r="AS57" s="23">
        <f t="shared" si="21"/>
        <v>0.67605007120000016</v>
      </c>
      <c r="AT57" s="23">
        <f t="shared" si="34"/>
        <v>2.0756659636150321</v>
      </c>
      <c r="AU57" s="23">
        <f t="shared" si="35"/>
        <v>1.0247616038036</v>
      </c>
      <c r="AV57" s="23">
        <f t="shared" si="36"/>
        <v>0.83575820548029522</v>
      </c>
      <c r="AW57" s="23">
        <f t="shared" si="37"/>
        <v>0.26215725357448111</v>
      </c>
    </row>
    <row r="58" spans="1:49" x14ac:dyDescent="0.35">
      <c r="A58">
        <v>1888</v>
      </c>
      <c r="B58" s="1">
        <v>-11.7</v>
      </c>
      <c r="C58" s="1">
        <v>-15.3</v>
      </c>
      <c r="D58" s="1">
        <v>-15.9</v>
      </c>
      <c r="E58" s="1">
        <v>-7.9</v>
      </c>
      <c r="F58" s="4">
        <v>-1.7</v>
      </c>
      <c r="G58" s="1">
        <v>5.3</v>
      </c>
      <c r="H58" s="1">
        <v>7.4</v>
      </c>
      <c r="I58" s="1">
        <v>7.8</v>
      </c>
      <c r="J58" s="1">
        <v>2</v>
      </c>
      <c r="K58" s="1">
        <v>-2</v>
      </c>
      <c r="L58" s="1">
        <v>-6.9</v>
      </c>
      <c r="M58" s="1">
        <v>-12.9</v>
      </c>
      <c r="N58" s="1">
        <v>-4.3</v>
      </c>
      <c r="O58">
        <f t="shared" si="0"/>
        <v>22.5</v>
      </c>
      <c r="P58" s="1">
        <f t="shared" si="22"/>
        <v>-12.466666666666669</v>
      </c>
      <c r="Q58" s="1">
        <f t="shared" si="23"/>
        <v>-8.5</v>
      </c>
      <c r="R58" s="1">
        <f t="shared" si="24"/>
        <v>6.833333333333333</v>
      </c>
      <c r="S58" s="1">
        <f t="shared" si="25"/>
        <v>-2.3000000000000003</v>
      </c>
      <c r="U58" s="1">
        <f t="shared" si="9"/>
        <v>7.8</v>
      </c>
      <c r="V58" s="1">
        <f t="shared" si="10"/>
        <v>-15.9</v>
      </c>
      <c r="W58" s="1">
        <f t="shared" si="11"/>
        <v>11.85</v>
      </c>
      <c r="X58" s="4">
        <f t="shared" si="39"/>
        <v>142.90714285714284</v>
      </c>
      <c r="Y58" s="1">
        <f t="shared" si="26"/>
        <v>273.25</v>
      </c>
      <c r="Z58" s="1">
        <f t="shared" si="13"/>
        <v>130.34285714285716</v>
      </c>
      <c r="AA58" s="1">
        <f t="shared" si="14"/>
        <v>208.07857142857142</v>
      </c>
      <c r="AB58" s="7">
        <f t="shared" si="15"/>
        <v>677.7828571428571</v>
      </c>
      <c r="AC58" s="1">
        <f t="shared" si="16"/>
        <v>231.42229437229435</v>
      </c>
      <c r="AD58" s="1">
        <f t="shared" si="27"/>
        <v>2453.0763203463198</v>
      </c>
      <c r="AE58" s="1">
        <f t="shared" si="28"/>
        <v>27.195995670995671</v>
      </c>
      <c r="AF58" s="12">
        <f t="shared" si="29"/>
        <v>0.65546192177181017</v>
      </c>
      <c r="AI58" s="23">
        <f t="shared" si="17"/>
        <v>0.21506000000000003</v>
      </c>
      <c r="AJ58" s="23">
        <f t="shared" si="33"/>
        <v>0.26655000000000001</v>
      </c>
      <c r="AK58" s="11">
        <f t="shared" si="3"/>
        <v>0.19140000000000001</v>
      </c>
      <c r="AL58" s="11">
        <f t="shared" si="3"/>
        <v>0.29210000000000003</v>
      </c>
      <c r="AM58" s="11">
        <f t="shared" si="3"/>
        <v>0.33089999999999997</v>
      </c>
      <c r="AN58" s="11">
        <f t="shared" si="3"/>
        <v>0.48254999999999998</v>
      </c>
      <c r="AO58" s="23">
        <f t="shared" si="4"/>
        <v>0.90962284405000005</v>
      </c>
      <c r="AP58" s="23">
        <f t="shared" si="18"/>
        <v>1.0525401832000001</v>
      </c>
      <c r="AQ58" s="23">
        <f t="shared" si="19"/>
        <v>0.86725923220000001</v>
      </c>
      <c r="AR58" s="23">
        <f t="shared" si="20"/>
        <v>0.80896844020000014</v>
      </c>
      <c r="AS58" s="23">
        <f t="shared" si="21"/>
        <v>0.65103239605000018</v>
      </c>
      <c r="AT58" s="23">
        <f t="shared" si="34"/>
        <v>2.2970110471369121</v>
      </c>
      <c r="AU58" s="23">
        <f t="shared" si="35"/>
        <v>1.1152637533969358</v>
      </c>
      <c r="AV58" s="23">
        <f t="shared" si="36"/>
        <v>0.91322057295114367</v>
      </c>
      <c r="AW58" s="23">
        <f t="shared" si="37"/>
        <v>0.29408618652958951</v>
      </c>
    </row>
    <row r="59" spans="1:49" x14ac:dyDescent="0.35">
      <c r="A59">
        <v>1889</v>
      </c>
      <c r="B59" s="1">
        <v>-20.8</v>
      </c>
      <c r="C59" s="1">
        <v>-13.1</v>
      </c>
      <c r="D59" s="1">
        <v>-15</v>
      </c>
      <c r="E59" s="1">
        <v>-6.4</v>
      </c>
      <c r="F59" s="4">
        <v>-0.8</v>
      </c>
      <c r="G59" s="1">
        <v>3.1</v>
      </c>
      <c r="H59" s="1">
        <v>7.5</v>
      </c>
      <c r="I59" s="1">
        <v>5.6</v>
      </c>
      <c r="J59" s="1">
        <v>2.9</v>
      </c>
      <c r="K59" s="1">
        <v>-1.7</v>
      </c>
      <c r="L59" s="1">
        <v>-7.9</v>
      </c>
      <c r="M59" s="1">
        <v>-12</v>
      </c>
      <c r="N59" s="1">
        <v>-4.9000000000000004</v>
      </c>
      <c r="O59">
        <f t="shared" si="0"/>
        <v>19.099999999999998</v>
      </c>
      <c r="P59" s="1">
        <f t="shared" si="22"/>
        <v>-15.600000000000001</v>
      </c>
      <c r="Q59" s="1">
        <f t="shared" si="23"/>
        <v>-7.3999999999999995</v>
      </c>
      <c r="R59" s="1">
        <f t="shared" si="24"/>
        <v>5.3999999999999995</v>
      </c>
      <c r="S59" s="1">
        <f t="shared" si="25"/>
        <v>-2.2333333333333334</v>
      </c>
      <c r="U59" s="1">
        <f t="shared" si="9"/>
        <v>7.5</v>
      </c>
      <c r="V59" s="1">
        <f t="shared" si="10"/>
        <v>-20.8</v>
      </c>
      <c r="W59" s="1">
        <f t="shared" si="11"/>
        <v>14.15</v>
      </c>
      <c r="X59" s="4">
        <f t="shared" si="39"/>
        <v>141.75641025641025</v>
      </c>
      <c r="Y59" s="1">
        <f t="shared" si="26"/>
        <v>277.22826086956519</v>
      </c>
      <c r="Z59" s="1">
        <f t="shared" si="13"/>
        <v>135.47185061315494</v>
      </c>
      <c r="AA59" s="1">
        <f t="shared" si="14"/>
        <v>209.49233556298771</v>
      </c>
      <c r="AB59" s="7">
        <f t="shared" si="15"/>
        <v>677.35925306577474</v>
      </c>
      <c r="AC59" s="1">
        <f t="shared" si="16"/>
        <v>233.50641025641025</v>
      </c>
      <c r="AD59" s="1">
        <f t="shared" si="27"/>
        <v>3237.9555555555557</v>
      </c>
      <c r="AE59" s="1">
        <f t="shared" si="28"/>
        <v>25.003205128205124</v>
      </c>
      <c r="AF59" s="12">
        <f t="shared" si="29"/>
        <v>0.68616436631501276</v>
      </c>
      <c r="AI59" s="23">
        <f t="shared" si="17"/>
        <v>0.21875</v>
      </c>
      <c r="AJ59" s="23">
        <f t="shared" si="33"/>
        <v>0.22336999999999996</v>
      </c>
      <c r="AK59" s="11">
        <f t="shared" si="3"/>
        <v>0.16963999999999999</v>
      </c>
      <c r="AL59" s="11">
        <f t="shared" si="3"/>
        <v>0.25741999999999998</v>
      </c>
      <c r="AM59" s="11">
        <f t="shared" si="3"/>
        <v>0.29757999999999996</v>
      </c>
      <c r="AN59" s="11">
        <f t="shared" si="3"/>
        <v>0.46044999999999997</v>
      </c>
      <c r="AO59" s="23">
        <f t="shared" si="4"/>
        <v>0.9884001596980001</v>
      </c>
      <c r="AP59" s="23">
        <f t="shared" si="18"/>
        <v>1.0990257056320001</v>
      </c>
      <c r="AQ59" s="23">
        <f t="shared" si="19"/>
        <v>0.92552723648800006</v>
      </c>
      <c r="AR59" s="23">
        <f t="shared" si="20"/>
        <v>0.85858453248800015</v>
      </c>
      <c r="AS59" s="23">
        <f t="shared" si="21"/>
        <v>0.66711987005000017</v>
      </c>
      <c r="AT59" s="23">
        <f t="shared" si="34"/>
        <v>2.346453274406155</v>
      </c>
      <c r="AU59" s="23">
        <f t="shared" si="35"/>
        <v>1.1517599359070585</v>
      </c>
      <c r="AV59" s="23">
        <f t="shared" si="36"/>
        <v>0.94051488035004882</v>
      </c>
      <c r="AW59" s="23">
        <f t="shared" si="37"/>
        <v>0.2976045095574853</v>
      </c>
    </row>
    <row r="60" spans="1:49" x14ac:dyDescent="0.35">
      <c r="A60">
        <v>1890</v>
      </c>
      <c r="B60" s="1">
        <v>-17.7</v>
      </c>
      <c r="C60" s="1">
        <v>-20.7</v>
      </c>
      <c r="D60" s="1">
        <v>-19.600000000000001</v>
      </c>
      <c r="E60" s="1">
        <v>-9.9</v>
      </c>
      <c r="F60" s="4">
        <v>-0.4</v>
      </c>
      <c r="G60" s="1">
        <v>3.9</v>
      </c>
      <c r="H60" s="1">
        <v>6.7</v>
      </c>
      <c r="I60" s="1">
        <v>6.2</v>
      </c>
      <c r="J60" s="1">
        <v>1.1000000000000001</v>
      </c>
      <c r="K60" s="1">
        <v>-3</v>
      </c>
      <c r="L60" s="1">
        <v>-7.4</v>
      </c>
      <c r="M60" s="1">
        <v>-8.6</v>
      </c>
      <c r="N60" s="1">
        <v>-5.8</v>
      </c>
      <c r="O60">
        <f t="shared" si="0"/>
        <v>17.900000000000002</v>
      </c>
      <c r="P60" s="1">
        <f t="shared" si="22"/>
        <v>-16.8</v>
      </c>
      <c r="Q60" s="1">
        <f t="shared" si="23"/>
        <v>-9.9666666666666668</v>
      </c>
      <c r="R60" s="1">
        <f t="shared" si="24"/>
        <v>5.6000000000000005</v>
      </c>
      <c r="S60" s="1">
        <f t="shared" si="25"/>
        <v>-3.1</v>
      </c>
      <c r="U60" s="1">
        <f t="shared" si="9"/>
        <v>6.7</v>
      </c>
      <c r="V60" s="1">
        <f t="shared" si="10"/>
        <v>-20.7</v>
      </c>
      <c r="W60" s="1">
        <f t="shared" si="11"/>
        <v>13.7</v>
      </c>
      <c r="X60" s="4">
        <f t="shared" si="39"/>
        <v>138.33720930232559</v>
      </c>
      <c r="Y60" s="1">
        <f t="shared" si="26"/>
        <v>266.1829268292683</v>
      </c>
      <c r="Z60" s="1">
        <f t="shared" si="13"/>
        <v>127.84571752694271</v>
      </c>
      <c r="AA60" s="1">
        <f t="shared" si="14"/>
        <v>202.26006806579693</v>
      </c>
      <c r="AB60" s="7">
        <f t="shared" si="15"/>
        <v>571.04420495367742</v>
      </c>
      <c r="AC60" s="1">
        <f t="shared" si="16"/>
        <v>226.1089484327604</v>
      </c>
      <c r="AD60" s="1">
        <f t="shared" si="27"/>
        <v>3120.3034883720934</v>
      </c>
      <c r="AE60" s="1">
        <f t="shared" si="28"/>
        <v>25.28273508594539</v>
      </c>
      <c r="AF60" s="12">
        <f t="shared" si="29"/>
        <v>0.70038029850736672</v>
      </c>
      <c r="AI60" s="23">
        <f t="shared" si="17"/>
        <v>0.18923000000000004</v>
      </c>
      <c r="AJ60" s="23">
        <f t="shared" si="33"/>
        <v>0.20813000000000001</v>
      </c>
      <c r="AK60" s="11">
        <f t="shared" si="3"/>
        <v>0.16196000000000002</v>
      </c>
      <c r="AL60" s="11">
        <f t="shared" si="3"/>
        <v>0.24518000000000006</v>
      </c>
      <c r="AM60" s="11">
        <f t="shared" si="3"/>
        <v>0.28582000000000002</v>
      </c>
      <c r="AN60" s="11">
        <f t="shared" si="3"/>
        <v>0.45265</v>
      </c>
      <c r="AO60" s="23">
        <f t="shared" si="4"/>
        <v>1.018358494498</v>
      </c>
      <c r="AP60" s="23">
        <f t="shared" si="18"/>
        <v>1.115979520672</v>
      </c>
      <c r="AQ60" s="23">
        <f t="shared" si="19"/>
        <v>0.94748222240799995</v>
      </c>
      <c r="AR60" s="23">
        <f t="shared" si="20"/>
        <v>0.87737903520799998</v>
      </c>
      <c r="AS60" s="23">
        <f t="shared" si="21"/>
        <v>0.67336219445000012</v>
      </c>
      <c r="AT60" s="23">
        <f t="shared" si="34"/>
        <v>2.1710080210780616</v>
      </c>
      <c r="AU60" s="23">
        <f t="shared" si="35"/>
        <v>1.0699863343819653</v>
      </c>
      <c r="AV60" s="23">
        <f t="shared" si="36"/>
        <v>0.87295749432073511</v>
      </c>
      <c r="AW60" s="23">
        <f t="shared" si="37"/>
        <v>0.27452839102579268</v>
      </c>
    </row>
    <row r="61" spans="1:49" x14ac:dyDescent="0.35">
      <c r="A61">
        <v>1891</v>
      </c>
      <c r="B61" s="1">
        <v>-14.9</v>
      </c>
      <c r="C61" s="1">
        <v>-26.8</v>
      </c>
      <c r="D61" s="1">
        <v>-17.600000000000001</v>
      </c>
      <c r="E61" s="1">
        <v>-13</v>
      </c>
      <c r="F61" s="4">
        <v>-0.4</v>
      </c>
      <c r="G61" s="1">
        <v>6.1</v>
      </c>
      <c r="H61" s="1">
        <v>5.4</v>
      </c>
      <c r="I61" s="1">
        <v>7.2</v>
      </c>
      <c r="J61" s="1">
        <v>1.4</v>
      </c>
      <c r="K61" s="1">
        <v>-4.5</v>
      </c>
      <c r="L61" s="1">
        <v>-6.5</v>
      </c>
      <c r="M61" s="1">
        <v>-11.5</v>
      </c>
      <c r="N61" s="1">
        <v>-6.3</v>
      </c>
      <c r="O61">
        <f t="shared" si="0"/>
        <v>20.099999999999998</v>
      </c>
      <c r="P61" s="1">
        <f t="shared" si="22"/>
        <v>-16.766666666666666</v>
      </c>
      <c r="Q61" s="1">
        <f t="shared" si="23"/>
        <v>-10.333333333333334</v>
      </c>
      <c r="R61" s="1">
        <f t="shared" si="24"/>
        <v>6.2333333333333334</v>
      </c>
      <c r="S61" s="1">
        <f t="shared" si="25"/>
        <v>-3.1999999999999997</v>
      </c>
      <c r="U61" s="1">
        <f t="shared" si="9"/>
        <v>7.2</v>
      </c>
      <c r="V61" s="1">
        <f t="shared" si="10"/>
        <v>-26.8</v>
      </c>
      <c r="W61" s="1">
        <f t="shared" si="11"/>
        <v>17</v>
      </c>
      <c r="X61" s="4">
        <f t="shared" si="39"/>
        <v>137.37692307692308</v>
      </c>
      <c r="Y61" s="1">
        <f t="shared" si="26"/>
        <v>265.23728813559325</v>
      </c>
      <c r="Z61" s="1">
        <f t="shared" si="13"/>
        <v>127.86036505867017</v>
      </c>
      <c r="AA61" s="1">
        <f t="shared" si="14"/>
        <v>201.30710560625818</v>
      </c>
      <c r="AB61" s="7">
        <f t="shared" si="15"/>
        <v>613.72975228161681</v>
      </c>
      <c r="AC61" s="1">
        <f t="shared" si="16"/>
        <v>236.19399624765478</v>
      </c>
      <c r="AD61" s="1">
        <f t="shared" si="27"/>
        <v>4219.9993996247658</v>
      </c>
      <c r="AE61" s="1">
        <f t="shared" si="28"/>
        <v>19.279924953095687</v>
      </c>
      <c r="AF61" s="12">
        <f t="shared" si="29"/>
        <v>0.72392551168673924</v>
      </c>
      <c r="AI61" s="23">
        <f t="shared" si="17"/>
        <v>0.14126000000000002</v>
      </c>
      <c r="AJ61" s="23">
        <f t="shared" si="33"/>
        <v>0.23606999999999995</v>
      </c>
      <c r="AK61" s="11">
        <f t="shared" si="3"/>
        <v>0.17604</v>
      </c>
      <c r="AL61" s="11">
        <f t="shared" si="3"/>
        <v>0.26761999999999997</v>
      </c>
      <c r="AM61" s="11">
        <f t="shared" si="3"/>
        <v>0.30737999999999999</v>
      </c>
      <c r="AN61" s="11">
        <f t="shared" si="3"/>
        <v>0.46694999999999998</v>
      </c>
      <c r="AO61" s="23">
        <f t="shared" si="4"/>
        <v>0.96429358865800019</v>
      </c>
      <c r="AP61" s="23">
        <f t="shared" si="18"/>
        <v>1.0851155974720001</v>
      </c>
      <c r="AQ61" s="23">
        <f t="shared" si="19"/>
        <v>0.90778532384800015</v>
      </c>
      <c r="AR61" s="23">
        <f t="shared" si="20"/>
        <v>0.84343376384800017</v>
      </c>
      <c r="AS61" s="23">
        <f t="shared" si="21"/>
        <v>0.66214287205000011</v>
      </c>
      <c r="AT61" s="23">
        <f t="shared" si="34"/>
        <v>2.2193461441739757</v>
      </c>
      <c r="AU61" s="23">
        <f t="shared" si="35"/>
        <v>1.0857704029140482</v>
      </c>
      <c r="AV61" s="23">
        <f t="shared" si="36"/>
        <v>0.88731676459006315</v>
      </c>
      <c r="AW61" s="23">
        <f t="shared" si="37"/>
        <v>0.28222304839311729</v>
      </c>
    </row>
    <row r="62" spans="1:49" x14ac:dyDescent="0.35">
      <c r="A62">
        <v>1892</v>
      </c>
      <c r="B62" s="1">
        <v>-14.5</v>
      </c>
      <c r="C62" s="1">
        <v>-13.8</v>
      </c>
      <c r="D62" s="1">
        <v>-16</v>
      </c>
      <c r="E62" s="1">
        <v>-9.6</v>
      </c>
      <c r="F62" s="4">
        <v>-0.8</v>
      </c>
      <c r="G62" s="1">
        <v>6.6</v>
      </c>
      <c r="H62" s="1">
        <v>7.2</v>
      </c>
      <c r="I62" s="1">
        <v>6.6</v>
      </c>
      <c r="J62" s="1">
        <v>1.6</v>
      </c>
      <c r="K62" s="5">
        <v>0.7</v>
      </c>
      <c r="L62" s="1">
        <v>-6</v>
      </c>
      <c r="M62" s="1">
        <v>-7.9</v>
      </c>
      <c r="N62" s="1">
        <v>-3.8</v>
      </c>
      <c r="O62">
        <f t="shared" si="0"/>
        <v>22.7</v>
      </c>
      <c r="P62" s="1">
        <f t="shared" si="22"/>
        <v>-13.266666666666666</v>
      </c>
      <c r="Q62" s="1">
        <f t="shared" si="23"/>
        <v>-8.8000000000000007</v>
      </c>
      <c r="R62" s="1">
        <f t="shared" si="24"/>
        <v>6.8</v>
      </c>
      <c r="S62" s="1">
        <f t="shared" si="25"/>
        <v>-1.2333333333333334</v>
      </c>
      <c r="U62" s="1">
        <f t="shared" si="9"/>
        <v>7.2</v>
      </c>
      <c r="V62" s="1">
        <f t="shared" si="10"/>
        <v>-16</v>
      </c>
      <c r="W62" s="1">
        <f t="shared" si="11"/>
        <v>11.6</v>
      </c>
      <c r="X62" s="4">
        <f t="shared" si="39"/>
        <v>138.79729729729729</v>
      </c>
      <c r="Y62" s="5">
        <f>INTERCEPT(K$7:L$7,K62:L62)</f>
        <v>291.68656716417911</v>
      </c>
      <c r="Z62" s="1">
        <f t="shared" si="13"/>
        <v>152.88926986688182</v>
      </c>
      <c r="AA62" s="1">
        <f t="shared" si="14"/>
        <v>215.2419322307382</v>
      </c>
      <c r="AB62" s="7">
        <f t="shared" si="15"/>
        <v>733.86849536103273</v>
      </c>
      <c r="AC62" s="1">
        <f t="shared" si="16"/>
        <v>238.56000916170404</v>
      </c>
      <c r="AD62" s="1">
        <f t="shared" si="27"/>
        <v>2544.6400977248431</v>
      </c>
      <c r="AE62" s="1">
        <f t="shared" si="28"/>
        <v>19.517292716445269</v>
      </c>
      <c r="AF62" s="12">
        <f t="shared" si="29"/>
        <v>0.65060675362991693</v>
      </c>
      <c r="AI62" s="23">
        <f t="shared" si="17"/>
        <v>0.20768000000000003</v>
      </c>
      <c r="AJ62" s="23">
        <f t="shared" si="33"/>
        <v>0.26909</v>
      </c>
      <c r="AK62" s="11">
        <f t="shared" si="3"/>
        <v>0.19267999999999999</v>
      </c>
      <c r="AL62" s="11">
        <f t="shared" si="3"/>
        <v>0.29414000000000001</v>
      </c>
      <c r="AM62" s="11">
        <f t="shared" si="3"/>
        <v>0.33285999999999999</v>
      </c>
      <c r="AN62" s="11">
        <f t="shared" si="3"/>
        <v>0.48385</v>
      </c>
      <c r="AO62" s="23">
        <f t="shared" si="4"/>
        <v>0.90526991600200002</v>
      </c>
      <c r="AP62" s="23">
        <f t="shared" si="18"/>
        <v>1.0498771094080002</v>
      </c>
      <c r="AQ62" s="23">
        <f t="shared" si="19"/>
        <v>0.86401298183200015</v>
      </c>
      <c r="AR62" s="23">
        <f t="shared" si="20"/>
        <v>0.80621718663200004</v>
      </c>
      <c r="AS62" s="23">
        <f t="shared" si="21"/>
        <v>0.65015969045000022</v>
      </c>
      <c r="AT62" s="23">
        <f t="shared" si="34"/>
        <v>2.3871340450562029</v>
      </c>
      <c r="AU62" s="23">
        <f t="shared" si="35"/>
        <v>1.1583160860080612</v>
      </c>
      <c r="AV62" s="23">
        <f t="shared" si="36"/>
        <v>0.94863633485081655</v>
      </c>
      <c r="AW62" s="23">
        <f t="shared" si="37"/>
        <v>0.305806827752239</v>
      </c>
    </row>
    <row r="63" spans="1:49" x14ac:dyDescent="0.35">
      <c r="A63">
        <v>1893</v>
      </c>
      <c r="B63" s="1">
        <v>-11.3</v>
      </c>
      <c r="C63" s="1">
        <v>-17.2</v>
      </c>
      <c r="D63" s="1">
        <v>-14.2</v>
      </c>
      <c r="E63" s="1">
        <v>-10.6</v>
      </c>
      <c r="F63" s="4">
        <v>-2.7</v>
      </c>
      <c r="G63" s="1">
        <v>4.5</v>
      </c>
      <c r="H63" s="1">
        <v>7.9</v>
      </c>
      <c r="I63" s="1">
        <v>7.4</v>
      </c>
      <c r="J63" s="1">
        <v>3.9</v>
      </c>
      <c r="K63" s="1">
        <v>-2.4</v>
      </c>
      <c r="L63" s="1">
        <v>-4</v>
      </c>
      <c r="M63" s="1">
        <v>-12.6</v>
      </c>
      <c r="N63" s="1">
        <v>-4.3</v>
      </c>
      <c r="O63">
        <f t="shared" si="0"/>
        <v>23.7</v>
      </c>
      <c r="P63" s="1">
        <f t="shared" si="22"/>
        <v>-12.133333333333335</v>
      </c>
      <c r="Q63" s="1">
        <f t="shared" si="23"/>
        <v>-9.1666666666666661</v>
      </c>
      <c r="R63" s="1">
        <f t="shared" si="24"/>
        <v>6.6000000000000005</v>
      </c>
      <c r="S63" s="1">
        <f t="shared" si="25"/>
        <v>-0.83333333333333337</v>
      </c>
      <c r="U63" s="1">
        <f t="shared" si="9"/>
        <v>7.9</v>
      </c>
      <c r="V63" s="1">
        <f t="shared" si="10"/>
        <v>-17.2</v>
      </c>
      <c r="W63" s="1">
        <f t="shared" si="11"/>
        <v>12.55</v>
      </c>
      <c r="X63" s="4">
        <f t="shared" si="39"/>
        <v>146.9375</v>
      </c>
      <c r="Y63" s="1">
        <f t="shared" si="26"/>
        <v>276.88095238095241</v>
      </c>
      <c r="Z63" s="1">
        <f t="shared" si="13"/>
        <v>129.94345238095241</v>
      </c>
      <c r="AA63" s="1">
        <f t="shared" si="14"/>
        <v>211.9092261904762</v>
      </c>
      <c r="AB63" s="7">
        <f t="shared" si="15"/>
        <v>684.3688492063493</v>
      </c>
      <c r="AC63" s="1">
        <f t="shared" si="16"/>
        <v>220.25093283582089</v>
      </c>
      <c r="AD63" s="1">
        <f t="shared" si="27"/>
        <v>2525.544029850746</v>
      </c>
      <c r="AE63" s="1">
        <f t="shared" si="28"/>
        <v>36.812033582089555</v>
      </c>
      <c r="AF63" s="12">
        <f t="shared" si="29"/>
        <v>0.65765407645329377</v>
      </c>
      <c r="AI63" s="23">
        <f t="shared" si="17"/>
        <v>0.23351000000000005</v>
      </c>
      <c r="AJ63" s="23">
        <f t="shared" si="33"/>
        <v>0.28178999999999998</v>
      </c>
      <c r="AK63" s="11">
        <f t="shared" si="3"/>
        <v>0.19908000000000001</v>
      </c>
      <c r="AL63" s="11">
        <f t="shared" si="3"/>
        <v>0.30434</v>
      </c>
      <c r="AM63" s="11">
        <f t="shared" si="3"/>
        <v>0.34265999999999996</v>
      </c>
      <c r="AN63" s="11">
        <f t="shared" si="3"/>
        <v>0.49034999999999995</v>
      </c>
      <c r="AO63" s="23">
        <f t="shared" si="4"/>
        <v>0.88397366192200011</v>
      </c>
      <c r="AP63" s="23">
        <f t="shared" si="18"/>
        <v>1.036680688288</v>
      </c>
      <c r="AQ63" s="23">
        <f t="shared" si="19"/>
        <v>0.84808386215200005</v>
      </c>
      <c r="AR63" s="23">
        <f t="shared" si="20"/>
        <v>0.7927398189520003</v>
      </c>
      <c r="AS63" s="23">
        <f t="shared" si="21"/>
        <v>0.64591885645000024</v>
      </c>
      <c r="AT63" s="23">
        <f t="shared" si="34"/>
        <v>2.2906886928265529</v>
      </c>
      <c r="AU63" s="23">
        <f t="shared" si="35"/>
        <v>1.1082107227636664</v>
      </c>
      <c r="AV63" s="23">
        <f t="shared" si="36"/>
        <v>0.90839568009446525</v>
      </c>
      <c r="AW63" s="23">
        <f t="shared" si="37"/>
        <v>0.29434870802501595</v>
      </c>
    </row>
    <row r="64" spans="1:49" x14ac:dyDescent="0.35">
      <c r="A64">
        <v>1894</v>
      </c>
      <c r="B64" s="1">
        <v>-18.600000000000001</v>
      </c>
      <c r="C64" s="1">
        <v>-26.2</v>
      </c>
      <c r="D64" s="1">
        <v>-24.2</v>
      </c>
      <c r="E64" s="1">
        <v>-15</v>
      </c>
      <c r="F64" s="4">
        <v>-1.1000000000000001</v>
      </c>
      <c r="G64" s="1">
        <v>1.5</v>
      </c>
      <c r="H64" s="1">
        <v>7.2</v>
      </c>
      <c r="I64" s="1">
        <v>7</v>
      </c>
      <c r="J64" s="1">
        <v>1.9</v>
      </c>
      <c r="K64" s="1">
        <v>-1.8</v>
      </c>
      <c r="L64" s="1">
        <v>-8.4</v>
      </c>
      <c r="M64" s="1">
        <v>-12.9</v>
      </c>
      <c r="N64" s="1">
        <v>-7.6</v>
      </c>
      <c r="O64">
        <f t="shared" si="0"/>
        <v>17.599999999999998</v>
      </c>
      <c r="P64" s="1">
        <f t="shared" si="22"/>
        <v>-19.133333333333336</v>
      </c>
      <c r="Q64" s="1">
        <f t="shared" si="23"/>
        <v>-13.433333333333335</v>
      </c>
      <c r="R64" s="1">
        <f t="shared" si="24"/>
        <v>5.2333333333333334</v>
      </c>
      <c r="S64" s="1">
        <f t="shared" si="25"/>
        <v>-2.7666666666666671</v>
      </c>
      <c r="U64" s="1">
        <f t="shared" si="9"/>
        <v>7.2</v>
      </c>
      <c r="V64" s="1">
        <f t="shared" si="10"/>
        <v>-26.2</v>
      </c>
      <c r="W64" s="1">
        <f t="shared" si="11"/>
        <v>16.7</v>
      </c>
      <c r="X64" s="4">
        <f t="shared" si="39"/>
        <v>148.40384615384616</v>
      </c>
      <c r="Y64" s="1">
        <f t="shared" si="26"/>
        <v>273.66216216216219</v>
      </c>
      <c r="Z64" s="1">
        <f t="shared" si="13"/>
        <v>125.25831600831603</v>
      </c>
      <c r="AA64" s="1">
        <f t="shared" si="14"/>
        <v>211.03300415800419</v>
      </c>
      <c r="AB64" s="7">
        <f t="shared" si="15"/>
        <v>601.23991683991687</v>
      </c>
      <c r="AC64" s="1">
        <f t="shared" si="16"/>
        <v>236.52289377289375</v>
      </c>
      <c r="AD64" s="1">
        <f t="shared" si="27"/>
        <v>4131.2665445665434</v>
      </c>
      <c r="AE64" s="1">
        <f t="shared" si="28"/>
        <v>30.142399267399284</v>
      </c>
      <c r="AF64" s="12">
        <f t="shared" si="29"/>
        <v>0.72385652368793774</v>
      </c>
      <c r="AI64" s="23">
        <f t="shared" si="17"/>
        <v>0.20768000000000003</v>
      </c>
      <c r="AJ64" s="23">
        <f t="shared" si="33"/>
        <v>0.20431999999999997</v>
      </c>
      <c r="AK64" s="11">
        <f t="shared" si="3"/>
        <v>0.16003999999999999</v>
      </c>
      <c r="AL64" s="11">
        <f t="shared" si="3"/>
        <v>0.24212</v>
      </c>
      <c r="AM64" s="11">
        <f t="shared" si="3"/>
        <v>0.28287999999999996</v>
      </c>
      <c r="AN64" s="11">
        <f t="shared" si="3"/>
        <v>0.45069999999999999</v>
      </c>
      <c r="AO64" s="23">
        <f t="shared" si="4"/>
        <v>1.026023723008</v>
      </c>
      <c r="AP64" s="23">
        <f t="shared" si="18"/>
        <v>1.1202625798720001</v>
      </c>
      <c r="AQ64" s="23">
        <f t="shared" si="19"/>
        <v>0.95308426844800009</v>
      </c>
      <c r="AR64" s="23">
        <f t="shared" si="20"/>
        <v>0.88218224844800019</v>
      </c>
      <c r="AS64" s="23">
        <f t="shared" si="21"/>
        <v>0.67496878580000019</v>
      </c>
      <c r="AT64" s="23">
        <f t="shared" si="34"/>
        <v>2.2319387331086809</v>
      </c>
      <c r="AU64" s="23">
        <f t="shared" si="35"/>
        <v>1.1011522874413773</v>
      </c>
      <c r="AV64" s="23">
        <f t="shared" si="36"/>
        <v>0.89818886619539817</v>
      </c>
      <c r="AW64" s="23">
        <f t="shared" si="37"/>
        <v>0.28202901024931926</v>
      </c>
    </row>
    <row r="65" spans="1:49" x14ac:dyDescent="0.35">
      <c r="A65">
        <v>1895</v>
      </c>
      <c r="B65" s="1">
        <v>-10.7</v>
      </c>
      <c r="C65" s="1">
        <v>-8.1999999999999993</v>
      </c>
      <c r="D65" s="1">
        <v>-12.1</v>
      </c>
      <c r="E65" s="1">
        <v>-10.1</v>
      </c>
      <c r="F65" s="4">
        <v>-2.4</v>
      </c>
      <c r="G65" s="1">
        <v>2.7</v>
      </c>
      <c r="H65" s="1">
        <v>6.8</v>
      </c>
      <c r="I65" s="1">
        <v>6.4</v>
      </c>
      <c r="J65" s="1">
        <v>0.8</v>
      </c>
      <c r="K65" s="1">
        <v>-1</v>
      </c>
      <c r="L65" s="1">
        <v>-7</v>
      </c>
      <c r="M65" s="1">
        <v>-9.9</v>
      </c>
      <c r="N65" s="1">
        <v>-3.7</v>
      </c>
      <c r="O65">
        <f t="shared" si="0"/>
        <v>16.7</v>
      </c>
      <c r="P65" s="1">
        <f t="shared" si="22"/>
        <v>-10.6</v>
      </c>
      <c r="Q65" s="1">
        <f t="shared" si="23"/>
        <v>-8.1999999999999993</v>
      </c>
      <c r="R65" s="1">
        <f t="shared" si="24"/>
        <v>5.3</v>
      </c>
      <c r="S65" s="1">
        <f t="shared" si="25"/>
        <v>-2.4</v>
      </c>
      <c r="U65" s="1">
        <f t="shared" si="9"/>
        <v>6.8</v>
      </c>
      <c r="V65" s="1">
        <f t="shared" si="10"/>
        <v>-12.1</v>
      </c>
      <c r="W65" s="1">
        <f t="shared" si="11"/>
        <v>9.4499999999999993</v>
      </c>
      <c r="X65" s="4">
        <f t="shared" si="39"/>
        <v>149.85294117647058</v>
      </c>
      <c r="Y65" s="1">
        <f t="shared" si="26"/>
        <v>271.55555555555554</v>
      </c>
      <c r="Z65" s="1">
        <f t="shared" si="13"/>
        <v>121.70261437908496</v>
      </c>
      <c r="AA65" s="1">
        <f t="shared" si="14"/>
        <v>210.70424836601308</v>
      </c>
      <c r="AB65" s="7">
        <f t="shared" si="15"/>
        <v>551.71851851851852</v>
      </c>
      <c r="AC65" s="1">
        <f t="shared" si="16"/>
        <v>241.19077901430839</v>
      </c>
      <c r="AD65" s="1">
        <f t="shared" si="27"/>
        <v>1945.6056173820875</v>
      </c>
      <c r="AE65" s="1">
        <f t="shared" si="28"/>
        <v>29.257551669316385</v>
      </c>
      <c r="AF65" s="12">
        <f t="shared" si="29"/>
        <v>0.65252240700218378</v>
      </c>
      <c r="AI65" s="23">
        <f t="shared" si="17"/>
        <v>0.19292000000000004</v>
      </c>
      <c r="AJ65" s="23">
        <f t="shared" si="33"/>
        <v>0.19288999999999998</v>
      </c>
      <c r="AK65" s="11">
        <f t="shared" si="3"/>
        <v>0.15428</v>
      </c>
      <c r="AL65" s="11">
        <f t="shared" si="3"/>
        <v>0.23293999999999998</v>
      </c>
      <c r="AM65" s="11">
        <f t="shared" si="3"/>
        <v>0.27405999999999997</v>
      </c>
      <c r="AN65" s="11">
        <f t="shared" si="3"/>
        <v>0.44484999999999997</v>
      </c>
      <c r="AO65" s="23">
        <f t="shared" si="4"/>
        <v>1.0494409560820002</v>
      </c>
      <c r="AP65" s="23">
        <f t="shared" si="18"/>
        <v>1.1332188105280001</v>
      </c>
      <c r="AQ65" s="23">
        <f t="shared" si="19"/>
        <v>0.9701623255120001</v>
      </c>
      <c r="AR65" s="23">
        <f t="shared" si="20"/>
        <v>0.89684289831200004</v>
      </c>
      <c r="AS65" s="23">
        <f t="shared" si="21"/>
        <v>0.67989898445000019</v>
      </c>
      <c r="AT65" s="23">
        <f t="shared" si="34"/>
        <v>2.1503745890472907</v>
      </c>
      <c r="AU65" s="23">
        <f t="shared" si="35"/>
        <v>1.0642381304663833</v>
      </c>
      <c r="AV65" s="23">
        <f t="shared" si="36"/>
        <v>0.86752415202116306</v>
      </c>
      <c r="AW65" s="23">
        <f t="shared" si="37"/>
        <v>0.27114962778294177</v>
      </c>
    </row>
    <row r="66" spans="1:49" x14ac:dyDescent="0.35">
      <c r="A66">
        <v>1896</v>
      </c>
      <c r="B66" s="1">
        <v>-19.399999999999999</v>
      </c>
      <c r="C66" s="1">
        <v>-25.9</v>
      </c>
      <c r="D66" s="1">
        <v>-20.2</v>
      </c>
      <c r="E66" s="1">
        <v>-16.399999999999999</v>
      </c>
      <c r="F66" s="4">
        <v>-4.2</v>
      </c>
      <c r="G66" s="1">
        <v>3.7</v>
      </c>
      <c r="H66" s="1">
        <v>7.7</v>
      </c>
      <c r="I66" s="1">
        <v>7.5</v>
      </c>
      <c r="J66" s="1">
        <v>3.3</v>
      </c>
      <c r="K66" s="1">
        <v>-0.5</v>
      </c>
      <c r="L66" s="1">
        <v>-7.3</v>
      </c>
      <c r="M66" s="1">
        <v>-11.3</v>
      </c>
      <c r="N66" s="1">
        <v>-6.9</v>
      </c>
      <c r="O66">
        <f t="shared" si="0"/>
        <v>22.2</v>
      </c>
      <c r="P66" s="1">
        <f t="shared" si="22"/>
        <v>-18.399999999999999</v>
      </c>
      <c r="Q66" s="1">
        <f t="shared" si="23"/>
        <v>-13.6</v>
      </c>
      <c r="R66" s="1">
        <f t="shared" si="24"/>
        <v>6.3</v>
      </c>
      <c r="S66" s="1">
        <f t="shared" si="25"/>
        <v>-1.5</v>
      </c>
      <c r="U66" s="1">
        <f t="shared" si="9"/>
        <v>7.7</v>
      </c>
      <c r="V66" s="1">
        <f t="shared" si="10"/>
        <v>-25.9</v>
      </c>
      <c r="W66" s="1">
        <f t="shared" si="11"/>
        <v>16.8</v>
      </c>
      <c r="X66" s="4">
        <f t="shared" si="39"/>
        <v>151.71518987341773</v>
      </c>
      <c r="Y66" s="1">
        <f t="shared" si="26"/>
        <v>284.48684210526318</v>
      </c>
      <c r="Z66" s="1">
        <f t="shared" si="13"/>
        <v>132.77165223184545</v>
      </c>
      <c r="AA66" s="1">
        <f t="shared" si="14"/>
        <v>218.10101598934045</v>
      </c>
      <c r="AB66" s="7">
        <f t="shared" si="15"/>
        <v>681.56114812347323</v>
      </c>
      <c r="AC66" s="1">
        <f t="shared" si="16"/>
        <v>245.15963431786219</v>
      </c>
      <c r="AD66" s="1">
        <f t="shared" si="27"/>
        <v>4233.0896858884198</v>
      </c>
      <c r="AE66" s="1">
        <f t="shared" si="28"/>
        <v>29.135372714486635</v>
      </c>
      <c r="AF66" s="12">
        <f t="shared" si="29"/>
        <v>0.71364446609470944</v>
      </c>
      <c r="AI66" s="23">
        <f t="shared" si="17"/>
        <v>0.22613000000000005</v>
      </c>
      <c r="AJ66" s="23">
        <f t="shared" si="33"/>
        <v>0.26273999999999997</v>
      </c>
      <c r="AK66" s="11">
        <f t="shared" si="3"/>
        <v>0.18948000000000001</v>
      </c>
      <c r="AL66" s="11">
        <f t="shared" si="3"/>
        <v>0.28904000000000002</v>
      </c>
      <c r="AM66" s="11">
        <f t="shared" si="3"/>
        <v>0.32795999999999997</v>
      </c>
      <c r="AN66" s="11">
        <f t="shared" si="3"/>
        <v>0.48059999999999997</v>
      </c>
      <c r="AO66" s="23">
        <f t="shared" si="4"/>
        <v>0.9162107843920001</v>
      </c>
      <c r="AP66" s="23">
        <f t="shared" si="18"/>
        <v>1.056549662368</v>
      </c>
      <c r="AQ66" s="23">
        <f t="shared" si="19"/>
        <v>0.87216637427200006</v>
      </c>
      <c r="AR66" s="23">
        <f t="shared" si="20"/>
        <v>0.81313018307200013</v>
      </c>
      <c r="AS66" s="23">
        <f t="shared" si="21"/>
        <v>0.65235679120000012</v>
      </c>
      <c r="AT66" s="23">
        <f t="shared" si="34"/>
        <v>2.3077875279367643</v>
      </c>
      <c r="AU66" s="23">
        <f t="shared" si="35"/>
        <v>1.1215274663573023</v>
      </c>
      <c r="AV66" s="23">
        <f t="shared" si="36"/>
        <v>0.91811495385203268</v>
      </c>
      <c r="AW66" s="23">
        <f t="shared" si="37"/>
        <v>0.29520454695837212</v>
      </c>
    </row>
    <row r="67" spans="1:49" x14ac:dyDescent="0.35">
      <c r="A67">
        <v>1897</v>
      </c>
      <c r="B67" s="1">
        <v>-16.7</v>
      </c>
      <c r="C67" s="1">
        <v>-24.5</v>
      </c>
      <c r="D67" s="1">
        <v>-14.3</v>
      </c>
      <c r="E67" s="1">
        <v>-13.6</v>
      </c>
      <c r="F67" s="4">
        <v>-3</v>
      </c>
      <c r="G67" s="1">
        <v>4.3</v>
      </c>
      <c r="H67" s="1">
        <v>7.4</v>
      </c>
      <c r="I67" s="1">
        <v>6</v>
      </c>
      <c r="J67" s="1">
        <v>2.4</v>
      </c>
      <c r="K67" s="1">
        <v>-1.2</v>
      </c>
      <c r="L67" s="1">
        <v>-7.5</v>
      </c>
      <c r="M67" s="1">
        <v>-10</v>
      </c>
      <c r="N67" s="1">
        <v>-5.9</v>
      </c>
      <c r="O67">
        <f t="shared" si="0"/>
        <v>20.099999999999998</v>
      </c>
      <c r="P67" s="1">
        <f t="shared" si="22"/>
        <v>-17.5</v>
      </c>
      <c r="Q67" s="1">
        <f t="shared" si="23"/>
        <v>-10.299999999999999</v>
      </c>
      <c r="R67" s="1">
        <f t="shared" si="24"/>
        <v>5.8999999999999995</v>
      </c>
      <c r="S67" s="1">
        <f t="shared" si="25"/>
        <v>-2.1</v>
      </c>
      <c r="U67" s="1">
        <f t="shared" si="9"/>
        <v>7.4</v>
      </c>
      <c r="V67" s="1">
        <f t="shared" si="10"/>
        <v>-24.5</v>
      </c>
      <c r="W67" s="1">
        <f t="shared" si="11"/>
        <v>15.95</v>
      </c>
      <c r="X67" s="4">
        <f t="shared" si="39"/>
        <v>148.03424657534248</v>
      </c>
      <c r="Y67" s="1">
        <f t="shared" si="26"/>
        <v>278.33333333333331</v>
      </c>
      <c r="Z67" s="1">
        <f t="shared" si="13"/>
        <v>130.29908675799084</v>
      </c>
      <c r="AA67" s="1">
        <f t="shared" si="14"/>
        <v>213.1837899543379</v>
      </c>
      <c r="AB67" s="7">
        <f t="shared" si="15"/>
        <v>642.80882800608811</v>
      </c>
      <c r="AC67" s="1">
        <f t="shared" si="16"/>
        <v>228.5474044700793</v>
      </c>
      <c r="AD67" s="1">
        <f t="shared" si="27"/>
        <v>3732.9409396779615</v>
      </c>
      <c r="AE67" s="1">
        <f t="shared" si="28"/>
        <v>33.760544340302829</v>
      </c>
      <c r="AF67" s="12">
        <f t="shared" si="29"/>
        <v>0.70672940595983869</v>
      </c>
      <c r="AI67" s="23">
        <f t="shared" si="17"/>
        <v>0.21506000000000003</v>
      </c>
      <c r="AJ67" s="23">
        <f t="shared" si="33"/>
        <v>0.23606999999999995</v>
      </c>
      <c r="AK67" s="11">
        <f t="shared" si="3"/>
        <v>0.17604</v>
      </c>
      <c r="AL67" s="11">
        <f t="shared" si="3"/>
        <v>0.26761999999999997</v>
      </c>
      <c r="AM67" s="11">
        <f t="shared" si="3"/>
        <v>0.30737999999999999</v>
      </c>
      <c r="AN67" s="11">
        <f t="shared" si="3"/>
        <v>0.46694999999999998</v>
      </c>
      <c r="AO67" s="23">
        <f t="shared" si="4"/>
        <v>0.96429358865800019</v>
      </c>
      <c r="AP67" s="23">
        <f t="shared" si="18"/>
        <v>1.0851155974720001</v>
      </c>
      <c r="AQ67" s="23">
        <f t="shared" si="19"/>
        <v>0.90778532384800015</v>
      </c>
      <c r="AR67" s="23">
        <f t="shared" si="20"/>
        <v>0.84343376384800017</v>
      </c>
      <c r="AS67" s="23">
        <f t="shared" si="21"/>
        <v>0.66214287205000011</v>
      </c>
      <c r="AT67" s="23">
        <f t="shared" si="34"/>
        <v>2.271315007848473</v>
      </c>
      <c r="AU67" s="23">
        <f t="shared" si="35"/>
        <v>1.1111951228023673</v>
      </c>
      <c r="AV67" s="23">
        <f t="shared" si="36"/>
        <v>0.90809443557037761</v>
      </c>
      <c r="AW67" s="23">
        <f t="shared" si="37"/>
        <v>0.28883166650626962</v>
      </c>
    </row>
    <row r="68" spans="1:49" x14ac:dyDescent="0.35">
      <c r="A68">
        <v>1898</v>
      </c>
      <c r="B68" s="1">
        <v>-19</v>
      </c>
      <c r="C68" s="1">
        <v>-27.7</v>
      </c>
      <c r="D68" s="1">
        <v>-16.8</v>
      </c>
      <c r="E68" s="1">
        <v>-13</v>
      </c>
      <c r="F68" s="4">
        <v>-1.6</v>
      </c>
      <c r="G68" s="1">
        <v>4.8</v>
      </c>
      <c r="H68" s="1">
        <v>5.2</v>
      </c>
      <c r="I68" s="1">
        <v>5.7</v>
      </c>
      <c r="J68" s="1">
        <v>2.6</v>
      </c>
      <c r="K68" s="1">
        <v>-0.9</v>
      </c>
      <c r="L68" s="1">
        <v>-8.9</v>
      </c>
      <c r="M68" s="1">
        <v>-18.2</v>
      </c>
      <c r="N68" s="1">
        <v>-7.3</v>
      </c>
      <c r="O68">
        <f t="shared" si="0"/>
        <v>18.3</v>
      </c>
      <c r="P68" s="1">
        <f t="shared" si="22"/>
        <v>-18.900000000000002</v>
      </c>
      <c r="Q68" s="1">
        <f t="shared" si="23"/>
        <v>-10.466666666666667</v>
      </c>
      <c r="R68" s="1">
        <f t="shared" si="24"/>
        <v>5.2333333333333334</v>
      </c>
      <c r="S68" s="1">
        <f t="shared" si="25"/>
        <v>-2.4</v>
      </c>
      <c r="U68" s="1">
        <f t="shared" si="9"/>
        <v>5.7</v>
      </c>
      <c r="V68" s="1">
        <f t="shared" si="10"/>
        <v>-27.7</v>
      </c>
      <c r="W68" s="1">
        <f t="shared" si="11"/>
        <v>16.7</v>
      </c>
      <c r="X68" s="4">
        <f t="shared" si="39"/>
        <v>143.125</v>
      </c>
      <c r="Y68" s="1">
        <f t="shared" si="26"/>
        <v>280.65714285714284</v>
      </c>
      <c r="Z68" s="1">
        <f t="shared" si="13"/>
        <v>137.53214285714284</v>
      </c>
      <c r="AA68" s="1">
        <f t="shared" si="14"/>
        <v>211.89107142857142</v>
      </c>
      <c r="AB68" s="7">
        <f t="shared" si="15"/>
        <v>522.62214285714276</v>
      </c>
      <c r="AC68" s="1">
        <f t="shared" si="16"/>
        <v>229.79166666666669</v>
      </c>
      <c r="AD68" s="1">
        <f t="shared" si="27"/>
        <v>4243.4861111111113</v>
      </c>
      <c r="AE68" s="1">
        <f t="shared" si="28"/>
        <v>28.229166666666657</v>
      </c>
      <c r="AF68" s="12">
        <f t="shared" si="29"/>
        <v>0.74022548448640124</v>
      </c>
      <c r="AI68" s="23">
        <f t="shared" si="17"/>
        <v>0.13388000000000003</v>
      </c>
      <c r="AJ68" s="23">
        <f t="shared" si="33"/>
        <v>0.21321000000000001</v>
      </c>
      <c r="AK68" s="11">
        <f t="shared" si="3"/>
        <v>0.16452</v>
      </c>
      <c r="AL68" s="11">
        <f t="shared" si="3"/>
        <v>0.24926000000000004</v>
      </c>
      <c r="AM68" s="11">
        <f t="shared" si="3"/>
        <v>0.28974</v>
      </c>
      <c r="AN68" s="11">
        <f t="shared" si="3"/>
        <v>0.45524999999999999</v>
      </c>
      <c r="AO68" s="23">
        <f t="shared" si="4"/>
        <v>1.008247479922</v>
      </c>
      <c r="AP68" s="23">
        <f t="shared" si="18"/>
        <v>1.1102965295680001</v>
      </c>
      <c r="AQ68" s="23">
        <f t="shared" si="19"/>
        <v>0.940083325192</v>
      </c>
      <c r="AR68" s="23">
        <f t="shared" si="20"/>
        <v>0.87103982759200016</v>
      </c>
      <c r="AS68" s="23">
        <f t="shared" si="21"/>
        <v>0.67124870125000025</v>
      </c>
      <c r="AT68" s="23">
        <f t="shared" si="34"/>
        <v>2.0716283495882295</v>
      </c>
      <c r="AU68" s="23">
        <f t="shared" si="35"/>
        <v>1.0196119329087177</v>
      </c>
      <c r="AV68" s="23">
        <f t="shared" si="36"/>
        <v>0.83210382197204336</v>
      </c>
      <c r="AW68" s="23">
        <f t="shared" si="37"/>
        <v>0.26221870487995408</v>
      </c>
    </row>
    <row r="69" spans="1:49" x14ac:dyDescent="0.35">
      <c r="A69">
        <v>1899</v>
      </c>
      <c r="B69" s="1">
        <v>-15.8</v>
      </c>
      <c r="C69" s="1">
        <v>-22</v>
      </c>
      <c r="D69" s="1">
        <v>-14.2</v>
      </c>
      <c r="E69" s="1">
        <v>-7.1</v>
      </c>
      <c r="F69" s="4">
        <v>-0.2</v>
      </c>
      <c r="G69" s="1">
        <v>4.7</v>
      </c>
      <c r="H69" s="1">
        <v>6.5</v>
      </c>
      <c r="I69" s="1">
        <v>6.9</v>
      </c>
      <c r="J69" s="1">
        <v>3.3</v>
      </c>
      <c r="K69" s="1">
        <v>-3.7</v>
      </c>
      <c r="L69" s="1">
        <v>-8.3000000000000007</v>
      </c>
      <c r="M69" s="1">
        <v>-11.2</v>
      </c>
      <c r="N69" s="1">
        <v>-5.0999999999999996</v>
      </c>
      <c r="O69">
        <f t="shared" si="0"/>
        <v>21.400000000000002</v>
      </c>
      <c r="P69" s="1">
        <f t="shared" si="22"/>
        <v>-18.666666666666668</v>
      </c>
      <c r="Q69" s="1">
        <f t="shared" si="23"/>
        <v>-7.1666666666666652</v>
      </c>
      <c r="R69" s="1">
        <f t="shared" si="24"/>
        <v>6.0333333333333341</v>
      </c>
      <c r="S69" s="1">
        <f t="shared" si="25"/>
        <v>-2.9000000000000004</v>
      </c>
      <c r="U69" s="1">
        <f t="shared" si="9"/>
        <v>6.9</v>
      </c>
      <c r="V69" s="1">
        <f t="shared" si="10"/>
        <v>-22</v>
      </c>
      <c r="W69" s="1">
        <f t="shared" si="11"/>
        <v>14.45</v>
      </c>
      <c r="X69" s="4">
        <f t="shared" si="39"/>
        <v>136.74489795918367</v>
      </c>
      <c r="Y69" s="1">
        <f t="shared" si="26"/>
        <v>272.37857142857143</v>
      </c>
      <c r="Z69" s="1">
        <f t="shared" si="13"/>
        <v>135.63367346938776</v>
      </c>
      <c r="AA69" s="1">
        <f t="shared" si="14"/>
        <v>204.56173469387755</v>
      </c>
      <c r="AB69" s="7">
        <f t="shared" si="15"/>
        <v>623.91489795918369</v>
      </c>
      <c r="AC69" s="1">
        <f t="shared" si="16"/>
        <v>221.08775510204083</v>
      </c>
      <c r="AD69" s="1">
        <f t="shared" si="27"/>
        <v>3242.6204081632654</v>
      </c>
      <c r="AE69" s="1">
        <f t="shared" si="28"/>
        <v>26.201020408163259</v>
      </c>
      <c r="AF69" s="12">
        <f t="shared" si="29"/>
        <v>0.69509781070147469</v>
      </c>
      <c r="AI69" s="23">
        <f t="shared" si="17"/>
        <v>0.18185000000000001</v>
      </c>
      <c r="AJ69" s="23">
        <f t="shared" si="33"/>
        <v>0.25258000000000003</v>
      </c>
      <c r="AK69" s="11">
        <f t="shared" si="3"/>
        <v>0.18436000000000002</v>
      </c>
      <c r="AL69" s="11">
        <f t="shared" si="3"/>
        <v>0.28088000000000002</v>
      </c>
      <c r="AM69" s="11">
        <f t="shared" si="3"/>
        <v>0.32012000000000002</v>
      </c>
      <c r="AN69" s="11">
        <f t="shared" si="3"/>
        <v>0.47539999999999999</v>
      </c>
      <c r="AO69" s="23">
        <f t="shared" si="4"/>
        <v>0.93412210848800004</v>
      </c>
      <c r="AP69" s="23">
        <f t="shared" si="18"/>
        <v>1.0673288352320001</v>
      </c>
      <c r="AQ69" s="23">
        <f t="shared" si="19"/>
        <v>0.88547365004800005</v>
      </c>
      <c r="AR69" s="23">
        <f t="shared" si="20"/>
        <v>0.82443269084799997</v>
      </c>
      <c r="AS69" s="23">
        <f t="shared" si="21"/>
        <v>0.65597848720000018</v>
      </c>
      <c r="AT69" s="23">
        <f t="shared" si="34"/>
        <v>2.2192705523082243</v>
      </c>
      <c r="AU69" s="23">
        <f t="shared" si="35"/>
        <v>1.0812057100590322</v>
      </c>
      <c r="AV69" s="23">
        <f t="shared" si="36"/>
        <v>0.88451435820954616</v>
      </c>
      <c r="AW69" s="23">
        <f t="shared" si="37"/>
        <v>0.28322756076579536</v>
      </c>
    </row>
    <row r="70" spans="1:49" x14ac:dyDescent="0.35">
      <c r="A70">
        <v>1900</v>
      </c>
      <c r="B70" s="1">
        <v>-16.7</v>
      </c>
      <c r="C70" s="1">
        <v>-8.1</v>
      </c>
      <c r="D70" s="1">
        <v>-8.1</v>
      </c>
      <c r="E70" s="1">
        <v>-9.1</v>
      </c>
      <c r="F70" s="5">
        <v>0.6</v>
      </c>
      <c r="G70" s="1">
        <v>6.4</v>
      </c>
      <c r="H70" s="1">
        <v>8.4</v>
      </c>
      <c r="I70" s="1">
        <v>7.4</v>
      </c>
      <c r="J70" s="1">
        <v>1.8</v>
      </c>
      <c r="K70" s="1">
        <v>-1.5</v>
      </c>
      <c r="L70" s="1">
        <v>-7.2</v>
      </c>
      <c r="M70" s="1">
        <v>-13.6</v>
      </c>
      <c r="N70" s="1">
        <v>-3.3</v>
      </c>
      <c r="O70">
        <f t="shared" si="0"/>
        <v>24.6</v>
      </c>
      <c r="P70" s="1">
        <f t="shared" si="22"/>
        <v>-12</v>
      </c>
      <c r="Q70" s="1">
        <f t="shared" si="23"/>
        <v>-5.5333333333333323</v>
      </c>
      <c r="R70" s="1">
        <f t="shared" si="24"/>
        <v>7.4000000000000012</v>
      </c>
      <c r="S70" s="1">
        <f t="shared" si="25"/>
        <v>-2.3000000000000003</v>
      </c>
      <c r="U70" s="1">
        <f t="shared" si="9"/>
        <v>8.4</v>
      </c>
      <c r="V70" s="1">
        <f t="shared" si="10"/>
        <v>-16.7</v>
      </c>
      <c r="W70" s="1">
        <f t="shared" si="11"/>
        <v>12.55</v>
      </c>
      <c r="X70" s="5">
        <f>INTERCEPT(E$7:F$7,E70:F70)</f>
        <v>133.61340206185568</v>
      </c>
      <c r="Y70" s="1">
        <f t="shared" si="26"/>
        <v>274.63636363636363</v>
      </c>
      <c r="Z70" s="1">
        <f t="shared" si="13"/>
        <v>141.02296157450795</v>
      </c>
      <c r="AA70" s="1">
        <f t="shared" si="14"/>
        <v>204.12488284910967</v>
      </c>
      <c r="AB70" s="7">
        <f t="shared" si="15"/>
        <v>789.7285848172445</v>
      </c>
      <c r="AC70" s="1">
        <f t="shared" si="16"/>
        <v>226.23483063328425</v>
      </c>
      <c r="AD70" s="1">
        <f t="shared" si="27"/>
        <v>2518.7477810505643</v>
      </c>
      <c r="AE70" s="1">
        <f t="shared" si="28"/>
        <v>20.495986745213557</v>
      </c>
      <c r="AF70" s="12">
        <f t="shared" si="29"/>
        <v>0.64104759699520364</v>
      </c>
      <c r="AI70" s="23">
        <f t="shared" si="17"/>
        <v>0.25196000000000002</v>
      </c>
      <c r="AJ70" s="23">
        <f t="shared" si="33"/>
        <v>0.29322000000000004</v>
      </c>
      <c r="AK70" s="11">
        <f t="shared" si="3"/>
        <v>0.20484000000000002</v>
      </c>
      <c r="AL70" s="11">
        <f t="shared" si="3"/>
        <v>0.31352000000000002</v>
      </c>
      <c r="AM70" s="11">
        <f t="shared" si="3"/>
        <v>0.35148000000000001</v>
      </c>
      <c r="AN70" s="11">
        <f t="shared" si="3"/>
        <v>0.49619999999999997</v>
      </c>
      <c r="AO70" s="23">
        <f t="shared" si="4"/>
        <v>0.86547448352800005</v>
      </c>
      <c r="AP70" s="23">
        <f t="shared" si="18"/>
        <v>1.024973409952</v>
      </c>
      <c r="AQ70" s="23">
        <f t="shared" si="19"/>
        <v>0.83417819276800009</v>
      </c>
      <c r="AR70" s="23">
        <f t="shared" si="20"/>
        <v>0.78100762076800012</v>
      </c>
      <c r="AS70" s="23">
        <f t="shared" si="21"/>
        <v>0.64227694480000008</v>
      </c>
      <c r="AT70" s="23">
        <f t="shared" si="34"/>
        <v>2.4467730014493578</v>
      </c>
      <c r="AU70" s="23">
        <f t="shared" si="35"/>
        <v>1.1806636072585315</v>
      </c>
      <c r="AV70" s="23">
        <f t="shared" si="36"/>
        <v>0.96857035342074471</v>
      </c>
      <c r="AW70" s="23">
        <f t="shared" si="37"/>
        <v>0.31530302041816682</v>
      </c>
    </row>
    <row r="71" spans="1:49" x14ac:dyDescent="0.35">
      <c r="A71">
        <v>1901</v>
      </c>
      <c r="B71" s="1">
        <v>-18.600000000000001</v>
      </c>
      <c r="C71" s="1">
        <v>-5.4</v>
      </c>
      <c r="D71" s="1">
        <v>-13.7</v>
      </c>
      <c r="E71" s="1">
        <v>-10.5</v>
      </c>
      <c r="F71" s="4">
        <v>-2.2999999999999998</v>
      </c>
      <c r="G71" s="1">
        <v>2.5</v>
      </c>
      <c r="H71" s="1">
        <v>6.5</v>
      </c>
      <c r="I71" s="1">
        <v>6.5</v>
      </c>
      <c r="J71" s="1">
        <v>3.1</v>
      </c>
      <c r="K71" s="1">
        <v>-3.1</v>
      </c>
      <c r="L71" s="1">
        <v>-3</v>
      </c>
      <c r="M71" s="1">
        <v>-8.3000000000000007</v>
      </c>
      <c r="N71" s="1">
        <v>-3.9</v>
      </c>
      <c r="O71">
        <f t="shared" si="0"/>
        <v>18.600000000000001</v>
      </c>
      <c r="P71" s="1">
        <f t="shared" si="22"/>
        <v>-12.533333333333333</v>
      </c>
      <c r="Q71" s="1">
        <f t="shared" si="23"/>
        <v>-8.8333333333333339</v>
      </c>
      <c r="R71" s="1">
        <f t="shared" si="24"/>
        <v>5.166666666666667</v>
      </c>
      <c r="S71" s="1">
        <f t="shared" si="25"/>
        <v>-1</v>
      </c>
      <c r="U71" s="1">
        <f t="shared" si="9"/>
        <v>6.5</v>
      </c>
      <c r="V71" s="1">
        <f t="shared" si="10"/>
        <v>-18.600000000000001</v>
      </c>
      <c r="W71" s="1">
        <f t="shared" si="11"/>
        <v>12.55</v>
      </c>
      <c r="X71" s="4">
        <f t="shared" si="39"/>
        <v>150.11458333333334</v>
      </c>
      <c r="Y71" s="1">
        <f t="shared" si="26"/>
        <v>273.25</v>
      </c>
      <c r="Z71" s="1">
        <f t="shared" si="13"/>
        <v>123.13541666666666</v>
      </c>
      <c r="AA71" s="1">
        <f t="shared" si="14"/>
        <v>211.68229166666669</v>
      </c>
      <c r="AB71" s="7">
        <f t="shared" si="15"/>
        <v>533.58680555555543</v>
      </c>
      <c r="AC71" s="1">
        <f t="shared" si="16"/>
        <v>240.47821969696972</v>
      </c>
      <c r="AD71" s="1">
        <f t="shared" si="27"/>
        <v>2981.9299242424245</v>
      </c>
      <c r="AE71" s="1">
        <f t="shared" si="28"/>
        <v>29.875473484848484</v>
      </c>
      <c r="AF71" s="12">
        <f t="shared" si="29"/>
        <v>0.70273421584120588</v>
      </c>
      <c r="AI71" s="23">
        <f t="shared" si="17"/>
        <v>0.18185000000000001</v>
      </c>
      <c r="AJ71" s="23">
        <f t="shared" si="33"/>
        <v>0.21702000000000002</v>
      </c>
      <c r="AK71" s="11">
        <f t="shared" si="3"/>
        <v>0.16644000000000003</v>
      </c>
      <c r="AL71" s="11">
        <f t="shared" si="3"/>
        <v>0.25232000000000004</v>
      </c>
      <c r="AM71" s="11">
        <f t="shared" si="3"/>
        <v>0.29268</v>
      </c>
      <c r="AN71" s="11">
        <f t="shared" si="3"/>
        <v>0.4572</v>
      </c>
      <c r="AO71" s="23">
        <f t="shared" si="4"/>
        <v>1.0007461865680001</v>
      </c>
      <c r="AP71" s="23">
        <f t="shared" si="18"/>
        <v>1.106055102112</v>
      </c>
      <c r="AQ71" s="23">
        <f t="shared" si="19"/>
        <v>0.93458702540800009</v>
      </c>
      <c r="AR71" s="23">
        <f t="shared" si="20"/>
        <v>0.86633422940800009</v>
      </c>
      <c r="AS71" s="23">
        <f t="shared" si="21"/>
        <v>0.66968505280000001</v>
      </c>
      <c r="AT71" s="23">
        <f t="shared" si="34"/>
        <v>2.0892450116674897</v>
      </c>
      <c r="AU71" s="23">
        <f t="shared" si="35"/>
        <v>1.0272360362783117</v>
      </c>
      <c r="AV71" s="23">
        <f t="shared" si="36"/>
        <v>0.83851316376915097</v>
      </c>
      <c r="AW71" s="23">
        <f t="shared" si="37"/>
        <v>0.26464633225904277</v>
      </c>
    </row>
    <row r="72" spans="1:49" x14ac:dyDescent="0.35">
      <c r="A72">
        <v>1902</v>
      </c>
      <c r="B72" s="1">
        <v>-15.1</v>
      </c>
      <c r="C72" s="1">
        <v>-14.2</v>
      </c>
      <c r="D72" s="1">
        <v>-18.5</v>
      </c>
      <c r="E72" s="1">
        <v>-7.8</v>
      </c>
      <c r="F72" s="4">
        <v>-0.3</v>
      </c>
      <c r="G72" s="1">
        <v>5</v>
      </c>
      <c r="H72" s="1">
        <v>8</v>
      </c>
      <c r="I72" s="1">
        <v>8.1</v>
      </c>
      <c r="J72" s="1">
        <v>3.3</v>
      </c>
      <c r="K72" s="1">
        <v>-0.6</v>
      </c>
      <c r="L72" s="1">
        <v>-6.3</v>
      </c>
      <c r="M72" s="1">
        <v>-11.9</v>
      </c>
      <c r="N72" s="1">
        <v>-4.2</v>
      </c>
      <c r="O72">
        <f t="shared" si="0"/>
        <v>24.400000000000002</v>
      </c>
      <c r="P72" s="1">
        <f t="shared" si="22"/>
        <v>-12.533333333333331</v>
      </c>
      <c r="Q72" s="1">
        <f t="shared" si="23"/>
        <v>-8.8666666666666671</v>
      </c>
      <c r="R72" s="1">
        <f t="shared" si="24"/>
        <v>7.0333333333333341</v>
      </c>
      <c r="S72" s="1">
        <f t="shared" si="25"/>
        <v>-1.2</v>
      </c>
      <c r="U72" s="1">
        <f t="shared" si="9"/>
        <v>8.1</v>
      </c>
      <c r="V72" s="1">
        <f t="shared" si="10"/>
        <v>-18.5</v>
      </c>
      <c r="W72" s="1">
        <f t="shared" si="11"/>
        <v>13.3</v>
      </c>
      <c r="X72" s="4">
        <f t="shared" si="39"/>
        <v>137.22641509433961</v>
      </c>
      <c r="Y72" s="1">
        <f t="shared" si="26"/>
        <v>283.80769230769232</v>
      </c>
      <c r="Z72" s="1">
        <f t="shared" si="13"/>
        <v>146.58127721335271</v>
      </c>
      <c r="AA72" s="1">
        <f t="shared" si="14"/>
        <v>210.51705370101598</v>
      </c>
      <c r="AB72" s="7">
        <f t="shared" si="15"/>
        <v>791.53889695210455</v>
      </c>
      <c r="AC72" s="1">
        <f t="shared" si="16"/>
        <v>228.97641509433961</v>
      </c>
      <c r="AD72" s="1">
        <f t="shared" si="27"/>
        <v>2824.0424528301883</v>
      </c>
      <c r="AE72" s="1">
        <f t="shared" si="28"/>
        <v>22.738207547169807</v>
      </c>
      <c r="AF72" s="12">
        <f t="shared" si="29"/>
        <v>0.65384254119045893</v>
      </c>
      <c r="AI72" s="23">
        <f t="shared" si="17"/>
        <v>0.23720000000000002</v>
      </c>
      <c r="AJ72" s="23">
        <f t="shared" si="33"/>
        <v>0.29067999999999999</v>
      </c>
      <c r="AK72" s="11">
        <f t="shared" si="3"/>
        <v>0.20356000000000002</v>
      </c>
      <c r="AL72" s="11">
        <f t="shared" si="3"/>
        <v>0.31148000000000003</v>
      </c>
      <c r="AM72" s="11">
        <f t="shared" si="3"/>
        <v>0.34952000000000005</v>
      </c>
      <c r="AN72" s="11">
        <f t="shared" si="3"/>
        <v>0.49490000000000001</v>
      </c>
      <c r="AO72" s="23">
        <f t="shared" si="4"/>
        <v>0.86953076700800014</v>
      </c>
      <c r="AP72" s="23">
        <f t="shared" si="18"/>
        <v>1.0275611501120001</v>
      </c>
      <c r="AQ72" s="23">
        <f t="shared" si="19"/>
        <v>0.83723309276800006</v>
      </c>
      <c r="AR72" s="23">
        <f t="shared" si="20"/>
        <v>0.78358223756800005</v>
      </c>
      <c r="AS72" s="23">
        <f t="shared" si="21"/>
        <v>0.64307194420000002</v>
      </c>
      <c r="AT72" s="23">
        <f t="shared" si="34"/>
        <v>2.4526660523643189</v>
      </c>
      <c r="AU72" s="23">
        <f t="shared" si="35"/>
        <v>1.1841784554266996</v>
      </c>
      <c r="AV72" s="23">
        <f t="shared" si="36"/>
        <v>0.9712768308848243</v>
      </c>
      <c r="AW72" s="23">
        <f t="shared" si="37"/>
        <v>0.31585950301532961</v>
      </c>
    </row>
    <row r="73" spans="1:49" x14ac:dyDescent="0.35">
      <c r="A73">
        <v>1903</v>
      </c>
      <c r="B73" s="1">
        <v>-13.5</v>
      </c>
      <c r="C73" s="1">
        <v>-18.5</v>
      </c>
      <c r="D73" s="1">
        <v>-20.5</v>
      </c>
      <c r="E73" s="1">
        <v>-8.6</v>
      </c>
      <c r="F73" s="4">
        <v>-1.3</v>
      </c>
      <c r="G73" s="1">
        <v>3.9</v>
      </c>
      <c r="H73" s="1">
        <v>7.8</v>
      </c>
      <c r="I73" s="1">
        <v>5.8</v>
      </c>
      <c r="J73" s="1">
        <v>3.8</v>
      </c>
      <c r="K73" s="1">
        <v>-0.1</v>
      </c>
      <c r="L73" s="1">
        <v>-5.7</v>
      </c>
      <c r="M73" s="1">
        <v>-4.5</v>
      </c>
      <c r="N73" s="1">
        <v>-4.3</v>
      </c>
      <c r="O73">
        <f t="shared" si="0"/>
        <v>21.3</v>
      </c>
      <c r="P73" s="1">
        <f t="shared" si="22"/>
        <v>-14.633333333333333</v>
      </c>
      <c r="Q73" s="1">
        <f t="shared" si="23"/>
        <v>-10.133333333333335</v>
      </c>
      <c r="R73" s="1">
        <f t="shared" si="24"/>
        <v>5.833333333333333</v>
      </c>
      <c r="S73" s="1">
        <f t="shared" si="25"/>
        <v>-0.66666666666666685</v>
      </c>
      <c r="U73" s="1">
        <f t="shared" si="9"/>
        <v>7.8</v>
      </c>
      <c r="V73" s="1">
        <f t="shared" si="10"/>
        <v>-20.5</v>
      </c>
      <c r="W73" s="1">
        <f t="shared" si="11"/>
        <v>14.15</v>
      </c>
      <c r="X73" s="4">
        <f t="shared" si="39"/>
        <v>143.125</v>
      </c>
      <c r="Y73" s="1">
        <f t="shared" si="26"/>
        <v>287.71794871794873</v>
      </c>
      <c r="Z73" s="1">
        <f t="shared" si="13"/>
        <v>144.59294871794873</v>
      </c>
      <c r="AA73" s="1">
        <f t="shared" si="14"/>
        <v>215.42147435897436</v>
      </c>
      <c r="AB73" s="7">
        <f t="shared" si="15"/>
        <v>751.88333333333333</v>
      </c>
      <c r="AC73" s="1">
        <f t="shared" si="16"/>
        <v>224.31730769230768</v>
      </c>
      <c r="AD73" s="1">
        <f t="shared" si="27"/>
        <v>3065.6698717948716</v>
      </c>
      <c r="AE73" s="1">
        <f t="shared" si="28"/>
        <v>30.96634615384616</v>
      </c>
      <c r="AF73" s="12">
        <f t="shared" si="29"/>
        <v>0.66879057827670363</v>
      </c>
      <c r="AI73" s="23">
        <f t="shared" si="17"/>
        <v>0.22982000000000002</v>
      </c>
      <c r="AJ73" s="23">
        <f t="shared" si="33"/>
        <v>0.25130999999999998</v>
      </c>
      <c r="AK73" s="11">
        <f t="shared" si="3"/>
        <v>0.18372000000000002</v>
      </c>
      <c r="AL73" s="11">
        <f t="shared" si="3"/>
        <v>0.27986000000000005</v>
      </c>
      <c r="AM73" s="11">
        <f t="shared" si="3"/>
        <v>0.31913999999999998</v>
      </c>
      <c r="AN73" s="11">
        <f t="shared" ref="AK73:AN136" si="40">AN$3*$O73+AN$4</f>
        <v>0.47475000000000001</v>
      </c>
      <c r="AO73" s="23">
        <f t="shared" si="4"/>
        <v>0.93639615296200007</v>
      </c>
      <c r="AP73" s="23">
        <f t="shared" si="18"/>
        <v>1.0686851529279999</v>
      </c>
      <c r="AQ73" s="23">
        <f t="shared" si="19"/>
        <v>0.887159719432</v>
      </c>
      <c r="AR73" s="23">
        <f t="shared" si="20"/>
        <v>0.8258664218320001</v>
      </c>
      <c r="AS73" s="23">
        <f t="shared" si="21"/>
        <v>0.65644040125000014</v>
      </c>
      <c r="AT73" s="23">
        <f t="shared" si="34"/>
        <v>2.4378027814567163</v>
      </c>
      <c r="AU73" s="23">
        <f t="shared" si="35"/>
        <v>1.1880479470578968</v>
      </c>
      <c r="AV73" s="23">
        <f t="shared" si="36"/>
        <v>0.97183993350937847</v>
      </c>
      <c r="AW73" s="23">
        <f t="shared" si="37"/>
        <v>0.31102902278918937</v>
      </c>
    </row>
    <row r="74" spans="1:49" x14ac:dyDescent="0.35">
      <c r="A74">
        <v>1904</v>
      </c>
      <c r="B74" s="1">
        <v>-16.100000000000001</v>
      </c>
      <c r="C74" s="1">
        <v>-17.3</v>
      </c>
      <c r="D74" s="1">
        <v>-16.600000000000001</v>
      </c>
      <c r="E74" s="1">
        <v>-12.7</v>
      </c>
      <c r="F74" s="5">
        <v>0.1</v>
      </c>
      <c r="G74" s="1">
        <v>5</v>
      </c>
      <c r="H74" s="1">
        <v>7.3</v>
      </c>
      <c r="I74" s="1">
        <v>8.8000000000000007</v>
      </c>
      <c r="J74" s="1">
        <v>2.5</v>
      </c>
      <c r="K74" s="1">
        <v>-5.0999999999999996</v>
      </c>
      <c r="L74" s="1">
        <v>-6.1</v>
      </c>
      <c r="M74" s="1">
        <v>-6.6</v>
      </c>
      <c r="N74" s="1">
        <v>-4.7</v>
      </c>
      <c r="O74">
        <f t="shared" ref="O74:O137" si="41">SUMIF(B74:M74,"&gt;0")</f>
        <v>23.7</v>
      </c>
      <c r="P74" s="1">
        <f t="shared" si="22"/>
        <v>-12.633333333333335</v>
      </c>
      <c r="Q74" s="1">
        <f t="shared" si="23"/>
        <v>-9.7333333333333325</v>
      </c>
      <c r="R74" s="1">
        <f t="shared" si="24"/>
        <v>7.0333333333333341</v>
      </c>
      <c r="S74" s="1">
        <f t="shared" si="25"/>
        <v>-2.9</v>
      </c>
      <c r="U74" s="1">
        <f t="shared" si="9"/>
        <v>8.8000000000000007</v>
      </c>
      <c r="V74" s="1">
        <f t="shared" si="10"/>
        <v>-17.3</v>
      </c>
      <c r="W74" s="1">
        <f t="shared" si="11"/>
        <v>13.05</v>
      </c>
      <c r="X74" s="5">
        <f t="shared" ref="X74:X76" si="42">INTERCEPT(E$7:F$7,E74:F74)</f>
        <v>135.26171875</v>
      </c>
      <c r="Y74" s="1">
        <f t="shared" si="26"/>
        <v>268.03289473684208</v>
      </c>
      <c r="Z74" s="1">
        <f t="shared" si="13"/>
        <v>132.77117598684208</v>
      </c>
      <c r="AA74" s="1">
        <f t="shared" si="14"/>
        <v>201.64730674342104</v>
      </c>
      <c r="AB74" s="7">
        <f t="shared" si="15"/>
        <v>778.92423245614032</v>
      </c>
      <c r="AC74" s="1">
        <f t="shared" ref="AC74:AC137" si="43">365-Y73+X74</f>
        <v>212.54377003205127</v>
      </c>
      <c r="AD74" s="1">
        <f t="shared" si="27"/>
        <v>2451.3381477029911</v>
      </c>
      <c r="AE74" s="1">
        <f t="shared" si="28"/>
        <v>28.989833733974365</v>
      </c>
      <c r="AF74" s="12">
        <f t="shared" si="29"/>
        <v>0.63950993966330205</v>
      </c>
      <c r="AI74" s="23">
        <f t="shared" si="17"/>
        <v>0.21137</v>
      </c>
      <c r="AJ74" s="23">
        <f t="shared" ref="AJ74:AJ105" si="44">0.0127*$O74-0.0192</f>
        <v>0.28178999999999998</v>
      </c>
      <c r="AK74" s="11">
        <f t="shared" si="40"/>
        <v>0.19908000000000001</v>
      </c>
      <c r="AL74" s="11">
        <f t="shared" si="40"/>
        <v>0.30434</v>
      </c>
      <c r="AM74" s="11">
        <f t="shared" si="40"/>
        <v>0.34265999999999996</v>
      </c>
      <c r="AN74" s="11">
        <f t="shared" si="40"/>
        <v>0.49034999999999995</v>
      </c>
      <c r="AO74" s="23">
        <f t="shared" ref="AO74:AO137" si="45">2.42*AJ74^2-3.01*AJ74+1.54</f>
        <v>0.88397366192200011</v>
      </c>
      <c r="AP74" s="23">
        <f t="shared" si="18"/>
        <v>1.036680688288</v>
      </c>
      <c r="AQ74" s="23">
        <f t="shared" si="19"/>
        <v>0.84808386215200005</v>
      </c>
      <c r="AR74" s="23">
        <f t="shared" si="20"/>
        <v>0.7927398189520003</v>
      </c>
      <c r="AS74" s="23">
        <f t="shared" si="21"/>
        <v>0.64591885645000024</v>
      </c>
      <c r="AT74" s="23">
        <f t="shared" ref="AT74:AT105" si="46">AT$6*SQRT($AB74*AP74)</f>
        <v>2.4438163324850866</v>
      </c>
      <c r="AU74" s="23">
        <f t="shared" ref="AU74:AU105" si="47">AU$6*SQRT($AB74*AQ74)</f>
        <v>1.1822922392754902</v>
      </c>
      <c r="AV74" s="23">
        <f t="shared" ref="AV74:AV105" si="48">AV$6*SQRT($AB74*AR74)</f>
        <v>0.96911998837977553</v>
      </c>
      <c r="AW74" s="23">
        <f t="shared" ref="AW74:AW105" si="49">AW$6*SQRT($AB74*AS74)</f>
        <v>0.31402528958651693</v>
      </c>
    </row>
    <row r="75" spans="1:49" x14ac:dyDescent="0.35">
      <c r="A75">
        <v>1905</v>
      </c>
      <c r="B75" s="1">
        <v>-18.2</v>
      </c>
      <c r="C75" s="1">
        <v>-16.899999999999999</v>
      </c>
      <c r="D75" s="1">
        <v>-9.4</v>
      </c>
      <c r="E75" s="1">
        <v>-1.7</v>
      </c>
      <c r="F75" s="5">
        <v>0.1</v>
      </c>
      <c r="G75" s="1">
        <v>3.8</v>
      </c>
      <c r="H75" s="1">
        <v>7.9</v>
      </c>
      <c r="I75" s="1">
        <v>7.1</v>
      </c>
      <c r="J75" s="1">
        <v>1.1000000000000001</v>
      </c>
      <c r="K75" s="1">
        <v>-0.3</v>
      </c>
      <c r="L75" s="1">
        <v>-4.0999999999999996</v>
      </c>
      <c r="M75" s="1">
        <v>-12.2</v>
      </c>
      <c r="N75" s="1">
        <v>-3.6</v>
      </c>
      <c r="O75">
        <f t="shared" si="41"/>
        <v>20</v>
      </c>
      <c r="P75" s="1">
        <f t="shared" si="22"/>
        <v>-13.899999999999999</v>
      </c>
      <c r="Q75" s="1">
        <f t="shared" si="23"/>
        <v>-3.6666666666666665</v>
      </c>
      <c r="R75" s="1">
        <f t="shared" si="24"/>
        <v>6.2666666666666657</v>
      </c>
      <c r="S75" s="1">
        <f t="shared" si="25"/>
        <v>-1.0999999999999999</v>
      </c>
      <c r="U75" s="1">
        <f t="shared" ref="U75:U138" si="50">MAX(B75:M75)</f>
        <v>7.9</v>
      </c>
      <c r="V75" s="1">
        <f t="shared" ref="V75:V138" si="51">MIN(B75:M75)</f>
        <v>-18.2</v>
      </c>
      <c r="W75" s="1">
        <f t="shared" ref="W75:W138" si="52">(U75-V75)/2</f>
        <v>13.05</v>
      </c>
      <c r="X75" s="5">
        <f t="shared" si="42"/>
        <v>133.80555555555554</v>
      </c>
      <c r="Y75" s="1">
        <f t="shared" si="26"/>
        <v>281.96428571428572</v>
      </c>
      <c r="Z75" s="1">
        <f t="shared" ref="Z75:Z138" si="53">(Y75-X75)</f>
        <v>148.15873015873018</v>
      </c>
      <c r="AA75" s="1">
        <f t="shared" ref="AA75:AA138" si="54">(Y75+X75)/2</f>
        <v>207.88492063492063</v>
      </c>
      <c r="AB75" s="7">
        <f t="shared" ref="AB75:AB138" si="55">(2/3)*U75*(Y75-X75)</f>
        <v>780.30264550264565</v>
      </c>
      <c r="AC75" s="1">
        <f t="shared" si="43"/>
        <v>230.77266081871346</v>
      </c>
      <c r="AD75" s="1">
        <f t="shared" si="27"/>
        <v>2800.041617933723</v>
      </c>
      <c r="AE75" s="1">
        <f t="shared" si="28"/>
        <v>18.419225146198812</v>
      </c>
      <c r="AF75" s="12">
        <f t="shared" si="29"/>
        <v>0.65449432681597108</v>
      </c>
      <c r="AI75" s="23">
        <f t="shared" ref="AI75:AI138" si="56">0.0369*H75-0.058</f>
        <v>0.23351000000000005</v>
      </c>
      <c r="AJ75" s="23">
        <f t="shared" si="44"/>
        <v>0.23480000000000001</v>
      </c>
      <c r="AK75" s="11">
        <f t="shared" si="40"/>
        <v>0.1754</v>
      </c>
      <c r="AL75" s="11">
        <f t="shared" si="40"/>
        <v>0.2666</v>
      </c>
      <c r="AM75" s="11">
        <f t="shared" si="40"/>
        <v>0.30640000000000001</v>
      </c>
      <c r="AN75" s="11">
        <f t="shared" si="40"/>
        <v>0.46629999999999999</v>
      </c>
      <c r="AO75" s="23">
        <f t="shared" si="45"/>
        <v>0.96666911680000012</v>
      </c>
      <c r="AP75" s="23">
        <f t="shared" ref="AP75:AP138" si="57">2.42*AK75^2-3.01*AK75+1.54</f>
        <v>1.0864976872000001</v>
      </c>
      <c r="AQ75" s="23">
        <f t="shared" ref="AQ75:AQ138" si="58">2.42*AL75^2-3.01*AL75+1.54</f>
        <v>0.90953685520000016</v>
      </c>
      <c r="AR75" s="23">
        <f t="shared" ref="AR75:AR138" si="59">2.42*AM75^2-3.01*AM75+1.54</f>
        <v>0.84492792319999999</v>
      </c>
      <c r="AS75" s="23">
        <f t="shared" ref="AS75:AS138" si="60">2.42*AN75^2-3.01*AN75+1.54</f>
        <v>0.66263136980000015</v>
      </c>
      <c r="AT75" s="23">
        <f t="shared" si="46"/>
        <v>2.5040580579063874</v>
      </c>
      <c r="AU75" s="23">
        <f t="shared" si="47"/>
        <v>1.2254610782263224</v>
      </c>
      <c r="AV75" s="23">
        <f t="shared" si="48"/>
        <v>1.0013962901700788</v>
      </c>
      <c r="AW75" s="23">
        <f t="shared" si="49"/>
        <v>0.31834319550793677</v>
      </c>
    </row>
    <row r="76" spans="1:49" x14ac:dyDescent="0.35">
      <c r="A76">
        <v>1906</v>
      </c>
      <c r="B76" s="1">
        <v>-19.600000000000001</v>
      </c>
      <c r="C76" s="1">
        <v>-22</v>
      </c>
      <c r="D76" s="1">
        <v>-18.100000000000001</v>
      </c>
      <c r="E76" s="1">
        <v>-11.6</v>
      </c>
      <c r="F76" s="5">
        <v>0.1</v>
      </c>
      <c r="G76" s="1">
        <v>4</v>
      </c>
      <c r="H76" s="1">
        <v>7.8</v>
      </c>
      <c r="I76" s="1">
        <v>9.4</v>
      </c>
      <c r="J76" s="1">
        <v>3.7</v>
      </c>
      <c r="K76" s="1">
        <v>-2.4</v>
      </c>
      <c r="L76" s="1">
        <v>-8.5</v>
      </c>
      <c r="M76" s="1">
        <v>-10.3</v>
      </c>
      <c r="N76" s="1">
        <v>-5.6</v>
      </c>
      <c r="O76">
        <f t="shared" si="41"/>
        <v>24.999999999999996</v>
      </c>
      <c r="P76" s="1">
        <f t="shared" ref="P76:P139" si="61">(M75+B76+C76)/3</f>
        <v>-17.933333333333334</v>
      </c>
      <c r="Q76" s="1">
        <f t="shared" ref="Q76:Q139" si="62">AVERAGE(D76:F76)</f>
        <v>-9.8666666666666671</v>
      </c>
      <c r="R76" s="1">
        <f t="shared" ref="R76:R139" si="63">AVERAGE(G76:I76)</f>
        <v>7.0666666666666673</v>
      </c>
      <c r="S76" s="1">
        <f t="shared" ref="S76:S139" si="64">AVERAGE(J76:L76)</f>
        <v>-2.4</v>
      </c>
      <c r="U76" s="1">
        <f t="shared" si="50"/>
        <v>9.4</v>
      </c>
      <c r="V76" s="1">
        <f t="shared" si="51"/>
        <v>-22</v>
      </c>
      <c r="W76" s="1">
        <f t="shared" si="52"/>
        <v>15.7</v>
      </c>
      <c r="X76" s="5">
        <f t="shared" si="42"/>
        <v>135.23931623931625</v>
      </c>
      <c r="Y76" s="1">
        <f t="shared" ref="Y76:Y139" si="65">INTERCEPT(J$7:K$7,J76:K76)</f>
        <v>276.5</v>
      </c>
      <c r="Z76" s="1">
        <f t="shared" si="53"/>
        <v>141.26068376068375</v>
      </c>
      <c r="AA76" s="1">
        <f t="shared" si="54"/>
        <v>205.86965811965814</v>
      </c>
      <c r="AB76" s="7">
        <f t="shared" si="55"/>
        <v>885.23361823361813</v>
      </c>
      <c r="AC76" s="1">
        <f t="shared" si="43"/>
        <v>218.27503052503053</v>
      </c>
      <c r="AD76" s="1">
        <f t="shared" ref="AD76:AD139" si="66">ABS((2/3)*V76*AC76)</f>
        <v>3201.3671143671145</v>
      </c>
      <c r="AE76" s="1">
        <f t="shared" ref="AE76:AE139" si="67">X76-AC76/2</f>
        <v>26.101800976800988</v>
      </c>
      <c r="AF76" s="12">
        <f t="shared" ref="AF76:AF139" si="68">SQRT(AD76)/(SQRT(AB76)+SQRT(AD76))</f>
        <v>0.65537276310626524</v>
      </c>
      <c r="AI76" s="23">
        <f t="shared" si="56"/>
        <v>0.22982000000000002</v>
      </c>
      <c r="AJ76" s="23">
        <f t="shared" si="44"/>
        <v>0.29829999999999995</v>
      </c>
      <c r="AK76" s="11">
        <f t="shared" si="40"/>
        <v>0.20739999999999997</v>
      </c>
      <c r="AL76" s="11">
        <f t="shared" si="40"/>
        <v>0.31759999999999999</v>
      </c>
      <c r="AM76" s="11">
        <f t="shared" si="40"/>
        <v>0.35539999999999994</v>
      </c>
      <c r="AN76" s="11">
        <f t="shared" si="40"/>
        <v>0.49879999999999997</v>
      </c>
      <c r="AO76" s="23">
        <f t="shared" si="45"/>
        <v>0.85745559380000014</v>
      </c>
      <c r="AP76" s="23">
        <f t="shared" si="57"/>
        <v>1.0198217192000001</v>
      </c>
      <c r="AQ76" s="23">
        <f t="shared" si="58"/>
        <v>0.82812881920000003</v>
      </c>
      <c r="AR76" s="23">
        <f t="shared" si="59"/>
        <v>0.77591416720000028</v>
      </c>
      <c r="AS76" s="23">
        <f t="shared" si="60"/>
        <v>0.64071148480000017</v>
      </c>
      <c r="AT76" s="23">
        <f t="shared" si="46"/>
        <v>2.5839822676208537</v>
      </c>
      <c r="AU76" s="23">
        <f t="shared" si="47"/>
        <v>1.2454770526196128</v>
      </c>
      <c r="AV76" s="23">
        <f t="shared" si="48"/>
        <v>1.0221164952796837</v>
      </c>
      <c r="AW76" s="23">
        <f t="shared" si="49"/>
        <v>0.33341738377435309</v>
      </c>
    </row>
    <row r="77" spans="1:49" x14ac:dyDescent="0.35">
      <c r="A77">
        <v>1907</v>
      </c>
      <c r="B77" s="1">
        <v>-17.899999999999999</v>
      </c>
      <c r="C77" s="1">
        <v>-19.3</v>
      </c>
      <c r="D77" s="1">
        <v>-20.9</v>
      </c>
      <c r="E77" s="1">
        <v>-13.2</v>
      </c>
      <c r="F77" s="4">
        <v>-2</v>
      </c>
      <c r="G77" s="1">
        <v>4.2</v>
      </c>
      <c r="H77" s="1">
        <v>7.8</v>
      </c>
      <c r="I77" s="1">
        <v>7.3</v>
      </c>
      <c r="J77" s="1">
        <v>2.7</v>
      </c>
      <c r="K77" s="5">
        <v>0.1</v>
      </c>
      <c r="L77" s="1">
        <v>-7.7</v>
      </c>
      <c r="M77" s="1">
        <v>-7.9</v>
      </c>
      <c r="N77" s="1">
        <v>-5.6</v>
      </c>
      <c r="O77">
        <f t="shared" si="41"/>
        <v>22.1</v>
      </c>
      <c r="P77" s="1">
        <f t="shared" si="61"/>
        <v>-15.833333333333334</v>
      </c>
      <c r="Q77" s="1">
        <f t="shared" si="62"/>
        <v>-12.033333333333331</v>
      </c>
      <c r="R77" s="1">
        <f t="shared" si="63"/>
        <v>6.4333333333333336</v>
      </c>
      <c r="S77" s="1">
        <f t="shared" si="64"/>
        <v>-1.6333333333333335</v>
      </c>
      <c r="U77" s="1">
        <f t="shared" si="50"/>
        <v>7.8</v>
      </c>
      <c r="V77" s="1">
        <f t="shared" si="51"/>
        <v>-20.9</v>
      </c>
      <c r="W77" s="1">
        <f t="shared" si="52"/>
        <v>14.35</v>
      </c>
      <c r="X77" s="4">
        <f t="shared" ref="X77:X78" si="69">INTERCEPT(F$7:G$7,F77:G77)</f>
        <v>145.33870967741936</v>
      </c>
      <c r="Y77" s="5">
        <f>INTERCEPT(K$7:L$7,K77:L77)</f>
        <v>288.89102564102564</v>
      </c>
      <c r="Z77" s="1">
        <f t="shared" si="53"/>
        <v>143.55231596360628</v>
      </c>
      <c r="AA77" s="1">
        <f t="shared" si="54"/>
        <v>217.11486765922251</v>
      </c>
      <c r="AB77" s="7">
        <f t="shared" si="55"/>
        <v>746.47204301075249</v>
      </c>
      <c r="AC77" s="1">
        <f t="shared" si="43"/>
        <v>233.83870967741936</v>
      </c>
      <c r="AD77" s="1">
        <f t="shared" si="66"/>
        <v>3258.1526881720429</v>
      </c>
      <c r="AE77" s="1">
        <f t="shared" si="67"/>
        <v>28.41935483870968</v>
      </c>
      <c r="AF77" s="12">
        <f t="shared" si="68"/>
        <v>0.67629105502742826</v>
      </c>
      <c r="AI77" s="23">
        <f t="shared" si="56"/>
        <v>0.22982000000000002</v>
      </c>
      <c r="AJ77" s="23">
        <f t="shared" si="44"/>
        <v>0.26147000000000004</v>
      </c>
      <c r="AK77" s="11">
        <f t="shared" si="40"/>
        <v>0.18884000000000001</v>
      </c>
      <c r="AL77" s="11">
        <f t="shared" si="40"/>
        <v>0.28802000000000005</v>
      </c>
      <c r="AM77" s="11">
        <f t="shared" si="40"/>
        <v>0.32697999999999999</v>
      </c>
      <c r="AN77" s="11">
        <f t="shared" si="40"/>
        <v>0.47994999999999999</v>
      </c>
      <c r="AO77" s="23">
        <f t="shared" si="45"/>
        <v>0.91842237737800003</v>
      </c>
      <c r="AP77" s="23">
        <f t="shared" si="57"/>
        <v>1.0578901203519999</v>
      </c>
      <c r="AQ77" s="23">
        <f t="shared" si="58"/>
        <v>0.87381215936800005</v>
      </c>
      <c r="AR77" s="23">
        <f t="shared" si="59"/>
        <v>0.81452672736800014</v>
      </c>
      <c r="AS77" s="23">
        <f t="shared" si="60"/>
        <v>0.65280234605000009</v>
      </c>
      <c r="AT77" s="23">
        <f t="shared" si="46"/>
        <v>2.416715377141188</v>
      </c>
      <c r="AU77" s="23">
        <f t="shared" si="47"/>
        <v>1.1748262645890328</v>
      </c>
      <c r="AV77" s="23">
        <f t="shared" si="48"/>
        <v>0.9616655319982359</v>
      </c>
      <c r="AW77" s="23">
        <f t="shared" si="49"/>
        <v>0.30904780436670071</v>
      </c>
    </row>
    <row r="78" spans="1:49" x14ac:dyDescent="0.35">
      <c r="A78">
        <v>1908</v>
      </c>
      <c r="B78" s="1">
        <v>-14.4</v>
      </c>
      <c r="C78" s="1">
        <v>-19.399999999999999</v>
      </c>
      <c r="D78" s="1">
        <v>-10.6</v>
      </c>
      <c r="E78" s="1">
        <v>-4.2</v>
      </c>
      <c r="F78" s="4">
        <v>-0.8</v>
      </c>
      <c r="G78" s="1">
        <v>4.4000000000000004</v>
      </c>
      <c r="H78" s="1">
        <v>10</v>
      </c>
      <c r="I78" s="1">
        <v>6.6</v>
      </c>
      <c r="J78" s="1">
        <v>4.8</v>
      </c>
      <c r="K78" s="1">
        <v>-3.3</v>
      </c>
      <c r="L78" s="1">
        <v>-5.5</v>
      </c>
      <c r="M78" s="1">
        <v>-10.3</v>
      </c>
      <c r="N78" s="1">
        <v>-3.6</v>
      </c>
      <c r="O78">
        <f t="shared" si="41"/>
        <v>25.8</v>
      </c>
      <c r="P78" s="1">
        <f t="shared" si="61"/>
        <v>-13.9</v>
      </c>
      <c r="Q78" s="1">
        <f t="shared" si="62"/>
        <v>-5.2</v>
      </c>
      <c r="R78" s="1">
        <f t="shared" si="63"/>
        <v>7</v>
      </c>
      <c r="S78" s="1">
        <f t="shared" si="64"/>
        <v>-1.3333333333333333</v>
      </c>
      <c r="U78" s="1">
        <f t="shared" si="50"/>
        <v>10</v>
      </c>
      <c r="V78" s="1">
        <f t="shared" si="51"/>
        <v>-19.399999999999999</v>
      </c>
      <c r="W78" s="1">
        <f t="shared" si="52"/>
        <v>14.7</v>
      </c>
      <c r="X78" s="4">
        <f t="shared" si="69"/>
        <v>140.19230769230768</v>
      </c>
      <c r="Y78" s="1">
        <f t="shared" si="65"/>
        <v>276.07407407407408</v>
      </c>
      <c r="Z78" s="1">
        <f t="shared" si="53"/>
        <v>135.8817663817664</v>
      </c>
      <c r="AA78" s="1">
        <f t="shared" si="54"/>
        <v>208.13319088319088</v>
      </c>
      <c r="AB78" s="7">
        <f t="shared" si="55"/>
        <v>905.87844254510924</v>
      </c>
      <c r="AC78" s="1">
        <f t="shared" si="43"/>
        <v>216.30128205128204</v>
      </c>
      <c r="AD78" s="1">
        <f t="shared" si="66"/>
        <v>2797.4965811965808</v>
      </c>
      <c r="AE78" s="1">
        <f t="shared" si="67"/>
        <v>32.041666666666657</v>
      </c>
      <c r="AF78" s="12">
        <f t="shared" si="68"/>
        <v>0.63732845142487737</v>
      </c>
      <c r="AI78" s="23">
        <f t="shared" si="56"/>
        <v>0.311</v>
      </c>
      <c r="AJ78" s="23">
        <f t="shared" si="44"/>
        <v>0.30846000000000001</v>
      </c>
      <c r="AK78" s="11">
        <f t="shared" si="40"/>
        <v>0.21252000000000001</v>
      </c>
      <c r="AL78" s="11">
        <f t="shared" si="40"/>
        <v>0.32575999999999999</v>
      </c>
      <c r="AM78" s="11">
        <f t="shared" si="40"/>
        <v>0.36324000000000001</v>
      </c>
      <c r="AN78" s="11">
        <f t="shared" si="40"/>
        <v>0.504</v>
      </c>
      <c r="AO78" s="23">
        <f t="shared" si="45"/>
        <v>0.84179252327200005</v>
      </c>
      <c r="AP78" s="23">
        <f t="shared" si="57"/>
        <v>1.0096134959680001</v>
      </c>
      <c r="AQ78" s="23">
        <f t="shared" si="58"/>
        <v>0.81627177779200011</v>
      </c>
      <c r="AR78" s="23">
        <f t="shared" si="59"/>
        <v>0.76595038019200024</v>
      </c>
      <c r="AS78" s="23">
        <f t="shared" si="60"/>
        <v>0.63767872000000014</v>
      </c>
      <c r="AT78" s="23">
        <f t="shared" si="46"/>
        <v>2.6008241388480897</v>
      </c>
      <c r="AU78" s="23">
        <f t="shared" si="47"/>
        <v>1.250864262141828</v>
      </c>
      <c r="AV78" s="23">
        <f t="shared" si="48"/>
        <v>1.0273061485748656</v>
      </c>
      <c r="AW78" s="23">
        <f t="shared" si="49"/>
        <v>0.33648364524993002</v>
      </c>
    </row>
    <row r="79" spans="1:49" x14ac:dyDescent="0.35">
      <c r="A79">
        <v>1909</v>
      </c>
      <c r="B79" s="1">
        <v>-22.2</v>
      </c>
      <c r="C79" s="1">
        <v>-14.2</v>
      </c>
      <c r="D79" s="1">
        <v>-8.6999999999999993</v>
      </c>
      <c r="E79" s="1">
        <v>-6.9</v>
      </c>
      <c r="F79" s="5">
        <v>0.9</v>
      </c>
      <c r="G79" s="1">
        <v>5.9</v>
      </c>
      <c r="H79" s="1">
        <v>7.4</v>
      </c>
      <c r="I79" s="1">
        <v>6.5</v>
      </c>
      <c r="J79" s="1">
        <v>3.8</v>
      </c>
      <c r="K79" s="1">
        <v>-4.5999999999999996</v>
      </c>
      <c r="L79" s="1">
        <v>-5</v>
      </c>
      <c r="M79" s="1">
        <v>-14.8</v>
      </c>
      <c r="N79" s="1">
        <v>-4.3</v>
      </c>
      <c r="O79">
        <f t="shared" si="41"/>
        <v>24.500000000000004</v>
      </c>
      <c r="P79" s="1">
        <f t="shared" si="61"/>
        <v>-15.566666666666668</v>
      </c>
      <c r="Q79" s="1">
        <f t="shared" si="62"/>
        <v>-4.8999999999999995</v>
      </c>
      <c r="R79" s="1">
        <f t="shared" si="63"/>
        <v>6.6000000000000005</v>
      </c>
      <c r="S79" s="1">
        <f t="shared" si="64"/>
        <v>-1.9333333333333333</v>
      </c>
      <c r="U79" s="1">
        <f t="shared" si="50"/>
        <v>7.4</v>
      </c>
      <c r="V79" s="1">
        <f t="shared" si="51"/>
        <v>-22.2</v>
      </c>
      <c r="W79" s="1">
        <f t="shared" si="52"/>
        <v>14.8</v>
      </c>
      <c r="X79" s="5">
        <f>INTERCEPT(E$7:F$7,E79:F79)</f>
        <v>131.98076923076923</v>
      </c>
      <c r="Y79" s="1">
        <f t="shared" si="65"/>
        <v>271.79761904761904</v>
      </c>
      <c r="Z79" s="1">
        <f t="shared" si="53"/>
        <v>139.81684981684981</v>
      </c>
      <c r="AA79" s="1">
        <f t="shared" si="54"/>
        <v>201.88919413919413</v>
      </c>
      <c r="AB79" s="7">
        <f t="shared" si="55"/>
        <v>689.7631257631258</v>
      </c>
      <c r="AC79" s="1">
        <f t="shared" si="43"/>
        <v>220.90669515669515</v>
      </c>
      <c r="AD79" s="1">
        <f t="shared" si="66"/>
        <v>3269.4190883190881</v>
      </c>
      <c r="AE79" s="1">
        <f t="shared" si="67"/>
        <v>21.527421652421651</v>
      </c>
      <c r="AF79" s="12">
        <f t="shared" si="68"/>
        <v>0.68525099560056457</v>
      </c>
      <c r="AI79" s="23">
        <f t="shared" si="56"/>
        <v>0.21506000000000003</v>
      </c>
      <c r="AJ79" s="23">
        <f t="shared" si="44"/>
        <v>0.29195000000000004</v>
      </c>
      <c r="AK79" s="11">
        <f t="shared" si="40"/>
        <v>0.20420000000000002</v>
      </c>
      <c r="AL79" s="11">
        <f t="shared" si="40"/>
        <v>0.31250000000000006</v>
      </c>
      <c r="AM79" s="11">
        <f t="shared" si="40"/>
        <v>0.35050000000000003</v>
      </c>
      <c r="AN79" s="11">
        <f t="shared" si="40"/>
        <v>0.49554999999999999</v>
      </c>
      <c r="AO79" s="23">
        <f t="shared" si="45"/>
        <v>0.86749872205</v>
      </c>
      <c r="AP79" s="23">
        <f t="shared" si="57"/>
        <v>1.0262662888</v>
      </c>
      <c r="AQ79" s="23">
        <f t="shared" si="58"/>
        <v>0.83570312499999999</v>
      </c>
      <c r="AR79" s="23">
        <f t="shared" si="59"/>
        <v>0.78229260500000009</v>
      </c>
      <c r="AS79" s="23">
        <f t="shared" si="60"/>
        <v>0.64267342205000011</v>
      </c>
      <c r="AT79" s="23">
        <f t="shared" si="46"/>
        <v>2.2881182743281361</v>
      </c>
      <c r="AU79" s="23">
        <f t="shared" si="47"/>
        <v>1.1044189035806955</v>
      </c>
      <c r="AV79" s="23">
        <f t="shared" si="48"/>
        <v>0.90593952180676895</v>
      </c>
      <c r="AW79" s="23">
        <f t="shared" si="49"/>
        <v>0.29476315233398176</v>
      </c>
    </row>
    <row r="80" spans="1:49" x14ac:dyDescent="0.35">
      <c r="A80">
        <v>1910</v>
      </c>
      <c r="B80" s="1">
        <v>-23</v>
      </c>
      <c r="C80" s="1">
        <v>-23.9</v>
      </c>
      <c r="D80" s="1">
        <v>-19.399999999999999</v>
      </c>
      <c r="E80" s="1">
        <v>-8.6</v>
      </c>
      <c r="F80" s="4">
        <v>-0.8</v>
      </c>
      <c r="G80" s="1">
        <v>2.7</v>
      </c>
      <c r="H80" s="1">
        <v>7.1</v>
      </c>
      <c r="I80" s="1">
        <v>8.6</v>
      </c>
      <c r="J80" s="1">
        <v>2.2999999999999998</v>
      </c>
      <c r="K80" s="1">
        <v>-1.8</v>
      </c>
      <c r="L80" s="1">
        <v>-8.3000000000000007</v>
      </c>
      <c r="M80" s="1">
        <v>-10.3</v>
      </c>
      <c r="N80" s="1">
        <v>-6.3</v>
      </c>
      <c r="O80">
        <f t="shared" si="41"/>
        <v>20.7</v>
      </c>
      <c r="P80" s="1">
        <f t="shared" si="61"/>
        <v>-20.566666666666666</v>
      </c>
      <c r="Q80" s="1">
        <f t="shared" si="62"/>
        <v>-9.6</v>
      </c>
      <c r="R80" s="1">
        <f t="shared" si="63"/>
        <v>6.1333333333333329</v>
      </c>
      <c r="S80" s="1">
        <f t="shared" si="64"/>
        <v>-2.6</v>
      </c>
      <c r="U80" s="1">
        <f t="shared" si="50"/>
        <v>8.6</v>
      </c>
      <c r="V80" s="1">
        <f t="shared" si="51"/>
        <v>-23.9</v>
      </c>
      <c r="W80" s="1">
        <f t="shared" si="52"/>
        <v>16.25</v>
      </c>
      <c r="X80" s="4">
        <f t="shared" ref="X80:X84" si="70">INTERCEPT(F$7:G$7,F80:G80)</f>
        <v>142.47142857142856</v>
      </c>
      <c r="Y80" s="1">
        <f t="shared" si="65"/>
        <v>275.10975609756099</v>
      </c>
      <c r="Z80" s="1">
        <f t="shared" si="53"/>
        <v>132.63832752613243</v>
      </c>
      <c r="AA80" s="1">
        <f t="shared" si="54"/>
        <v>208.79059233449476</v>
      </c>
      <c r="AB80" s="7">
        <f t="shared" si="55"/>
        <v>760.45974448315917</v>
      </c>
      <c r="AC80" s="1">
        <f t="shared" si="43"/>
        <v>235.67380952380952</v>
      </c>
      <c r="AD80" s="1">
        <f t="shared" si="66"/>
        <v>3755.0693650793646</v>
      </c>
      <c r="AE80" s="1">
        <f t="shared" si="67"/>
        <v>24.634523809523799</v>
      </c>
      <c r="AF80" s="12">
        <f t="shared" si="68"/>
        <v>0.68964698213806719</v>
      </c>
      <c r="AI80" s="23">
        <f t="shared" si="56"/>
        <v>0.20399</v>
      </c>
      <c r="AJ80" s="23">
        <f t="shared" si="44"/>
        <v>0.24368999999999996</v>
      </c>
      <c r="AK80" s="11">
        <f t="shared" si="40"/>
        <v>0.17988000000000001</v>
      </c>
      <c r="AL80" s="11">
        <f t="shared" si="40"/>
        <v>0.27373999999999998</v>
      </c>
      <c r="AM80" s="11">
        <f t="shared" si="40"/>
        <v>0.31325999999999998</v>
      </c>
      <c r="AN80" s="11">
        <f t="shared" si="40"/>
        <v>0.47084999999999999</v>
      </c>
      <c r="AO80" s="23">
        <f t="shared" si="45"/>
        <v>0.95020435496200018</v>
      </c>
      <c r="AP80" s="23">
        <f t="shared" si="57"/>
        <v>1.0768646908480002</v>
      </c>
      <c r="AQ80" s="23">
        <f t="shared" si="58"/>
        <v>0.8973818819920002</v>
      </c>
      <c r="AR80" s="23">
        <f t="shared" si="59"/>
        <v>0.83456642279200011</v>
      </c>
      <c r="AS80" s="23">
        <f t="shared" si="60"/>
        <v>0.65925482845000005</v>
      </c>
      <c r="AT80" s="23">
        <f t="shared" si="46"/>
        <v>2.4610312845601832</v>
      </c>
      <c r="AU80" s="23">
        <f t="shared" si="47"/>
        <v>1.2016682727700629</v>
      </c>
      <c r="AV80" s="23">
        <f t="shared" si="48"/>
        <v>0.98250139464897757</v>
      </c>
      <c r="AW80" s="23">
        <f t="shared" si="49"/>
        <v>0.31346770909442284</v>
      </c>
    </row>
    <row r="81" spans="1:49" x14ac:dyDescent="0.35">
      <c r="A81">
        <v>1911</v>
      </c>
      <c r="B81" s="1">
        <v>-16.5</v>
      </c>
      <c r="C81" s="1">
        <v>-25.3</v>
      </c>
      <c r="D81" s="1">
        <v>-14.8</v>
      </c>
      <c r="E81" s="1">
        <v>-6.2</v>
      </c>
      <c r="F81" s="4">
        <v>-0.6</v>
      </c>
      <c r="G81" s="1">
        <v>4</v>
      </c>
      <c r="H81" s="1">
        <v>7.7</v>
      </c>
      <c r="I81" s="1">
        <v>7.4</v>
      </c>
      <c r="J81" s="1">
        <v>2.7</v>
      </c>
      <c r="K81" s="1">
        <v>-0.2</v>
      </c>
      <c r="L81" s="1">
        <v>-4.9000000000000004</v>
      </c>
      <c r="M81" s="1">
        <v>-11.2</v>
      </c>
      <c r="N81" s="1">
        <v>-4.8</v>
      </c>
      <c r="O81">
        <f t="shared" si="41"/>
        <v>21.8</v>
      </c>
      <c r="P81" s="1">
        <f t="shared" si="61"/>
        <v>-17.366666666666667</v>
      </c>
      <c r="Q81" s="1">
        <f t="shared" si="62"/>
        <v>-7.2</v>
      </c>
      <c r="R81" s="1">
        <f t="shared" si="63"/>
        <v>6.3666666666666671</v>
      </c>
      <c r="S81" s="1">
        <f t="shared" si="64"/>
        <v>-0.80000000000000016</v>
      </c>
      <c r="U81" s="1">
        <f t="shared" si="50"/>
        <v>7.7</v>
      </c>
      <c r="V81" s="1">
        <f t="shared" si="51"/>
        <v>-25.3</v>
      </c>
      <c r="W81" s="1">
        <f t="shared" si="52"/>
        <v>16.5</v>
      </c>
      <c r="X81" s="4">
        <f t="shared" si="70"/>
        <v>139.47826086956522</v>
      </c>
      <c r="Y81" s="1">
        <f t="shared" si="65"/>
        <v>286.39655172413791</v>
      </c>
      <c r="Z81" s="1">
        <f t="shared" si="53"/>
        <v>146.91829085457269</v>
      </c>
      <c r="AA81" s="1">
        <f t="shared" si="54"/>
        <v>212.93740629685158</v>
      </c>
      <c r="AB81" s="7">
        <f t="shared" si="55"/>
        <v>754.18055972013974</v>
      </c>
      <c r="AC81" s="1">
        <f t="shared" si="43"/>
        <v>229.36850477200423</v>
      </c>
      <c r="AD81" s="1">
        <f t="shared" si="66"/>
        <v>3868.682113821138</v>
      </c>
      <c r="AE81" s="1">
        <f t="shared" si="67"/>
        <v>24.794008483563104</v>
      </c>
      <c r="AF81" s="12">
        <f t="shared" si="68"/>
        <v>0.69370937321183701</v>
      </c>
      <c r="AI81" s="23">
        <f t="shared" si="56"/>
        <v>0.22613000000000005</v>
      </c>
      <c r="AJ81" s="23">
        <f t="shared" si="44"/>
        <v>0.25766</v>
      </c>
      <c r="AK81" s="11">
        <f t="shared" si="40"/>
        <v>0.18692</v>
      </c>
      <c r="AL81" s="11">
        <f t="shared" si="40"/>
        <v>0.28496000000000005</v>
      </c>
      <c r="AM81" s="11">
        <f t="shared" si="40"/>
        <v>0.32403999999999999</v>
      </c>
      <c r="AN81" s="11">
        <f t="shared" si="40"/>
        <v>0.47799999999999998</v>
      </c>
      <c r="AO81" s="23">
        <f t="shared" si="45"/>
        <v>0.92510399495200013</v>
      </c>
      <c r="AP81" s="23">
        <f t="shared" si="57"/>
        <v>1.0619233890880002</v>
      </c>
      <c r="AQ81" s="23">
        <f t="shared" si="58"/>
        <v>0.87877972787199998</v>
      </c>
      <c r="AR81" s="23">
        <f t="shared" si="59"/>
        <v>0.81874425027200015</v>
      </c>
      <c r="AS81" s="23">
        <f t="shared" si="60"/>
        <v>0.65415128</v>
      </c>
      <c r="AT81" s="23">
        <f t="shared" si="46"/>
        <v>2.4337878079687099</v>
      </c>
      <c r="AU81" s="23">
        <f t="shared" si="47"/>
        <v>1.1842285126489529</v>
      </c>
      <c r="AV81" s="23">
        <f t="shared" si="48"/>
        <v>0.96911743165746866</v>
      </c>
      <c r="AW81" s="23">
        <f t="shared" si="49"/>
        <v>0.31096019517687629</v>
      </c>
    </row>
    <row r="82" spans="1:49" x14ac:dyDescent="0.35">
      <c r="A82">
        <v>1912</v>
      </c>
      <c r="B82" s="1">
        <v>-9.3000000000000007</v>
      </c>
      <c r="C82" s="1">
        <v>-9.9</v>
      </c>
      <c r="D82" s="1">
        <v>-13.4</v>
      </c>
      <c r="E82" s="1">
        <v>-5.6</v>
      </c>
      <c r="F82" s="4">
        <v>-0.1</v>
      </c>
      <c r="G82" s="1">
        <v>6.3</v>
      </c>
      <c r="H82" s="1">
        <v>6.7</v>
      </c>
      <c r="I82" s="1">
        <v>7.8</v>
      </c>
      <c r="J82" s="1">
        <v>3.7</v>
      </c>
      <c r="K82" s="1">
        <v>-3.4</v>
      </c>
      <c r="L82" s="1">
        <v>-5.2</v>
      </c>
      <c r="M82" s="1">
        <v>-8.9</v>
      </c>
      <c r="N82" s="1">
        <v>-2.6</v>
      </c>
      <c r="O82">
        <f t="shared" si="41"/>
        <v>24.5</v>
      </c>
      <c r="P82" s="1">
        <f t="shared" si="61"/>
        <v>-10.133333333333333</v>
      </c>
      <c r="Q82" s="1">
        <f t="shared" si="62"/>
        <v>-6.3666666666666671</v>
      </c>
      <c r="R82" s="1">
        <f t="shared" si="63"/>
        <v>6.9333333333333336</v>
      </c>
      <c r="S82" s="1">
        <f t="shared" si="64"/>
        <v>-1.6333333333333335</v>
      </c>
      <c r="U82" s="1">
        <f t="shared" si="50"/>
        <v>7.8</v>
      </c>
      <c r="V82" s="1">
        <f t="shared" si="51"/>
        <v>-13.4</v>
      </c>
      <c r="W82" s="1">
        <f t="shared" si="52"/>
        <v>10.6</v>
      </c>
      <c r="X82" s="4">
        <f t="shared" si="70"/>
        <v>135.9765625</v>
      </c>
      <c r="Y82" s="1">
        <f t="shared" si="65"/>
        <v>273.8943661971831</v>
      </c>
      <c r="Z82" s="1">
        <f t="shared" si="53"/>
        <v>137.9178036971831</v>
      </c>
      <c r="AA82" s="1">
        <f t="shared" si="54"/>
        <v>204.93546434859155</v>
      </c>
      <c r="AB82" s="7">
        <f t="shared" si="55"/>
        <v>717.17257922535202</v>
      </c>
      <c r="AC82" s="1">
        <f t="shared" si="43"/>
        <v>214.58001077586209</v>
      </c>
      <c r="AD82" s="1">
        <f t="shared" si="66"/>
        <v>1916.9147629310348</v>
      </c>
      <c r="AE82" s="1">
        <f t="shared" si="67"/>
        <v>28.686557112068954</v>
      </c>
      <c r="AF82" s="12">
        <f t="shared" si="68"/>
        <v>0.62047807126162802</v>
      </c>
      <c r="AI82" s="23">
        <f t="shared" si="56"/>
        <v>0.18923000000000004</v>
      </c>
      <c r="AJ82" s="23">
        <f t="shared" si="44"/>
        <v>0.29194999999999999</v>
      </c>
      <c r="AK82" s="11">
        <f t="shared" si="40"/>
        <v>0.20419999999999999</v>
      </c>
      <c r="AL82" s="11">
        <f t="shared" si="40"/>
        <v>0.3125</v>
      </c>
      <c r="AM82" s="11">
        <f t="shared" si="40"/>
        <v>0.35049999999999998</v>
      </c>
      <c r="AN82" s="11">
        <f t="shared" si="40"/>
        <v>0.49554999999999999</v>
      </c>
      <c r="AO82" s="23">
        <f t="shared" si="45"/>
        <v>0.86749872205000012</v>
      </c>
      <c r="AP82" s="23">
        <f t="shared" si="57"/>
        <v>1.0262662888</v>
      </c>
      <c r="AQ82" s="23">
        <f t="shared" si="58"/>
        <v>0.8357031250000001</v>
      </c>
      <c r="AR82" s="23">
        <f t="shared" si="59"/>
        <v>0.78229260500000009</v>
      </c>
      <c r="AS82" s="23">
        <f t="shared" si="60"/>
        <v>0.64267342205000011</v>
      </c>
      <c r="AT82" s="23">
        <f t="shared" si="46"/>
        <v>2.3331374296286382</v>
      </c>
      <c r="AU82" s="23">
        <f t="shared" si="47"/>
        <v>1.126148552215974</v>
      </c>
      <c r="AV82" s="23">
        <f t="shared" si="48"/>
        <v>0.92376405145747387</v>
      </c>
      <c r="AW82" s="23">
        <f t="shared" si="49"/>
        <v>0.30056267252516844</v>
      </c>
    </row>
    <row r="83" spans="1:49" x14ac:dyDescent="0.35">
      <c r="A83">
        <v>1913</v>
      </c>
      <c r="B83" s="1">
        <v>-11.5</v>
      </c>
      <c r="C83" s="1">
        <v>-11.1</v>
      </c>
      <c r="D83" s="1">
        <v>-17.899999999999999</v>
      </c>
      <c r="E83" s="1">
        <v>-11.1</v>
      </c>
      <c r="F83" s="4">
        <v>-0.8</v>
      </c>
      <c r="G83" s="1">
        <v>5.4</v>
      </c>
      <c r="H83" s="1">
        <v>6.3</v>
      </c>
      <c r="I83" s="1">
        <v>6</v>
      </c>
      <c r="J83" s="1">
        <v>3.5</v>
      </c>
      <c r="K83" s="1">
        <v>-0.8</v>
      </c>
      <c r="L83" s="1">
        <v>-9.1</v>
      </c>
      <c r="M83" s="1">
        <v>-11.9</v>
      </c>
      <c r="N83" s="1">
        <v>-4.4000000000000004</v>
      </c>
      <c r="O83">
        <f t="shared" si="41"/>
        <v>21.2</v>
      </c>
      <c r="P83" s="1">
        <f t="shared" si="61"/>
        <v>-10.5</v>
      </c>
      <c r="Q83" s="1">
        <f t="shared" si="62"/>
        <v>-9.9333333333333336</v>
      </c>
      <c r="R83" s="1">
        <f t="shared" si="63"/>
        <v>5.8999999999999995</v>
      </c>
      <c r="S83" s="1">
        <f t="shared" si="64"/>
        <v>-2.1333333333333333</v>
      </c>
      <c r="U83" s="1">
        <f t="shared" si="50"/>
        <v>6.3</v>
      </c>
      <c r="V83" s="1">
        <f t="shared" si="51"/>
        <v>-17.899999999999999</v>
      </c>
      <c r="W83" s="1">
        <f t="shared" si="52"/>
        <v>12.1</v>
      </c>
      <c r="X83" s="4">
        <f t="shared" si="70"/>
        <v>139.43548387096774</v>
      </c>
      <c r="Y83" s="1">
        <f t="shared" si="65"/>
        <v>282.82558139534882</v>
      </c>
      <c r="Z83" s="1">
        <f t="shared" si="53"/>
        <v>143.39009752438108</v>
      </c>
      <c r="AA83" s="1">
        <f t="shared" si="54"/>
        <v>211.13053263315828</v>
      </c>
      <c r="AB83" s="7">
        <f t="shared" si="55"/>
        <v>602.23840960240045</v>
      </c>
      <c r="AC83" s="1">
        <f t="shared" si="43"/>
        <v>230.54111767378464</v>
      </c>
      <c r="AD83" s="1">
        <f t="shared" si="66"/>
        <v>2751.1240042404966</v>
      </c>
      <c r="AE83" s="1">
        <f t="shared" si="67"/>
        <v>24.164925034075424</v>
      </c>
      <c r="AF83" s="12">
        <f t="shared" si="68"/>
        <v>0.68125726800195097</v>
      </c>
      <c r="AI83" s="23">
        <f t="shared" si="56"/>
        <v>0.17447000000000001</v>
      </c>
      <c r="AJ83" s="23">
        <f t="shared" si="44"/>
        <v>0.25003999999999998</v>
      </c>
      <c r="AK83" s="11">
        <f t="shared" si="40"/>
        <v>0.18307999999999999</v>
      </c>
      <c r="AL83" s="11">
        <f t="shared" si="40"/>
        <v>0.27884000000000003</v>
      </c>
      <c r="AM83" s="11">
        <f t="shared" si="40"/>
        <v>0.31816</v>
      </c>
      <c r="AN83" s="11">
        <f t="shared" si="40"/>
        <v>0.47409999999999997</v>
      </c>
      <c r="AO83" s="23">
        <f t="shared" si="45"/>
        <v>0.93867800387200018</v>
      </c>
      <c r="AP83" s="23">
        <f t="shared" si="57"/>
        <v>1.0700434530880001</v>
      </c>
      <c r="AQ83" s="23">
        <f t="shared" si="58"/>
        <v>0.88885082435200002</v>
      </c>
      <c r="AR83" s="23">
        <f t="shared" si="59"/>
        <v>0.82730480115200011</v>
      </c>
      <c r="AS83" s="23">
        <f t="shared" si="60"/>
        <v>0.65690436020000009</v>
      </c>
      <c r="AT83" s="23">
        <f t="shared" si="46"/>
        <v>2.1831490314772246</v>
      </c>
      <c r="AU83" s="23">
        <f t="shared" si="47"/>
        <v>1.0642814599792292</v>
      </c>
      <c r="AV83" s="23">
        <f t="shared" si="48"/>
        <v>0.87052571520608302</v>
      </c>
      <c r="AW83" s="23">
        <f t="shared" si="49"/>
        <v>0.27846032981549662</v>
      </c>
    </row>
    <row r="84" spans="1:49" x14ac:dyDescent="0.35">
      <c r="A84">
        <v>1914</v>
      </c>
      <c r="B84" s="1">
        <v>-17</v>
      </c>
      <c r="C84" s="1">
        <v>-23.7</v>
      </c>
      <c r="D84" s="1">
        <v>-19.399999999999999</v>
      </c>
      <c r="E84" s="1">
        <v>-11.8</v>
      </c>
      <c r="F84" s="4">
        <v>-3.5</v>
      </c>
      <c r="G84" s="1">
        <v>1.3</v>
      </c>
      <c r="H84" s="1">
        <v>6.6</v>
      </c>
      <c r="I84" s="1">
        <v>6.4</v>
      </c>
      <c r="J84" s="1">
        <v>1.6</v>
      </c>
      <c r="K84" s="1">
        <v>-1.1000000000000001</v>
      </c>
      <c r="L84" s="1">
        <v>-5.3</v>
      </c>
      <c r="M84" s="1">
        <v>-13.6</v>
      </c>
      <c r="N84" s="1">
        <v>-6.6</v>
      </c>
      <c r="O84">
        <f t="shared" si="41"/>
        <v>15.9</v>
      </c>
      <c r="P84" s="1">
        <f t="shared" si="61"/>
        <v>-17.533333333333331</v>
      </c>
      <c r="Q84" s="1">
        <f t="shared" si="62"/>
        <v>-11.566666666666668</v>
      </c>
      <c r="R84" s="1">
        <f t="shared" si="63"/>
        <v>4.7666666666666666</v>
      </c>
      <c r="S84" s="1">
        <f t="shared" si="64"/>
        <v>-1.5999999999999999</v>
      </c>
      <c r="U84" s="1">
        <f t="shared" si="50"/>
        <v>6.6</v>
      </c>
      <c r="V84" s="1">
        <f t="shared" si="51"/>
        <v>-23.7</v>
      </c>
      <c r="W84" s="1">
        <f t="shared" si="52"/>
        <v>15.149999999999999</v>
      </c>
      <c r="X84" s="4">
        <f t="shared" si="70"/>
        <v>157.73958333333334</v>
      </c>
      <c r="Y84" s="1">
        <f t="shared" si="65"/>
        <v>276.07407407407408</v>
      </c>
      <c r="Z84" s="1">
        <f t="shared" si="53"/>
        <v>118.33449074074073</v>
      </c>
      <c r="AA84" s="1">
        <f t="shared" si="54"/>
        <v>216.9068287037037</v>
      </c>
      <c r="AB84" s="7">
        <f t="shared" si="55"/>
        <v>520.67175925925915</v>
      </c>
      <c r="AC84" s="1">
        <f t="shared" si="43"/>
        <v>239.91400193798452</v>
      </c>
      <c r="AD84" s="1">
        <f t="shared" si="66"/>
        <v>3790.6412306201551</v>
      </c>
      <c r="AE84" s="1">
        <f t="shared" si="67"/>
        <v>37.782582364341081</v>
      </c>
      <c r="AF84" s="12">
        <f t="shared" si="68"/>
        <v>0.72959827002721889</v>
      </c>
      <c r="AI84" s="23">
        <f t="shared" si="56"/>
        <v>0.18554000000000001</v>
      </c>
      <c r="AJ84" s="23">
        <f t="shared" si="44"/>
        <v>0.18273</v>
      </c>
      <c r="AK84" s="11">
        <f t="shared" si="40"/>
        <v>0.14916000000000001</v>
      </c>
      <c r="AL84" s="11">
        <f t="shared" si="40"/>
        <v>0.22478000000000004</v>
      </c>
      <c r="AM84" s="11">
        <f t="shared" si="40"/>
        <v>0.26622000000000001</v>
      </c>
      <c r="AN84" s="11">
        <f t="shared" si="40"/>
        <v>0.43964999999999999</v>
      </c>
      <c r="AO84" s="23">
        <f t="shared" si="45"/>
        <v>1.0707871120180001</v>
      </c>
      <c r="AP84" s="23">
        <f t="shared" si="57"/>
        <v>1.1448702675519999</v>
      </c>
      <c r="AQ84" s="23">
        <f t="shared" si="58"/>
        <v>0.98568523712800005</v>
      </c>
      <c r="AR84" s="23">
        <f t="shared" si="59"/>
        <v>0.91019067392800013</v>
      </c>
      <c r="AS84" s="23">
        <f t="shared" si="60"/>
        <v>0.68442043645000028</v>
      </c>
      <c r="AT84" s="23">
        <f t="shared" si="46"/>
        <v>2.0997065400612716</v>
      </c>
      <c r="AU84" s="23">
        <f t="shared" si="47"/>
        <v>1.0420989756715167</v>
      </c>
      <c r="AV84" s="23">
        <f t="shared" si="48"/>
        <v>0.84901000662639936</v>
      </c>
      <c r="AW84" s="23">
        <f t="shared" si="49"/>
        <v>0.2642844016831199</v>
      </c>
    </row>
    <row r="85" spans="1:49" x14ac:dyDescent="0.35">
      <c r="A85">
        <v>1915</v>
      </c>
      <c r="B85" s="1">
        <v>-18</v>
      </c>
      <c r="C85" s="1">
        <v>-20.9</v>
      </c>
      <c r="D85" s="1">
        <v>-18</v>
      </c>
      <c r="E85" s="1">
        <v>-11.3</v>
      </c>
      <c r="F85" s="5">
        <v>0.7</v>
      </c>
      <c r="G85" s="1">
        <v>4.7</v>
      </c>
      <c r="H85" s="1">
        <v>6.2</v>
      </c>
      <c r="I85" s="1">
        <v>7.3</v>
      </c>
      <c r="J85" s="1">
        <v>5.6</v>
      </c>
      <c r="K85" s="1">
        <v>-0.8</v>
      </c>
      <c r="L85" s="1">
        <v>-2.9</v>
      </c>
      <c r="M85" s="1">
        <v>-6.7</v>
      </c>
      <c r="N85" s="1">
        <v>-4.5</v>
      </c>
      <c r="O85">
        <f t="shared" si="41"/>
        <v>24.5</v>
      </c>
      <c r="P85" s="1">
        <f t="shared" si="61"/>
        <v>-17.5</v>
      </c>
      <c r="Q85" s="1">
        <f t="shared" si="62"/>
        <v>-9.5333333333333332</v>
      </c>
      <c r="R85" s="1">
        <f t="shared" si="63"/>
        <v>6.0666666666666664</v>
      </c>
      <c r="S85" s="1">
        <f t="shared" si="64"/>
        <v>0.6333333333333333</v>
      </c>
      <c r="U85" s="1">
        <f t="shared" si="50"/>
        <v>7.3</v>
      </c>
      <c r="V85" s="1">
        <f t="shared" si="51"/>
        <v>-20.9</v>
      </c>
      <c r="W85" s="1">
        <f t="shared" si="52"/>
        <v>14.1</v>
      </c>
      <c r="X85" s="5">
        <f t="shared" ref="X85:X86" si="71">INTERCEPT(E$7:F$7,E85:F85)</f>
        <v>133.72083333333333</v>
      </c>
      <c r="Y85" s="1">
        <f t="shared" si="65"/>
        <v>284.6875</v>
      </c>
      <c r="Z85" s="1">
        <f t="shared" si="53"/>
        <v>150.96666666666667</v>
      </c>
      <c r="AA85" s="1">
        <f t="shared" si="54"/>
        <v>209.20416666666665</v>
      </c>
      <c r="AB85" s="7">
        <f t="shared" si="55"/>
        <v>734.70444444444433</v>
      </c>
      <c r="AC85" s="1">
        <f t="shared" si="43"/>
        <v>222.64675925925926</v>
      </c>
      <c r="AD85" s="1">
        <f t="shared" si="66"/>
        <v>3102.2115123456788</v>
      </c>
      <c r="AE85" s="1">
        <f t="shared" si="67"/>
        <v>22.397453703703704</v>
      </c>
      <c r="AF85" s="12">
        <f t="shared" si="68"/>
        <v>0.67265130190365285</v>
      </c>
      <c r="AI85" s="23">
        <f t="shared" si="56"/>
        <v>0.17078000000000002</v>
      </c>
      <c r="AJ85" s="23">
        <f t="shared" si="44"/>
        <v>0.29194999999999999</v>
      </c>
      <c r="AK85" s="11">
        <f t="shared" si="40"/>
        <v>0.20419999999999999</v>
      </c>
      <c r="AL85" s="11">
        <f t="shared" si="40"/>
        <v>0.3125</v>
      </c>
      <c r="AM85" s="11">
        <f t="shared" si="40"/>
        <v>0.35049999999999998</v>
      </c>
      <c r="AN85" s="11">
        <f t="shared" si="40"/>
        <v>0.49554999999999999</v>
      </c>
      <c r="AO85" s="23">
        <f t="shared" si="45"/>
        <v>0.86749872205000012</v>
      </c>
      <c r="AP85" s="23">
        <f t="shared" si="57"/>
        <v>1.0262662888</v>
      </c>
      <c r="AQ85" s="23">
        <f t="shared" si="58"/>
        <v>0.8357031250000001</v>
      </c>
      <c r="AR85" s="23">
        <f t="shared" si="59"/>
        <v>0.78229260500000009</v>
      </c>
      <c r="AS85" s="23">
        <f t="shared" si="60"/>
        <v>0.64267342205000011</v>
      </c>
      <c r="AT85" s="23">
        <f t="shared" si="46"/>
        <v>2.3614829613541035</v>
      </c>
      <c r="AU85" s="23">
        <f t="shared" si="47"/>
        <v>1.1398302492772163</v>
      </c>
      <c r="AV85" s="23">
        <f t="shared" si="48"/>
        <v>0.93498695795878528</v>
      </c>
      <c r="AW85" s="23">
        <f t="shared" si="49"/>
        <v>0.30421424000737574</v>
      </c>
    </row>
    <row r="86" spans="1:49" x14ac:dyDescent="0.35">
      <c r="A86">
        <v>1916</v>
      </c>
      <c r="B86" s="1">
        <v>-12.6</v>
      </c>
      <c r="C86" s="1">
        <v>-14.2</v>
      </c>
      <c r="D86" s="1">
        <v>-3.1</v>
      </c>
      <c r="E86" s="1">
        <v>-10.8</v>
      </c>
      <c r="F86" s="5">
        <v>1.9</v>
      </c>
      <c r="G86" s="1">
        <v>3.5</v>
      </c>
      <c r="H86" s="1">
        <v>6</v>
      </c>
      <c r="I86" s="1">
        <v>8.8000000000000007</v>
      </c>
      <c r="J86" s="1">
        <v>4.4000000000000004</v>
      </c>
      <c r="K86" s="1">
        <v>-2.2000000000000002</v>
      </c>
      <c r="L86" s="1">
        <v>-4.0999999999999996</v>
      </c>
      <c r="M86" s="1">
        <v>-8</v>
      </c>
      <c r="N86" s="1">
        <v>-2.5</v>
      </c>
      <c r="O86">
        <f t="shared" si="41"/>
        <v>24.6</v>
      </c>
      <c r="P86" s="1">
        <f t="shared" si="61"/>
        <v>-11.166666666666666</v>
      </c>
      <c r="Q86" s="1">
        <f t="shared" si="62"/>
        <v>-4</v>
      </c>
      <c r="R86" s="1">
        <f t="shared" si="63"/>
        <v>6.1000000000000005</v>
      </c>
      <c r="S86" s="1">
        <f t="shared" si="64"/>
        <v>-0.63333333333333319</v>
      </c>
      <c r="U86" s="1">
        <f t="shared" si="50"/>
        <v>8.8000000000000007</v>
      </c>
      <c r="V86" s="1">
        <f t="shared" si="51"/>
        <v>-14.2</v>
      </c>
      <c r="W86" s="1">
        <f t="shared" si="52"/>
        <v>11.5</v>
      </c>
      <c r="X86" s="5">
        <f t="shared" si="71"/>
        <v>130.93700787401576</v>
      </c>
      <c r="Y86" s="1">
        <f t="shared" si="65"/>
        <v>278.33333333333331</v>
      </c>
      <c r="Z86" s="1">
        <f t="shared" si="53"/>
        <v>147.39632545931755</v>
      </c>
      <c r="AA86" s="1">
        <f t="shared" si="54"/>
        <v>204.63517060367454</v>
      </c>
      <c r="AB86" s="7">
        <f t="shared" si="55"/>
        <v>864.72510936132971</v>
      </c>
      <c r="AC86" s="1">
        <f t="shared" si="43"/>
        <v>211.24950787401576</v>
      </c>
      <c r="AD86" s="1">
        <f t="shared" si="66"/>
        <v>1999.8286745406822</v>
      </c>
      <c r="AE86" s="1">
        <f t="shared" si="67"/>
        <v>25.312253937007881</v>
      </c>
      <c r="AF86" s="12">
        <f t="shared" si="68"/>
        <v>0.60329241485917617</v>
      </c>
      <c r="AI86" s="23">
        <f t="shared" si="56"/>
        <v>0.16340000000000002</v>
      </c>
      <c r="AJ86" s="23">
        <f t="shared" si="44"/>
        <v>0.29322000000000004</v>
      </c>
      <c r="AK86" s="11">
        <f t="shared" si="40"/>
        <v>0.20484000000000002</v>
      </c>
      <c r="AL86" s="11">
        <f t="shared" si="40"/>
        <v>0.31352000000000002</v>
      </c>
      <c r="AM86" s="11">
        <f t="shared" si="40"/>
        <v>0.35148000000000001</v>
      </c>
      <c r="AN86" s="11">
        <f t="shared" si="40"/>
        <v>0.49619999999999997</v>
      </c>
      <c r="AO86" s="23">
        <f t="shared" si="45"/>
        <v>0.86547448352800005</v>
      </c>
      <c r="AP86" s="23">
        <f t="shared" si="57"/>
        <v>1.024973409952</v>
      </c>
      <c r="AQ86" s="23">
        <f t="shared" si="58"/>
        <v>0.83417819276800009</v>
      </c>
      <c r="AR86" s="23">
        <f t="shared" si="59"/>
        <v>0.78100762076800012</v>
      </c>
      <c r="AS86" s="23">
        <f t="shared" si="60"/>
        <v>0.64227694480000008</v>
      </c>
      <c r="AT86" s="23">
        <f t="shared" si="46"/>
        <v>2.5603172703244441</v>
      </c>
      <c r="AU86" s="23">
        <f t="shared" si="47"/>
        <v>1.2354531549583723</v>
      </c>
      <c r="AV86" s="23">
        <f t="shared" si="48"/>
        <v>1.0135175604432587</v>
      </c>
      <c r="AW86" s="23">
        <f t="shared" si="49"/>
        <v>0.32993488488057515</v>
      </c>
    </row>
    <row r="87" spans="1:49" x14ac:dyDescent="0.35">
      <c r="A87">
        <v>1917</v>
      </c>
      <c r="B87" s="1">
        <v>-14</v>
      </c>
      <c r="C87" s="1">
        <v>-15.3</v>
      </c>
      <c r="D87" s="1">
        <v>-8.5</v>
      </c>
      <c r="E87" s="1">
        <v>-7.5</v>
      </c>
      <c r="F87" s="4">
        <v>-2.2999999999999998</v>
      </c>
      <c r="G87" s="1">
        <v>2.4</v>
      </c>
      <c r="H87" s="1">
        <v>7.5</v>
      </c>
      <c r="I87" s="1">
        <v>7.8</v>
      </c>
      <c r="J87" s="1">
        <v>3.1</v>
      </c>
      <c r="K87" s="1">
        <v>-4.9000000000000004</v>
      </c>
      <c r="L87" s="1">
        <v>-8.1</v>
      </c>
      <c r="M87" s="1">
        <v>-12.7</v>
      </c>
      <c r="N87" s="1">
        <v>-4.4000000000000004</v>
      </c>
      <c r="O87">
        <f t="shared" si="41"/>
        <v>20.8</v>
      </c>
      <c r="P87" s="1">
        <f t="shared" si="61"/>
        <v>-12.433333333333332</v>
      </c>
      <c r="Q87" s="1">
        <f t="shared" si="62"/>
        <v>-6.1000000000000005</v>
      </c>
      <c r="R87" s="1">
        <f t="shared" si="63"/>
        <v>5.8999999999999995</v>
      </c>
      <c r="S87" s="1">
        <f t="shared" si="64"/>
        <v>-3.3000000000000003</v>
      </c>
      <c r="U87" s="1">
        <f t="shared" si="50"/>
        <v>7.8</v>
      </c>
      <c r="V87" s="1">
        <f t="shared" si="51"/>
        <v>-15.3</v>
      </c>
      <c r="W87" s="1">
        <f t="shared" si="52"/>
        <v>11.55</v>
      </c>
      <c r="X87" s="4">
        <f t="shared" ref="X87:X88" si="72">INTERCEPT(F$7:G$7,F87:G87)</f>
        <v>150.42553191489361</v>
      </c>
      <c r="Y87" s="1">
        <f t="shared" si="65"/>
        <v>269.81875000000002</v>
      </c>
      <c r="Z87" s="1">
        <f t="shared" si="53"/>
        <v>119.39321808510641</v>
      </c>
      <c r="AA87" s="1">
        <f t="shared" si="54"/>
        <v>210.12214095744682</v>
      </c>
      <c r="AB87" s="7">
        <f t="shared" si="55"/>
        <v>620.84473404255323</v>
      </c>
      <c r="AC87" s="1">
        <f t="shared" si="43"/>
        <v>237.0921985815603</v>
      </c>
      <c r="AD87" s="1">
        <f t="shared" si="66"/>
        <v>2418.3404255319147</v>
      </c>
      <c r="AE87" s="1">
        <f t="shared" si="67"/>
        <v>31.879432624113463</v>
      </c>
      <c r="AF87" s="12">
        <f t="shared" si="68"/>
        <v>0.66371144365818513</v>
      </c>
      <c r="AI87" s="23">
        <f t="shared" si="56"/>
        <v>0.21875</v>
      </c>
      <c r="AJ87" s="23">
        <f t="shared" si="44"/>
        <v>0.24496000000000001</v>
      </c>
      <c r="AK87" s="11">
        <f t="shared" si="40"/>
        <v>0.18052000000000001</v>
      </c>
      <c r="AL87" s="11">
        <f t="shared" si="40"/>
        <v>0.27476</v>
      </c>
      <c r="AM87" s="11">
        <f t="shared" si="40"/>
        <v>0.31423999999999996</v>
      </c>
      <c r="AN87" s="11">
        <f t="shared" si="40"/>
        <v>0.47149999999999997</v>
      </c>
      <c r="AO87" s="23">
        <f t="shared" si="45"/>
        <v>0.94788347187200006</v>
      </c>
      <c r="AP87" s="23">
        <f t="shared" si="57"/>
        <v>1.0754964783680001</v>
      </c>
      <c r="AQ87" s="23">
        <f t="shared" si="58"/>
        <v>0.89566559939200008</v>
      </c>
      <c r="AR87" s="23">
        <f t="shared" si="59"/>
        <v>0.83310480179200019</v>
      </c>
      <c r="AS87" s="23">
        <f t="shared" si="60"/>
        <v>0.65878064500000011</v>
      </c>
      <c r="AT87" s="23">
        <f t="shared" si="46"/>
        <v>2.2222578473846628</v>
      </c>
      <c r="AU87" s="23">
        <f t="shared" si="47"/>
        <v>1.0847315691493766</v>
      </c>
      <c r="AV87" s="23">
        <f t="shared" si="48"/>
        <v>0.88696386451661779</v>
      </c>
      <c r="AW87" s="23">
        <f t="shared" si="49"/>
        <v>0.28313264893002316</v>
      </c>
    </row>
    <row r="88" spans="1:49" x14ac:dyDescent="0.35">
      <c r="A88">
        <v>1918</v>
      </c>
      <c r="B88" s="1">
        <v>-22.3</v>
      </c>
      <c r="C88" s="1">
        <v>-19.3</v>
      </c>
      <c r="D88" s="1">
        <v>-16.2</v>
      </c>
      <c r="E88" s="1">
        <v>-13.1</v>
      </c>
      <c r="F88" s="4">
        <v>-0.8</v>
      </c>
      <c r="G88" s="1">
        <v>1.2</v>
      </c>
      <c r="H88" s="1">
        <v>6</v>
      </c>
      <c r="I88" s="1">
        <v>7</v>
      </c>
      <c r="J88" s="1">
        <v>2.8</v>
      </c>
      <c r="K88" s="1">
        <v>-3.3</v>
      </c>
      <c r="L88" s="1">
        <v>-9.6</v>
      </c>
      <c r="M88" s="1">
        <v>-11.7</v>
      </c>
      <c r="N88" s="1">
        <v>-6.6</v>
      </c>
      <c r="O88">
        <f t="shared" si="41"/>
        <v>17</v>
      </c>
      <c r="P88" s="1">
        <f t="shared" si="61"/>
        <v>-18.099999999999998</v>
      </c>
      <c r="Q88" s="1">
        <f t="shared" si="62"/>
        <v>-10.033333333333333</v>
      </c>
      <c r="R88" s="1">
        <f t="shared" si="63"/>
        <v>4.7333333333333334</v>
      </c>
      <c r="S88" s="1">
        <f t="shared" si="64"/>
        <v>-3.3666666666666667</v>
      </c>
      <c r="U88" s="1">
        <f t="shared" si="50"/>
        <v>7</v>
      </c>
      <c r="V88" s="1">
        <f t="shared" si="51"/>
        <v>-22.3</v>
      </c>
      <c r="W88" s="1">
        <f t="shared" si="52"/>
        <v>14.65</v>
      </c>
      <c r="X88" s="4">
        <f t="shared" si="72"/>
        <v>147.69999999999999</v>
      </c>
      <c r="Y88" s="1">
        <f t="shared" si="65"/>
        <v>272</v>
      </c>
      <c r="Z88" s="1">
        <f t="shared" si="53"/>
        <v>124.30000000000001</v>
      </c>
      <c r="AA88" s="1">
        <f t="shared" si="54"/>
        <v>209.85</v>
      </c>
      <c r="AB88" s="7">
        <f t="shared" si="55"/>
        <v>580.06666666666661</v>
      </c>
      <c r="AC88" s="1">
        <f t="shared" si="43"/>
        <v>242.88124999999997</v>
      </c>
      <c r="AD88" s="1">
        <f t="shared" si="66"/>
        <v>3610.8345833333328</v>
      </c>
      <c r="AE88" s="1">
        <f t="shared" si="67"/>
        <v>26.259375000000006</v>
      </c>
      <c r="AF88" s="12">
        <f t="shared" si="68"/>
        <v>0.71387428246722129</v>
      </c>
      <c r="AI88" s="23">
        <f t="shared" si="56"/>
        <v>0.16340000000000002</v>
      </c>
      <c r="AJ88" s="23">
        <f t="shared" si="44"/>
        <v>0.19669999999999999</v>
      </c>
      <c r="AK88" s="11">
        <f t="shared" si="40"/>
        <v>0.15620000000000001</v>
      </c>
      <c r="AL88" s="11">
        <f t="shared" si="40"/>
        <v>0.23599999999999999</v>
      </c>
      <c r="AM88" s="11">
        <f t="shared" si="40"/>
        <v>0.27700000000000002</v>
      </c>
      <c r="AN88" s="11">
        <f t="shared" si="40"/>
        <v>0.44679999999999997</v>
      </c>
      <c r="AO88" s="23">
        <f t="shared" si="45"/>
        <v>1.0415649538</v>
      </c>
      <c r="AP88" s="23">
        <f t="shared" si="57"/>
        <v>1.1288822248000001</v>
      </c>
      <c r="AQ88" s="23">
        <f t="shared" si="58"/>
        <v>0.96442432000000011</v>
      </c>
      <c r="AR88" s="23">
        <f t="shared" si="59"/>
        <v>0.89191418000000011</v>
      </c>
      <c r="AS88" s="23">
        <f t="shared" si="60"/>
        <v>0.67823718080000028</v>
      </c>
      <c r="AT88" s="23">
        <f t="shared" si="46"/>
        <v>2.2007044590938842</v>
      </c>
      <c r="AU88" s="23">
        <f t="shared" si="47"/>
        <v>1.0880049299399679</v>
      </c>
      <c r="AV88" s="23">
        <f t="shared" si="48"/>
        <v>0.88708471490058494</v>
      </c>
      <c r="AW88" s="23">
        <f t="shared" si="49"/>
        <v>0.27768843154245099</v>
      </c>
    </row>
    <row r="89" spans="1:49" x14ac:dyDescent="0.35">
      <c r="A89">
        <v>1919</v>
      </c>
      <c r="B89" s="1">
        <v>-16.100000000000001</v>
      </c>
      <c r="C89" s="1">
        <v>-20.399999999999999</v>
      </c>
      <c r="D89" s="1">
        <v>-12.8</v>
      </c>
      <c r="E89" s="1">
        <v>-15.8</v>
      </c>
      <c r="F89" s="5">
        <v>0.7</v>
      </c>
      <c r="G89" s="1">
        <v>1.7</v>
      </c>
      <c r="H89" s="1">
        <v>5.5</v>
      </c>
      <c r="I89" s="1">
        <v>6.1</v>
      </c>
      <c r="J89" s="1">
        <v>2.4</v>
      </c>
      <c r="K89" s="5">
        <v>0.2</v>
      </c>
      <c r="L89" s="1">
        <v>-3.2</v>
      </c>
      <c r="M89" s="1">
        <v>-8.1999999999999993</v>
      </c>
      <c r="N89" s="1">
        <v>-5</v>
      </c>
      <c r="O89">
        <f t="shared" si="41"/>
        <v>16.599999999999998</v>
      </c>
      <c r="P89" s="1">
        <f t="shared" si="61"/>
        <v>-16.066666666666666</v>
      </c>
      <c r="Q89" s="1">
        <f t="shared" si="62"/>
        <v>-9.3000000000000007</v>
      </c>
      <c r="R89" s="1">
        <f t="shared" si="63"/>
        <v>4.4333333333333336</v>
      </c>
      <c r="S89" s="1">
        <f t="shared" si="64"/>
        <v>-0.20000000000000004</v>
      </c>
      <c r="U89" s="1">
        <f t="shared" si="50"/>
        <v>6.1</v>
      </c>
      <c r="V89" s="1">
        <f t="shared" si="51"/>
        <v>-20.399999999999999</v>
      </c>
      <c r="W89" s="1">
        <f t="shared" si="52"/>
        <v>13.25</v>
      </c>
      <c r="X89" s="5">
        <f>INTERCEPT(E$7:F$7,E89:F89)</f>
        <v>134.20606060606062</v>
      </c>
      <c r="Y89" s="5">
        <f>INTERCEPT(K$7:L$7,K89:L89)</f>
        <v>290.29411764705884</v>
      </c>
      <c r="Z89" s="1">
        <f t="shared" si="53"/>
        <v>156.08805704099822</v>
      </c>
      <c r="AA89" s="1">
        <f t="shared" si="54"/>
        <v>212.25008912655971</v>
      </c>
      <c r="AB89" s="7">
        <f t="shared" si="55"/>
        <v>634.75809863339271</v>
      </c>
      <c r="AC89" s="1">
        <f t="shared" si="43"/>
        <v>227.20606060606062</v>
      </c>
      <c r="AD89" s="1">
        <f t="shared" si="66"/>
        <v>3090.0024242424238</v>
      </c>
      <c r="AE89" s="1">
        <f t="shared" si="67"/>
        <v>20.603030303030309</v>
      </c>
      <c r="AF89" s="12">
        <f t="shared" si="68"/>
        <v>0.68811932283591315</v>
      </c>
      <c r="AI89" s="23">
        <f t="shared" si="56"/>
        <v>0.14495000000000002</v>
      </c>
      <c r="AJ89" s="23">
        <f t="shared" si="44"/>
        <v>0.19161999999999996</v>
      </c>
      <c r="AK89" s="11">
        <f t="shared" si="40"/>
        <v>0.15364</v>
      </c>
      <c r="AL89" s="11">
        <f t="shared" si="40"/>
        <v>0.23192000000000002</v>
      </c>
      <c r="AM89" s="11">
        <f t="shared" si="40"/>
        <v>0.27307999999999999</v>
      </c>
      <c r="AN89" s="11">
        <f t="shared" si="40"/>
        <v>0.44419999999999998</v>
      </c>
      <c r="AO89" s="23">
        <f t="shared" si="45"/>
        <v>1.0520819030480002</v>
      </c>
      <c r="AP89" s="23">
        <f t="shared" si="57"/>
        <v>1.134668304032</v>
      </c>
      <c r="AQ89" s="23">
        <f t="shared" si="58"/>
        <v>0.97208506508799997</v>
      </c>
      <c r="AR89" s="23">
        <f t="shared" si="59"/>
        <v>0.89849510108800013</v>
      </c>
      <c r="AS89" s="23">
        <f t="shared" si="60"/>
        <v>0.68045700880000015</v>
      </c>
      <c r="AT89" s="23">
        <f t="shared" si="46"/>
        <v>2.3080065565865024</v>
      </c>
      <c r="AU89" s="23">
        <f t="shared" si="47"/>
        <v>1.1426522847720884</v>
      </c>
      <c r="AV89" s="23">
        <f t="shared" si="48"/>
        <v>0.93137931632553139</v>
      </c>
      <c r="AW89" s="23">
        <f t="shared" si="49"/>
        <v>0.29095947661676214</v>
      </c>
    </row>
    <row r="90" spans="1:49" x14ac:dyDescent="0.35">
      <c r="A90">
        <v>1920</v>
      </c>
      <c r="B90" s="1">
        <v>-17.899999999999999</v>
      </c>
      <c r="C90" s="1">
        <v>-18.8</v>
      </c>
      <c r="D90" s="1">
        <v>-17.2</v>
      </c>
      <c r="E90" s="1">
        <v>-5.8</v>
      </c>
      <c r="F90" s="4">
        <v>-2.2000000000000002</v>
      </c>
      <c r="G90" s="1">
        <v>5.2</v>
      </c>
      <c r="H90" s="1">
        <v>6.8</v>
      </c>
      <c r="I90" s="1">
        <v>6.1</v>
      </c>
      <c r="J90" s="1">
        <v>2.2000000000000002</v>
      </c>
      <c r="K90" s="1">
        <v>-3.2</v>
      </c>
      <c r="L90" s="1">
        <v>-9</v>
      </c>
      <c r="M90" s="1">
        <v>-10</v>
      </c>
      <c r="N90" s="1">
        <v>-5.3</v>
      </c>
      <c r="O90">
        <f t="shared" si="41"/>
        <v>20.3</v>
      </c>
      <c r="P90" s="1">
        <f t="shared" si="61"/>
        <v>-14.966666666666667</v>
      </c>
      <c r="Q90" s="1">
        <f t="shared" si="62"/>
        <v>-8.4</v>
      </c>
      <c r="R90" s="1">
        <f t="shared" si="63"/>
        <v>6.0333333333333341</v>
      </c>
      <c r="S90" s="1">
        <f t="shared" si="64"/>
        <v>-3.3333333333333335</v>
      </c>
      <c r="U90" s="1">
        <f t="shared" si="50"/>
        <v>6.8</v>
      </c>
      <c r="V90" s="1">
        <f t="shared" si="51"/>
        <v>-18.8</v>
      </c>
      <c r="W90" s="1">
        <f t="shared" si="52"/>
        <v>12.8</v>
      </c>
      <c r="X90" s="4">
        <f t="shared" ref="X90:X93" si="73">INTERCEPT(F$7:G$7,F90:G90)</f>
        <v>144.56756756756758</v>
      </c>
      <c r="Y90" s="1">
        <f t="shared" si="65"/>
        <v>270.42592592592592</v>
      </c>
      <c r="Z90" s="1">
        <f t="shared" si="53"/>
        <v>125.85835835835834</v>
      </c>
      <c r="AA90" s="1">
        <f t="shared" si="54"/>
        <v>207.49674674674674</v>
      </c>
      <c r="AB90" s="7">
        <f t="shared" si="55"/>
        <v>570.55789122455781</v>
      </c>
      <c r="AC90" s="1">
        <f t="shared" si="43"/>
        <v>219.27344992050874</v>
      </c>
      <c r="AD90" s="1">
        <f t="shared" si="66"/>
        <v>2748.2272390037097</v>
      </c>
      <c r="AE90" s="1">
        <f t="shared" si="67"/>
        <v>34.93084260731321</v>
      </c>
      <c r="AF90" s="12">
        <f t="shared" si="68"/>
        <v>0.68698220594929515</v>
      </c>
      <c r="AI90" s="23">
        <f t="shared" si="56"/>
        <v>0.19292000000000004</v>
      </c>
      <c r="AJ90" s="23">
        <f t="shared" si="44"/>
        <v>0.23860999999999999</v>
      </c>
      <c r="AK90" s="11">
        <f t="shared" si="40"/>
        <v>0.17732000000000001</v>
      </c>
      <c r="AL90" s="11">
        <f t="shared" si="40"/>
        <v>0.26966000000000001</v>
      </c>
      <c r="AM90" s="11">
        <f t="shared" si="40"/>
        <v>0.30934</v>
      </c>
      <c r="AN90" s="11">
        <f t="shared" si="40"/>
        <v>0.46825</v>
      </c>
      <c r="AO90" s="23">
        <f t="shared" si="45"/>
        <v>0.9595659516820001</v>
      </c>
      <c r="AP90" s="23">
        <f t="shared" si="57"/>
        <v>1.0823573654080001</v>
      </c>
      <c r="AQ90" s="23">
        <f t="shared" si="58"/>
        <v>0.90429736775200009</v>
      </c>
      <c r="AR90" s="23">
        <f t="shared" si="59"/>
        <v>0.84045939015200011</v>
      </c>
      <c r="AS90" s="23">
        <f t="shared" si="60"/>
        <v>0.66117201125000014</v>
      </c>
      <c r="AT90" s="23">
        <f t="shared" si="46"/>
        <v>2.1371433213403082</v>
      </c>
      <c r="AU90" s="23">
        <f t="shared" si="47"/>
        <v>1.0448725579104856</v>
      </c>
      <c r="AV90" s="23">
        <f t="shared" si="48"/>
        <v>0.85402942071155241</v>
      </c>
      <c r="AW90" s="23">
        <f t="shared" si="49"/>
        <v>0.27191622618225253</v>
      </c>
    </row>
    <row r="91" spans="1:49" x14ac:dyDescent="0.35">
      <c r="A91">
        <v>1921</v>
      </c>
      <c r="B91" s="1">
        <v>-15.2</v>
      </c>
      <c r="C91" s="1">
        <v>-19.5</v>
      </c>
      <c r="D91" s="1">
        <v>-16.600000000000001</v>
      </c>
      <c r="E91" s="1">
        <v>-11</v>
      </c>
      <c r="F91" s="4">
        <v>-0.5</v>
      </c>
      <c r="G91" s="1">
        <v>4</v>
      </c>
      <c r="H91" s="1">
        <v>6.8</v>
      </c>
      <c r="I91" s="1">
        <v>7.7</v>
      </c>
      <c r="J91" s="1">
        <v>2.4</v>
      </c>
      <c r="K91" s="1">
        <v>-2.9</v>
      </c>
      <c r="L91" s="1">
        <v>-3.2</v>
      </c>
      <c r="M91" s="1">
        <v>-10.4</v>
      </c>
      <c r="N91" s="1">
        <v>-4.9000000000000004</v>
      </c>
      <c r="O91">
        <f t="shared" si="41"/>
        <v>20.9</v>
      </c>
      <c r="P91" s="1">
        <f t="shared" si="61"/>
        <v>-14.9</v>
      </c>
      <c r="Q91" s="1">
        <f t="shared" si="62"/>
        <v>-9.3666666666666671</v>
      </c>
      <c r="R91" s="1">
        <f t="shared" si="63"/>
        <v>6.166666666666667</v>
      </c>
      <c r="S91" s="1">
        <f t="shared" si="64"/>
        <v>-1.2333333333333334</v>
      </c>
      <c r="U91" s="1">
        <f t="shared" si="50"/>
        <v>7.7</v>
      </c>
      <c r="V91" s="1">
        <f t="shared" si="51"/>
        <v>-19.5</v>
      </c>
      <c r="W91" s="1">
        <f t="shared" si="52"/>
        <v>13.6</v>
      </c>
      <c r="X91" s="4">
        <f t="shared" si="73"/>
        <v>138.88888888888889</v>
      </c>
      <c r="Y91" s="1">
        <f t="shared" si="65"/>
        <v>271.81132075471697</v>
      </c>
      <c r="Z91" s="1">
        <f t="shared" si="53"/>
        <v>132.92243186582809</v>
      </c>
      <c r="AA91" s="1">
        <f t="shared" si="54"/>
        <v>205.35010482180292</v>
      </c>
      <c r="AB91" s="7">
        <f t="shared" si="55"/>
        <v>682.33515024458416</v>
      </c>
      <c r="AC91" s="1">
        <f t="shared" si="43"/>
        <v>233.46296296296296</v>
      </c>
      <c r="AD91" s="1">
        <f t="shared" si="66"/>
        <v>3035.0185185185187</v>
      </c>
      <c r="AE91" s="1">
        <f t="shared" si="67"/>
        <v>22.157407407407405</v>
      </c>
      <c r="AF91" s="12">
        <f t="shared" si="68"/>
        <v>0.67835579111808808</v>
      </c>
      <c r="AI91" s="23">
        <f t="shared" si="56"/>
        <v>0.19292000000000004</v>
      </c>
      <c r="AJ91" s="23">
        <f t="shared" si="44"/>
        <v>0.24622999999999995</v>
      </c>
      <c r="AK91" s="11">
        <f t="shared" si="40"/>
        <v>0.18115999999999999</v>
      </c>
      <c r="AL91" s="11">
        <f t="shared" si="40"/>
        <v>0.27578000000000003</v>
      </c>
      <c r="AM91" s="11">
        <f t="shared" si="40"/>
        <v>0.31521999999999994</v>
      </c>
      <c r="AN91" s="11">
        <f t="shared" si="40"/>
        <v>0.47214999999999996</v>
      </c>
      <c r="AO91" s="23">
        <f t="shared" si="45"/>
        <v>0.94557039521800024</v>
      </c>
      <c r="AP91" s="23">
        <f t="shared" si="57"/>
        <v>1.0741302483520001</v>
      </c>
      <c r="AQ91" s="23">
        <f t="shared" si="58"/>
        <v>0.89395435232800002</v>
      </c>
      <c r="AR91" s="23">
        <f t="shared" si="59"/>
        <v>0.83164782912800017</v>
      </c>
      <c r="AS91" s="23">
        <f t="shared" si="60"/>
        <v>0.65830850645000005</v>
      </c>
      <c r="AT91" s="23">
        <f t="shared" si="46"/>
        <v>2.3282295490779341</v>
      </c>
      <c r="AU91" s="23">
        <f t="shared" si="47"/>
        <v>1.136094285692312</v>
      </c>
      <c r="AV91" s="23">
        <f t="shared" si="48"/>
        <v>0.92903742289165381</v>
      </c>
      <c r="AW91" s="23">
        <f t="shared" si="49"/>
        <v>0.29671646162042703</v>
      </c>
    </row>
    <row r="92" spans="1:49" x14ac:dyDescent="0.35">
      <c r="A92">
        <v>1922</v>
      </c>
      <c r="B92" s="1">
        <v>-15.4</v>
      </c>
      <c r="C92" s="1">
        <v>-26.1</v>
      </c>
      <c r="D92" s="1">
        <v>-14.1</v>
      </c>
      <c r="E92" s="1">
        <v>-7.3</v>
      </c>
      <c r="F92" s="4">
        <v>-2.2999999999999998</v>
      </c>
      <c r="G92" s="1">
        <v>2.2999999999999998</v>
      </c>
      <c r="H92" s="1">
        <v>6.7</v>
      </c>
      <c r="I92" s="1">
        <v>6.1</v>
      </c>
      <c r="J92" s="1">
        <v>1.8</v>
      </c>
      <c r="K92" s="1">
        <v>-0.2</v>
      </c>
      <c r="L92" s="1">
        <v>-5.7</v>
      </c>
      <c r="M92" s="1">
        <v>-6.9</v>
      </c>
      <c r="N92" s="1">
        <v>-5.0999999999999996</v>
      </c>
      <c r="O92">
        <f t="shared" si="41"/>
        <v>16.899999999999999</v>
      </c>
      <c r="P92" s="1">
        <f t="shared" si="61"/>
        <v>-17.3</v>
      </c>
      <c r="Q92" s="1">
        <f t="shared" si="62"/>
        <v>-7.8999999999999995</v>
      </c>
      <c r="R92" s="1">
        <f t="shared" si="63"/>
        <v>5.0333333333333332</v>
      </c>
      <c r="S92" s="1">
        <f t="shared" si="64"/>
        <v>-1.3666666666666665</v>
      </c>
      <c r="U92" s="1">
        <f t="shared" si="50"/>
        <v>6.7</v>
      </c>
      <c r="V92" s="1">
        <f t="shared" si="51"/>
        <v>-26.1</v>
      </c>
      <c r="W92" s="1">
        <f t="shared" si="52"/>
        <v>16.400000000000002</v>
      </c>
      <c r="X92" s="4">
        <f t="shared" si="73"/>
        <v>150.75</v>
      </c>
      <c r="Y92" s="1">
        <f t="shared" si="65"/>
        <v>285.45</v>
      </c>
      <c r="Z92" s="1">
        <f t="shared" si="53"/>
        <v>134.69999999999999</v>
      </c>
      <c r="AA92" s="1">
        <f t="shared" si="54"/>
        <v>218.1</v>
      </c>
      <c r="AB92" s="7">
        <f t="shared" si="55"/>
        <v>601.66</v>
      </c>
      <c r="AC92" s="1">
        <f t="shared" si="43"/>
        <v>243.93867924528303</v>
      </c>
      <c r="AD92" s="1">
        <f t="shared" si="66"/>
        <v>4244.5330188679245</v>
      </c>
      <c r="AE92" s="1">
        <f t="shared" si="67"/>
        <v>28.780660377358487</v>
      </c>
      <c r="AF92" s="12">
        <f t="shared" si="68"/>
        <v>0.72648220241646189</v>
      </c>
      <c r="AI92" s="23">
        <f t="shared" si="56"/>
        <v>0.18923000000000004</v>
      </c>
      <c r="AJ92" s="23">
        <f t="shared" si="44"/>
        <v>0.19542999999999996</v>
      </c>
      <c r="AK92" s="11">
        <f t="shared" si="40"/>
        <v>0.15555999999999998</v>
      </c>
      <c r="AL92" s="11">
        <f t="shared" si="40"/>
        <v>0.23498000000000002</v>
      </c>
      <c r="AM92" s="11">
        <f t="shared" si="40"/>
        <v>0.27601999999999999</v>
      </c>
      <c r="AN92" s="11">
        <f t="shared" si="40"/>
        <v>0.44614999999999999</v>
      </c>
      <c r="AO92" s="23">
        <f t="shared" si="45"/>
        <v>1.0441824814580003</v>
      </c>
      <c r="AP92" s="23">
        <f t="shared" si="57"/>
        <v>1.130325770912</v>
      </c>
      <c r="AQ92" s="23">
        <f t="shared" si="58"/>
        <v>0.96633195296800012</v>
      </c>
      <c r="AR92" s="23">
        <f t="shared" si="59"/>
        <v>0.89355243776800009</v>
      </c>
      <c r="AS92" s="23">
        <f t="shared" si="60"/>
        <v>0.67878907045000014</v>
      </c>
      <c r="AT92" s="23">
        <f t="shared" si="46"/>
        <v>2.2427240261355954</v>
      </c>
      <c r="AU92" s="23">
        <f t="shared" si="47"/>
        <v>1.1091660590068966</v>
      </c>
      <c r="AV92" s="23">
        <f t="shared" si="48"/>
        <v>0.90427432204785063</v>
      </c>
      <c r="AW92" s="23">
        <f t="shared" si="49"/>
        <v>0.28292480537570691</v>
      </c>
    </row>
    <row r="93" spans="1:49" x14ac:dyDescent="0.35">
      <c r="A93">
        <v>1923</v>
      </c>
      <c r="B93" s="1">
        <v>-18.5</v>
      </c>
      <c r="C93" s="1">
        <v>-13.5</v>
      </c>
      <c r="D93" s="1">
        <v>-12.3</v>
      </c>
      <c r="E93" s="1">
        <v>-3.4</v>
      </c>
      <c r="F93" s="4">
        <v>-0.3</v>
      </c>
      <c r="G93" s="1">
        <v>4.8</v>
      </c>
      <c r="H93" s="1">
        <v>7.4</v>
      </c>
      <c r="I93" s="1">
        <v>7.3</v>
      </c>
      <c r="J93" s="1">
        <v>2.1</v>
      </c>
      <c r="K93" s="1">
        <v>-2.6</v>
      </c>
      <c r="L93" s="1">
        <v>-4.4000000000000004</v>
      </c>
      <c r="M93" s="1">
        <v>-7.6</v>
      </c>
      <c r="N93" s="1">
        <v>-3.4</v>
      </c>
      <c r="O93">
        <f t="shared" si="41"/>
        <v>21.6</v>
      </c>
      <c r="P93" s="1">
        <f t="shared" si="61"/>
        <v>-12.966666666666667</v>
      </c>
      <c r="Q93" s="1">
        <f t="shared" si="62"/>
        <v>-5.333333333333333</v>
      </c>
      <c r="R93" s="1">
        <f t="shared" si="63"/>
        <v>6.5</v>
      </c>
      <c r="S93" s="1">
        <f t="shared" si="64"/>
        <v>-1.6333333333333335</v>
      </c>
      <c r="U93" s="1">
        <f t="shared" si="50"/>
        <v>7.4</v>
      </c>
      <c r="V93" s="1">
        <f t="shared" si="51"/>
        <v>-18.5</v>
      </c>
      <c r="W93" s="1">
        <f t="shared" si="52"/>
        <v>12.95</v>
      </c>
      <c r="X93" s="4">
        <f t="shared" si="73"/>
        <v>137.29411764705881</v>
      </c>
      <c r="Y93" s="1">
        <f t="shared" si="65"/>
        <v>271.62765957446811</v>
      </c>
      <c r="Z93" s="1">
        <f t="shared" si="53"/>
        <v>134.3335419274093</v>
      </c>
      <c r="AA93" s="1">
        <f t="shared" si="54"/>
        <v>204.46088861076345</v>
      </c>
      <c r="AB93" s="7">
        <f t="shared" si="55"/>
        <v>662.71214017521925</v>
      </c>
      <c r="AC93" s="1">
        <f t="shared" si="43"/>
        <v>216.84411764705882</v>
      </c>
      <c r="AD93" s="1">
        <f t="shared" si="66"/>
        <v>2674.4107843137253</v>
      </c>
      <c r="AE93" s="1">
        <f t="shared" si="67"/>
        <v>28.8720588235294</v>
      </c>
      <c r="AF93" s="12">
        <f t="shared" si="68"/>
        <v>0.66764919475338202</v>
      </c>
      <c r="AI93" s="23">
        <f t="shared" si="56"/>
        <v>0.21506000000000003</v>
      </c>
      <c r="AJ93" s="23">
        <f t="shared" si="44"/>
        <v>0.25512000000000001</v>
      </c>
      <c r="AK93" s="11">
        <f t="shared" si="40"/>
        <v>0.18564000000000003</v>
      </c>
      <c r="AL93" s="11">
        <f t="shared" si="40"/>
        <v>0.28292000000000006</v>
      </c>
      <c r="AM93" s="11">
        <f t="shared" si="40"/>
        <v>0.32208000000000003</v>
      </c>
      <c r="AN93" s="11">
        <f t="shared" si="40"/>
        <v>0.47670000000000001</v>
      </c>
      <c r="AO93" s="23">
        <f t="shared" si="45"/>
        <v>0.92959743884800006</v>
      </c>
      <c r="AP93" s="23">
        <f t="shared" si="57"/>
        <v>1.0646221472319999</v>
      </c>
      <c r="AQ93" s="23">
        <f t="shared" si="58"/>
        <v>0.882116617888</v>
      </c>
      <c r="AR93" s="23">
        <f t="shared" si="59"/>
        <v>0.82157917388800006</v>
      </c>
      <c r="AS93" s="23">
        <f t="shared" si="60"/>
        <v>0.65506079380000015</v>
      </c>
      <c r="AT93" s="23">
        <f t="shared" si="46"/>
        <v>2.2843290499119719</v>
      </c>
      <c r="AU93" s="23">
        <f t="shared" si="47"/>
        <v>1.1122010397807709</v>
      </c>
      <c r="AV93" s="23">
        <f t="shared" si="48"/>
        <v>0.9100217685977201</v>
      </c>
      <c r="AW93" s="23">
        <f t="shared" si="49"/>
        <v>0.29169655664474153</v>
      </c>
    </row>
    <row r="94" spans="1:49" x14ac:dyDescent="0.35">
      <c r="A94">
        <v>1924</v>
      </c>
      <c r="B94" s="1">
        <v>-8.4</v>
      </c>
      <c r="C94" s="1">
        <v>-15.6</v>
      </c>
      <c r="D94" s="1">
        <v>-11.5</v>
      </c>
      <c r="E94" s="1">
        <v>-5.3</v>
      </c>
      <c r="F94" s="5">
        <v>0.6</v>
      </c>
      <c r="G94" s="1">
        <v>6</v>
      </c>
      <c r="H94" s="1">
        <v>6.7</v>
      </c>
      <c r="I94" s="1">
        <v>6.7</v>
      </c>
      <c r="J94" s="1">
        <v>1.8</v>
      </c>
      <c r="K94" s="1">
        <v>-3.7</v>
      </c>
      <c r="L94" s="1">
        <v>-5.9</v>
      </c>
      <c r="M94" s="1">
        <v>-13.5</v>
      </c>
      <c r="N94" s="1">
        <v>-3.5</v>
      </c>
      <c r="O94">
        <f t="shared" si="41"/>
        <v>21.8</v>
      </c>
      <c r="P94" s="1">
        <f t="shared" si="61"/>
        <v>-10.533333333333333</v>
      </c>
      <c r="Q94" s="1">
        <f t="shared" si="62"/>
        <v>-5.3999999999999995</v>
      </c>
      <c r="R94" s="1">
        <f t="shared" si="63"/>
        <v>6.4666666666666659</v>
      </c>
      <c r="S94" s="1">
        <f t="shared" si="64"/>
        <v>-2.6</v>
      </c>
      <c r="U94" s="1">
        <f t="shared" si="50"/>
        <v>6.7</v>
      </c>
      <c r="V94" s="1">
        <f t="shared" si="51"/>
        <v>-15.6</v>
      </c>
      <c r="W94" s="1">
        <f t="shared" si="52"/>
        <v>11.15</v>
      </c>
      <c r="X94" s="5">
        <f>INTERCEPT(E$7:F$7,E94:F94)</f>
        <v>132.39830508474577</v>
      </c>
      <c r="Y94" s="1">
        <f t="shared" si="65"/>
        <v>267.9818181818182</v>
      </c>
      <c r="Z94" s="1">
        <f t="shared" si="53"/>
        <v>135.58351309707243</v>
      </c>
      <c r="AA94" s="1">
        <f t="shared" si="54"/>
        <v>200.19006163328197</v>
      </c>
      <c r="AB94" s="7">
        <f t="shared" si="55"/>
        <v>605.60635850025687</v>
      </c>
      <c r="AC94" s="1">
        <f t="shared" si="43"/>
        <v>225.77064551027766</v>
      </c>
      <c r="AD94" s="1">
        <f t="shared" si="66"/>
        <v>2348.0147133068872</v>
      </c>
      <c r="AE94" s="1">
        <f t="shared" si="67"/>
        <v>19.512982329606942</v>
      </c>
      <c r="AF94" s="12">
        <f t="shared" si="68"/>
        <v>0.66319113263057594</v>
      </c>
      <c r="AI94" s="23">
        <f t="shared" si="56"/>
        <v>0.18923000000000004</v>
      </c>
      <c r="AJ94" s="23">
        <f t="shared" si="44"/>
        <v>0.25766</v>
      </c>
      <c r="AK94" s="11">
        <f t="shared" si="40"/>
        <v>0.18692</v>
      </c>
      <c r="AL94" s="11">
        <f t="shared" si="40"/>
        <v>0.28496000000000005</v>
      </c>
      <c r="AM94" s="11">
        <f t="shared" si="40"/>
        <v>0.32403999999999999</v>
      </c>
      <c r="AN94" s="11">
        <f t="shared" si="40"/>
        <v>0.47799999999999998</v>
      </c>
      <c r="AO94" s="23">
        <f t="shared" si="45"/>
        <v>0.92510399495200013</v>
      </c>
      <c r="AP94" s="23">
        <f t="shared" si="57"/>
        <v>1.0619233890880002</v>
      </c>
      <c r="AQ94" s="23">
        <f t="shared" si="58"/>
        <v>0.87877972787199998</v>
      </c>
      <c r="AR94" s="23">
        <f t="shared" si="59"/>
        <v>0.81874425027200015</v>
      </c>
      <c r="AS94" s="23">
        <f t="shared" si="60"/>
        <v>0.65415128</v>
      </c>
      <c r="AT94" s="23">
        <f t="shared" si="46"/>
        <v>2.1809226233740828</v>
      </c>
      <c r="AU94" s="23">
        <f t="shared" si="47"/>
        <v>1.0611897824553271</v>
      </c>
      <c r="AV94" s="23">
        <f t="shared" si="48"/>
        <v>0.86842826826878949</v>
      </c>
      <c r="AW94" s="23">
        <f t="shared" si="49"/>
        <v>0.2786521168400844</v>
      </c>
    </row>
    <row r="95" spans="1:49" x14ac:dyDescent="0.35">
      <c r="A95">
        <v>1925</v>
      </c>
      <c r="B95" s="1">
        <v>-19.100000000000001</v>
      </c>
      <c r="C95" s="1">
        <v>-17.600000000000001</v>
      </c>
      <c r="D95" s="1">
        <v>-11.8</v>
      </c>
      <c r="E95" s="1">
        <v>-9.5</v>
      </c>
      <c r="F95" s="4">
        <v>-1.2</v>
      </c>
      <c r="G95" s="1">
        <v>4.3</v>
      </c>
      <c r="H95" s="1">
        <v>5.4</v>
      </c>
      <c r="I95" s="1">
        <v>6.7</v>
      </c>
      <c r="J95" s="1">
        <v>3.9</v>
      </c>
      <c r="K95" s="1">
        <v>-2.2000000000000002</v>
      </c>
      <c r="L95" s="1">
        <v>-3.3</v>
      </c>
      <c r="M95" s="1">
        <v>-5.6</v>
      </c>
      <c r="N95" s="1">
        <v>-4.2</v>
      </c>
      <c r="O95">
        <f t="shared" si="41"/>
        <v>20.299999999999997</v>
      </c>
      <c r="P95" s="1">
        <f t="shared" si="61"/>
        <v>-16.733333333333334</v>
      </c>
      <c r="Q95" s="1">
        <f t="shared" si="62"/>
        <v>-7.5</v>
      </c>
      <c r="R95" s="1">
        <f t="shared" si="63"/>
        <v>5.4666666666666659</v>
      </c>
      <c r="S95" s="1">
        <f t="shared" si="64"/>
        <v>-0.53333333333333333</v>
      </c>
      <c r="U95" s="1">
        <f t="shared" si="50"/>
        <v>6.7</v>
      </c>
      <c r="V95" s="1">
        <f t="shared" si="51"/>
        <v>-19.100000000000001</v>
      </c>
      <c r="W95" s="1">
        <f t="shared" si="52"/>
        <v>12.9</v>
      </c>
      <c r="X95" s="4">
        <f t="shared" ref="X95" si="74">INTERCEPT(F$7:G$7,F95:G95)</f>
        <v>142.15454545454546</v>
      </c>
      <c r="Y95" s="1">
        <f t="shared" si="65"/>
        <v>277.5</v>
      </c>
      <c r="Z95" s="1">
        <f t="shared" si="53"/>
        <v>135.34545454545454</v>
      </c>
      <c r="AA95" s="1">
        <f t="shared" si="54"/>
        <v>209.82727272727271</v>
      </c>
      <c r="AB95" s="7">
        <f t="shared" si="55"/>
        <v>604.54303030303026</v>
      </c>
      <c r="AC95" s="1">
        <f t="shared" si="43"/>
        <v>239.17272727272726</v>
      </c>
      <c r="AD95" s="1">
        <f t="shared" si="66"/>
        <v>3045.4660606060606</v>
      </c>
      <c r="AE95" s="1">
        <f t="shared" si="67"/>
        <v>22.568181818181827</v>
      </c>
      <c r="AF95" s="12">
        <f t="shared" si="68"/>
        <v>0.6917829883517026</v>
      </c>
      <c r="AI95" s="23">
        <f t="shared" si="56"/>
        <v>0.14126000000000002</v>
      </c>
      <c r="AJ95" s="23">
        <f t="shared" si="44"/>
        <v>0.23860999999999993</v>
      </c>
      <c r="AK95" s="11">
        <f t="shared" si="40"/>
        <v>0.17731999999999998</v>
      </c>
      <c r="AL95" s="11">
        <f t="shared" si="40"/>
        <v>0.26966000000000001</v>
      </c>
      <c r="AM95" s="11">
        <f t="shared" si="40"/>
        <v>0.30933999999999995</v>
      </c>
      <c r="AN95" s="11">
        <f t="shared" si="40"/>
        <v>0.46824999999999994</v>
      </c>
      <c r="AO95" s="23">
        <f t="shared" si="45"/>
        <v>0.9595659516820001</v>
      </c>
      <c r="AP95" s="23">
        <f t="shared" si="57"/>
        <v>1.0823573654080001</v>
      </c>
      <c r="AQ95" s="23">
        <f t="shared" si="58"/>
        <v>0.90429736775200009</v>
      </c>
      <c r="AR95" s="23">
        <f t="shared" si="59"/>
        <v>0.84045939015200022</v>
      </c>
      <c r="AS95" s="23">
        <f t="shared" si="60"/>
        <v>0.66117201125000025</v>
      </c>
      <c r="AT95" s="23">
        <f t="shared" si="46"/>
        <v>2.1998719337946699</v>
      </c>
      <c r="AU95" s="23">
        <f t="shared" si="47"/>
        <v>1.0755412571478669</v>
      </c>
      <c r="AV95" s="23">
        <f t="shared" si="48"/>
        <v>0.87909656525983659</v>
      </c>
      <c r="AW95" s="23">
        <f t="shared" si="49"/>
        <v>0.27989740713624767</v>
      </c>
    </row>
    <row r="96" spans="1:49" x14ac:dyDescent="0.35">
      <c r="A96">
        <v>1926</v>
      </c>
      <c r="B96" s="1">
        <v>-9.5</v>
      </c>
      <c r="C96" s="1">
        <v>-14.2</v>
      </c>
      <c r="D96" s="1">
        <v>-15.3</v>
      </c>
      <c r="E96" s="1">
        <v>-7.7</v>
      </c>
      <c r="F96" s="5">
        <v>0.1</v>
      </c>
      <c r="G96" s="1">
        <v>6.2</v>
      </c>
      <c r="H96" s="1">
        <v>8.8000000000000007</v>
      </c>
      <c r="I96" s="1">
        <v>7.1</v>
      </c>
      <c r="J96" s="1">
        <v>3</v>
      </c>
      <c r="K96" s="1">
        <v>-1.4</v>
      </c>
      <c r="L96" s="1">
        <v>-5.6</v>
      </c>
      <c r="M96" s="1">
        <v>-8.9</v>
      </c>
      <c r="N96" s="1">
        <v>-3.1</v>
      </c>
      <c r="O96">
        <f t="shared" si="41"/>
        <v>25.200000000000003</v>
      </c>
      <c r="P96" s="1">
        <f t="shared" si="61"/>
        <v>-9.7666666666666657</v>
      </c>
      <c r="Q96" s="1">
        <f t="shared" si="62"/>
        <v>-7.6333333333333329</v>
      </c>
      <c r="R96" s="1">
        <f t="shared" si="63"/>
        <v>7.3666666666666671</v>
      </c>
      <c r="S96" s="1">
        <f t="shared" si="64"/>
        <v>-1.3333333333333333</v>
      </c>
      <c r="U96" s="1">
        <f t="shared" si="50"/>
        <v>8.8000000000000007</v>
      </c>
      <c r="V96" s="1">
        <f t="shared" si="51"/>
        <v>-15.3</v>
      </c>
      <c r="W96" s="1">
        <f t="shared" si="52"/>
        <v>12.05</v>
      </c>
      <c r="X96" s="5">
        <f t="shared" ref="X96:X103" si="75">INTERCEPT(E$7:F$7,E96:F96)</f>
        <v>135.10897435897436</v>
      </c>
      <c r="Y96" s="1">
        <f t="shared" si="65"/>
        <v>278.79545454545456</v>
      </c>
      <c r="Z96" s="1">
        <f t="shared" si="53"/>
        <v>143.6864801864802</v>
      </c>
      <c r="AA96" s="1">
        <f t="shared" si="54"/>
        <v>206.95221445221446</v>
      </c>
      <c r="AB96" s="7">
        <f t="shared" si="55"/>
        <v>842.96068376068388</v>
      </c>
      <c r="AC96" s="1">
        <f t="shared" si="43"/>
        <v>222.60897435897436</v>
      </c>
      <c r="AD96" s="1">
        <f t="shared" si="66"/>
        <v>2270.6115384615382</v>
      </c>
      <c r="AE96" s="1">
        <f t="shared" si="67"/>
        <v>23.804487179487182</v>
      </c>
      <c r="AF96" s="12">
        <f t="shared" si="68"/>
        <v>0.62138760626896838</v>
      </c>
      <c r="AI96" s="23">
        <f t="shared" si="56"/>
        <v>0.26672000000000007</v>
      </c>
      <c r="AJ96" s="23">
        <f t="shared" si="44"/>
        <v>0.30084000000000005</v>
      </c>
      <c r="AK96" s="11">
        <f t="shared" si="40"/>
        <v>0.20868000000000003</v>
      </c>
      <c r="AL96" s="11">
        <f t="shared" si="40"/>
        <v>0.31964000000000004</v>
      </c>
      <c r="AM96" s="11">
        <f t="shared" si="40"/>
        <v>0.35736000000000001</v>
      </c>
      <c r="AN96" s="11">
        <f t="shared" si="40"/>
        <v>0.50009999999999999</v>
      </c>
      <c r="AO96" s="23">
        <f t="shared" si="45"/>
        <v>0.85349298755199998</v>
      </c>
      <c r="AP96" s="23">
        <f t="shared" si="57"/>
        <v>1.017257768608</v>
      </c>
      <c r="AQ96" s="23">
        <f t="shared" si="58"/>
        <v>0.82513434563200017</v>
      </c>
      <c r="AR96" s="23">
        <f t="shared" si="59"/>
        <v>0.77339533043200015</v>
      </c>
      <c r="AS96" s="23">
        <f t="shared" si="60"/>
        <v>0.63994102420000021</v>
      </c>
      <c r="AT96" s="23">
        <f t="shared" si="46"/>
        <v>2.5183588739027227</v>
      </c>
      <c r="AU96" s="23">
        <f t="shared" si="47"/>
        <v>1.2131760377581655</v>
      </c>
      <c r="AV96" s="23">
        <f t="shared" si="48"/>
        <v>0.99579293220284615</v>
      </c>
      <c r="AW96" s="23">
        <f t="shared" si="49"/>
        <v>0.32516341149016803</v>
      </c>
    </row>
    <row r="97" spans="1:49" x14ac:dyDescent="0.35">
      <c r="A97">
        <v>1927</v>
      </c>
      <c r="B97" s="1">
        <v>-9.1999999999999993</v>
      </c>
      <c r="C97" s="1">
        <v>-14.8</v>
      </c>
      <c r="D97" s="1">
        <v>-18.8</v>
      </c>
      <c r="E97" s="1">
        <v>-8.5</v>
      </c>
      <c r="F97" s="5">
        <v>0.2</v>
      </c>
      <c r="G97" s="1">
        <v>5.0999999999999996</v>
      </c>
      <c r="H97" s="1">
        <v>6.6</v>
      </c>
      <c r="I97" s="1">
        <v>7.6</v>
      </c>
      <c r="J97" s="1">
        <v>5.0999999999999996</v>
      </c>
      <c r="K97" s="1">
        <v>-2.2999999999999998</v>
      </c>
      <c r="L97" s="1">
        <v>-5.8</v>
      </c>
      <c r="M97" s="1">
        <v>-5.5</v>
      </c>
      <c r="N97" s="1">
        <v>-3.4</v>
      </c>
      <c r="O97">
        <f t="shared" si="41"/>
        <v>24.6</v>
      </c>
      <c r="P97" s="1">
        <f t="shared" si="61"/>
        <v>-10.966666666666669</v>
      </c>
      <c r="Q97" s="1">
        <f t="shared" si="62"/>
        <v>-9.0333333333333332</v>
      </c>
      <c r="R97" s="1">
        <f t="shared" si="63"/>
        <v>6.4333333333333327</v>
      </c>
      <c r="S97" s="1">
        <f t="shared" si="64"/>
        <v>-1</v>
      </c>
      <c r="U97" s="1">
        <f t="shared" si="50"/>
        <v>7.6</v>
      </c>
      <c r="V97" s="1">
        <f t="shared" si="51"/>
        <v>-18.8</v>
      </c>
      <c r="W97" s="1">
        <f t="shared" si="52"/>
        <v>13.2</v>
      </c>
      <c r="X97" s="5">
        <f t="shared" si="75"/>
        <v>134.79885057471265</v>
      </c>
      <c r="Y97" s="1">
        <f t="shared" si="65"/>
        <v>279.02027027027026</v>
      </c>
      <c r="Z97" s="1">
        <f t="shared" si="53"/>
        <v>144.22141969555761</v>
      </c>
      <c r="AA97" s="1">
        <f t="shared" si="54"/>
        <v>206.90956042249144</v>
      </c>
      <c r="AB97" s="7">
        <f t="shared" si="55"/>
        <v>730.72185979082519</v>
      </c>
      <c r="AC97" s="1">
        <f t="shared" si="43"/>
        <v>221.00339602925808</v>
      </c>
      <c r="AD97" s="1">
        <f t="shared" si="66"/>
        <v>2769.9092302333679</v>
      </c>
      <c r="AE97" s="1">
        <f t="shared" si="67"/>
        <v>24.297152560083603</v>
      </c>
      <c r="AF97" s="12">
        <f t="shared" si="68"/>
        <v>0.66066710378873683</v>
      </c>
      <c r="AI97" s="23">
        <f t="shared" si="56"/>
        <v>0.18554000000000001</v>
      </c>
      <c r="AJ97" s="23">
        <f t="shared" si="44"/>
        <v>0.29322000000000004</v>
      </c>
      <c r="AK97" s="11">
        <f t="shared" si="40"/>
        <v>0.20484000000000002</v>
      </c>
      <c r="AL97" s="11">
        <f t="shared" si="40"/>
        <v>0.31352000000000002</v>
      </c>
      <c r="AM97" s="11">
        <f t="shared" si="40"/>
        <v>0.35148000000000001</v>
      </c>
      <c r="AN97" s="11">
        <f t="shared" si="40"/>
        <v>0.49619999999999997</v>
      </c>
      <c r="AO97" s="23">
        <f t="shared" si="45"/>
        <v>0.86547448352800005</v>
      </c>
      <c r="AP97" s="23">
        <f t="shared" si="57"/>
        <v>1.024973409952</v>
      </c>
      <c r="AQ97" s="23">
        <f t="shared" si="58"/>
        <v>0.83417819276800009</v>
      </c>
      <c r="AR97" s="23">
        <f t="shared" si="59"/>
        <v>0.78100762076800012</v>
      </c>
      <c r="AS97" s="23">
        <f t="shared" si="60"/>
        <v>0.64227694480000008</v>
      </c>
      <c r="AT97" s="23">
        <f t="shared" si="46"/>
        <v>2.3535899479584304</v>
      </c>
      <c r="AU97" s="23">
        <f t="shared" si="47"/>
        <v>1.1356991418157651</v>
      </c>
      <c r="AV97" s="23">
        <f t="shared" si="48"/>
        <v>0.93168326050322869</v>
      </c>
      <c r="AW97" s="23">
        <f t="shared" si="49"/>
        <v>0.30329500079392169</v>
      </c>
    </row>
    <row r="98" spans="1:49" x14ac:dyDescent="0.35">
      <c r="A98">
        <v>1928</v>
      </c>
      <c r="B98" s="1">
        <v>-9.6</v>
      </c>
      <c r="C98" s="1">
        <v>-14.8</v>
      </c>
      <c r="D98" s="1">
        <v>-5.9</v>
      </c>
      <c r="E98" s="1">
        <v>-5.4</v>
      </c>
      <c r="F98" s="5">
        <v>0.9</v>
      </c>
      <c r="G98" s="1">
        <v>6</v>
      </c>
      <c r="H98" s="1">
        <v>7.9</v>
      </c>
      <c r="I98" s="1">
        <v>8.3000000000000007</v>
      </c>
      <c r="J98" s="1">
        <v>5.4</v>
      </c>
      <c r="K98" s="1">
        <v>-0.3</v>
      </c>
      <c r="L98" s="1">
        <v>-4.5</v>
      </c>
      <c r="M98" s="1">
        <v>-7.2</v>
      </c>
      <c r="N98" s="1">
        <v>-1.6</v>
      </c>
      <c r="O98">
        <f t="shared" si="41"/>
        <v>28.5</v>
      </c>
      <c r="P98" s="1">
        <f t="shared" si="61"/>
        <v>-9.9666666666666668</v>
      </c>
      <c r="Q98" s="1">
        <f t="shared" si="62"/>
        <v>-3.4666666666666668</v>
      </c>
      <c r="R98" s="1">
        <f t="shared" si="63"/>
        <v>7.4000000000000012</v>
      </c>
      <c r="S98" s="1">
        <f t="shared" si="64"/>
        <v>0.20000000000000018</v>
      </c>
      <c r="U98" s="1">
        <f t="shared" si="50"/>
        <v>8.3000000000000007</v>
      </c>
      <c r="V98" s="1">
        <f t="shared" si="51"/>
        <v>-14.8</v>
      </c>
      <c r="W98" s="1">
        <f t="shared" si="52"/>
        <v>11.55</v>
      </c>
      <c r="X98" s="5">
        <f t="shared" si="75"/>
        <v>131.14285714285714</v>
      </c>
      <c r="Y98" s="1">
        <f t="shared" si="65"/>
        <v>286.89473684210526</v>
      </c>
      <c r="Z98" s="1">
        <f t="shared" si="53"/>
        <v>155.75187969924812</v>
      </c>
      <c r="AA98" s="1">
        <f t="shared" si="54"/>
        <v>209.01879699248121</v>
      </c>
      <c r="AB98" s="7">
        <f t="shared" si="55"/>
        <v>861.82706766917295</v>
      </c>
      <c r="AC98" s="1">
        <f t="shared" si="43"/>
        <v>217.12258687258688</v>
      </c>
      <c r="AD98" s="1">
        <f t="shared" si="66"/>
        <v>2142.2761904761905</v>
      </c>
      <c r="AE98" s="1">
        <f t="shared" si="67"/>
        <v>22.581563706563699</v>
      </c>
      <c r="AF98" s="12">
        <f t="shared" si="68"/>
        <v>0.61189499940448355</v>
      </c>
      <c r="AI98" s="23">
        <f t="shared" si="56"/>
        <v>0.23351000000000005</v>
      </c>
      <c r="AJ98" s="23">
        <f t="shared" si="44"/>
        <v>0.34275</v>
      </c>
      <c r="AK98" s="11">
        <f t="shared" si="40"/>
        <v>0.2298</v>
      </c>
      <c r="AL98" s="11">
        <f t="shared" si="40"/>
        <v>0.3533</v>
      </c>
      <c r="AM98" s="11">
        <f t="shared" si="40"/>
        <v>0.38969999999999999</v>
      </c>
      <c r="AN98" s="11">
        <f t="shared" si="40"/>
        <v>0.52154999999999996</v>
      </c>
      <c r="AO98" s="23">
        <f t="shared" si="45"/>
        <v>0.79261820125000004</v>
      </c>
      <c r="AP98" s="23">
        <f t="shared" si="57"/>
        <v>0.97609745680000004</v>
      </c>
      <c r="AQ98" s="23">
        <f t="shared" si="58"/>
        <v>0.77863355380000021</v>
      </c>
      <c r="AR98" s="23">
        <f t="shared" si="59"/>
        <v>0.7345189378000001</v>
      </c>
      <c r="AS98" s="23">
        <f t="shared" si="60"/>
        <v>0.62840935405000031</v>
      </c>
      <c r="AT98" s="23">
        <f t="shared" si="46"/>
        <v>2.4943368732828506</v>
      </c>
      <c r="AU98" s="23">
        <f t="shared" si="47"/>
        <v>1.1916108642195049</v>
      </c>
      <c r="AV98" s="23">
        <f t="shared" si="48"/>
        <v>0.98124209439669852</v>
      </c>
      <c r="AW98" s="23">
        <f t="shared" si="49"/>
        <v>0.32580625748406217</v>
      </c>
    </row>
    <row r="99" spans="1:49" x14ac:dyDescent="0.35">
      <c r="A99">
        <v>1929</v>
      </c>
      <c r="B99" s="1">
        <v>-2.1</v>
      </c>
      <c r="C99" s="1">
        <v>-7.8</v>
      </c>
      <c r="D99" s="1">
        <v>-6.1</v>
      </c>
      <c r="E99" s="1">
        <v>-5.2</v>
      </c>
      <c r="F99" s="5">
        <v>0.6</v>
      </c>
      <c r="G99" s="1">
        <v>4.4000000000000004</v>
      </c>
      <c r="H99" s="1">
        <v>7.8</v>
      </c>
      <c r="I99" s="1">
        <v>7.6</v>
      </c>
      <c r="J99" s="1">
        <v>2.1</v>
      </c>
      <c r="K99" s="1">
        <v>-3.6</v>
      </c>
      <c r="L99" s="1">
        <v>-5.8</v>
      </c>
      <c r="M99" s="1">
        <v>-9.3000000000000007</v>
      </c>
      <c r="N99" s="1">
        <v>-1.4</v>
      </c>
      <c r="O99">
        <f t="shared" si="41"/>
        <v>22.5</v>
      </c>
      <c r="P99" s="1">
        <f t="shared" si="61"/>
        <v>-5.7</v>
      </c>
      <c r="Q99" s="1">
        <f t="shared" si="62"/>
        <v>-3.5666666666666669</v>
      </c>
      <c r="R99" s="1">
        <f t="shared" si="63"/>
        <v>6.5999999999999988</v>
      </c>
      <c r="S99" s="1">
        <f t="shared" si="64"/>
        <v>-2.4333333333333331</v>
      </c>
      <c r="U99" s="1">
        <f t="shared" si="50"/>
        <v>7.8</v>
      </c>
      <c r="V99" s="1">
        <f t="shared" si="51"/>
        <v>-9.3000000000000007</v>
      </c>
      <c r="W99" s="1">
        <f t="shared" si="52"/>
        <v>8.5500000000000007</v>
      </c>
      <c r="X99" s="5">
        <f t="shared" si="75"/>
        <v>132.34482758620689</v>
      </c>
      <c r="Y99" s="1">
        <f t="shared" si="65"/>
        <v>269.23684210526318</v>
      </c>
      <c r="Z99" s="1">
        <f t="shared" si="53"/>
        <v>136.89201451905629</v>
      </c>
      <c r="AA99" s="1">
        <f t="shared" si="54"/>
        <v>200.79083484573505</v>
      </c>
      <c r="AB99" s="7">
        <f t="shared" si="55"/>
        <v>711.83847549909262</v>
      </c>
      <c r="AC99" s="1">
        <f t="shared" si="43"/>
        <v>210.45009074410163</v>
      </c>
      <c r="AD99" s="1">
        <f t="shared" si="66"/>
        <v>1304.7905626134302</v>
      </c>
      <c r="AE99" s="1">
        <f t="shared" si="67"/>
        <v>27.119782214156075</v>
      </c>
      <c r="AF99" s="12">
        <f t="shared" si="68"/>
        <v>0.57516922691397476</v>
      </c>
      <c r="AI99" s="23">
        <f t="shared" si="56"/>
        <v>0.22982000000000002</v>
      </c>
      <c r="AJ99" s="23">
        <f t="shared" si="44"/>
        <v>0.26655000000000001</v>
      </c>
      <c r="AK99" s="11">
        <f t="shared" si="40"/>
        <v>0.19140000000000001</v>
      </c>
      <c r="AL99" s="11">
        <f t="shared" si="40"/>
        <v>0.29210000000000003</v>
      </c>
      <c r="AM99" s="11">
        <f t="shared" si="40"/>
        <v>0.33089999999999997</v>
      </c>
      <c r="AN99" s="11">
        <f t="shared" si="40"/>
        <v>0.48254999999999998</v>
      </c>
      <c r="AO99" s="23">
        <f t="shared" si="45"/>
        <v>0.90962284405000005</v>
      </c>
      <c r="AP99" s="23">
        <f t="shared" si="57"/>
        <v>1.0525401832000001</v>
      </c>
      <c r="AQ99" s="23">
        <f t="shared" si="58"/>
        <v>0.86725923220000001</v>
      </c>
      <c r="AR99" s="23">
        <f t="shared" si="59"/>
        <v>0.80896844020000014</v>
      </c>
      <c r="AS99" s="23">
        <f t="shared" si="60"/>
        <v>0.65103239605000018</v>
      </c>
      <c r="AT99" s="23">
        <f t="shared" si="46"/>
        <v>2.3540111897017337</v>
      </c>
      <c r="AU99" s="23">
        <f t="shared" si="47"/>
        <v>1.1429389328525332</v>
      </c>
      <c r="AV99" s="23">
        <f t="shared" si="48"/>
        <v>0.93588206729451018</v>
      </c>
      <c r="AW99" s="23">
        <f t="shared" si="49"/>
        <v>0.30138391136179066</v>
      </c>
    </row>
    <row r="100" spans="1:49" x14ac:dyDescent="0.35">
      <c r="A100">
        <v>1930</v>
      </c>
      <c r="B100" s="1">
        <v>-12.6</v>
      </c>
      <c r="C100" s="1">
        <v>-12.4</v>
      </c>
      <c r="D100" s="1">
        <v>-7.8</v>
      </c>
      <c r="E100" s="1">
        <v>-4.5999999999999996</v>
      </c>
      <c r="F100" s="5">
        <v>0.2</v>
      </c>
      <c r="G100" s="1">
        <v>4.2</v>
      </c>
      <c r="H100" s="1">
        <v>7.9</v>
      </c>
      <c r="I100" s="1">
        <v>7.5</v>
      </c>
      <c r="J100" s="1">
        <v>5.3</v>
      </c>
      <c r="K100" s="1">
        <v>-2.6</v>
      </c>
      <c r="L100" s="1">
        <v>-6.6</v>
      </c>
      <c r="M100" s="1">
        <v>-8.9</v>
      </c>
      <c r="N100" s="1">
        <v>-2.5</v>
      </c>
      <c r="O100">
        <f t="shared" si="41"/>
        <v>25.1</v>
      </c>
      <c r="P100" s="1">
        <f t="shared" si="61"/>
        <v>-11.433333333333332</v>
      </c>
      <c r="Q100" s="1">
        <f t="shared" si="62"/>
        <v>-4.0666666666666664</v>
      </c>
      <c r="R100" s="1">
        <f t="shared" si="63"/>
        <v>6.5333333333333341</v>
      </c>
      <c r="S100" s="1">
        <f t="shared" si="64"/>
        <v>-1.3</v>
      </c>
      <c r="U100" s="1">
        <f t="shared" si="50"/>
        <v>7.9</v>
      </c>
      <c r="V100" s="1">
        <f t="shared" si="51"/>
        <v>-12.6</v>
      </c>
      <c r="W100" s="1">
        <f t="shared" si="52"/>
        <v>10.25</v>
      </c>
      <c r="X100" s="5">
        <f t="shared" si="75"/>
        <v>134.22916666666666</v>
      </c>
      <c r="Y100" s="1">
        <f t="shared" si="65"/>
        <v>278.46202531645571</v>
      </c>
      <c r="Z100" s="1">
        <f t="shared" si="53"/>
        <v>144.23285864978905</v>
      </c>
      <c r="AA100" s="1">
        <f t="shared" si="54"/>
        <v>206.3455959915612</v>
      </c>
      <c r="AB100" s="7">
        <f t="shared" si="55"/>
        <v>759.62638888888898</v>
      </c>
      <c r="AC100" s="1">
        <f t="shared" si="43"/>
        <v>229.99232456140348</v>
      </c>
      <c r="AD100" s="1">
        <f t="shared" si="66"/>
        <v>1931.9355263157888</v>
      </c>
      <c r="AE100" s="1">
        <f t="shared" si="67"/>
        <v>19.233004385964918</v>
      </c>
      <c r="AF100" s="12">
        <f t="shared" si="68"/>
        <v>0.61460842490106748</v>
      </c>
      <c r="AI100" s="23">
        <f t="shared" si="56"/>
        <v>0.23351000000000005</v>
      </c>
      <c r="AJ100" s="23">
        <f t="shared" si="44"/>
        <v>0.29957</v>
      </c>
      <c r="AK100" s="11">
        <f t="shared" si="40"/>
        <v>0.20804</v>
      </c>
      <c r="AL100" s="11">
        <f t="shared" si="40"/>
        <v>0.31862000000000001</v>
      </c>
      <c r="AM100" s="11">
        <f t="shared" si="40"/>
        <v>0.35638000000000003</v>
      </c>
      <c r="AN100" s="11">
        <f t="shared" si="40"/>
        <v>0.49944999999999995</v>
      </c>
      <c r="AO100" s="23">
        <f t="shared" si="45"/>
        <v>0.85547038745800008</v>
      </c>
      <c r="AP100" s="23">
        <f t="shared" si="57"/>
        <v>1.018538752672</v>
      </c>
      <c r="AQ100" s="23">
        <f t="shared" si="58"/>
        <v>0.82662906464800012</v>
      </c>
      <c r="AR100" s="23">
        <f t="shared" si="59"/>
        <v>0.7746524246480001</v>
      </c>
      <c r="AS100" s="23">
        <f t="shared" si="60"/>
        <v>0.64032523205000025</v>
      </c>
      <c r="AT100" s="23">
        <f t="shared" si="46"/>
        <v>2.392143627093716</v>
      </c>
      <c r="AU100" s="23">
        <f t="shared" si="47"/>
        <v>1.1526917609719014</v>
      </c>
      <c r="AV100" s="23">
        <f t="shared" si="48"/>
        <v>0.94605867200329641</v>
      </c>
      <c r="AW100" s="23">
        <f t="shared" si="49"/>
        <v>0.30876521334562612</v>
      </c>
    </row>
    <row r="101" spans="1:49" x14ac:dyDescent="0.35">
      <c r="A101">
        <v>1931</v>
      </c>
      <c r="B101" s="1">
        <v>-7.4</v>
      </c>
      <c r="C101" s="1">
        <v>-13.9</v>
      </c>
      <c r="D101" s="1">
        <v>-17.600000000000001</v>
      </c>
      <c r="E101" s="1">
        <v>-9</v>
      </c>
      <c r="F101" s="5">
        <v>0.2</v>
      </c>
      <c r="G101" s="1">
        <v>6.8</v>
      </c>
      <c r="H101" s="1">
        <v>9.6999999999999993</v>
      </c>
      <c r="I101" s="1">
        <v>8.1999999999999993</v>
      </c>
      <c r="J101" s="1">
        <v>5.6</v>
      </c>
      <c r="K101" s="1">
        <v>-2.1</v>
      </c>
      <c r="L101" s="1">
        <v>-8</v>
      </c>
      <c r="M101" s="1">
        <v>-8.9</v>
      </c>
      <c r="N101" s="1">
        <v>-3</v>
      </c>
      <c r="O101">
        <f t="shared" si="41"/>
        <v>30.5</v>
      </c>
      <c r="P101" s="1">
        <f t="shared" si="61"/>
        <v>-10.066666666666668</v>
      </c>
      <c r="Q101" s="1">
        <f t="shared" si="62"/>
        <v>-8.8000000000000007</v>
      </c>
      <c r="R101" s="1">
        <f t="shared" si="63"/>
        <v>8.2333333333333325</v>
      </c>
      <c r="S101" s="1">
        <f t="shared" si="64"/>
        <v>-1.5</v>
      </c>
      <c r="U101" s="1">
        <f t="shared" si="50"/>
        <v>9.6999999999999993</v>
      </c>
      <c r="V101" s="1">
        <f t="shared" si="51"/>
        <v>-17.600000000000001</v>
      </c>
      <c r="W101" s="1">
        <f t="shared" si="52"/>
        <v>13.65</v>
      </c>
      <c r="X101" s="5">
        <f t="shared" si="75"/>
        <v>134.83695652173913</v>
      </c>
      <c r="Y101" s="1">
        <f t="shared" si="65"/>
        <v>280.18181818181819</v>
      </c>
      <c r="Z101" s="1">
        <f t="shared" si="53"/>
        <v>145.34486166007906</v>
      </c>
      <c r="AA101" s="1">
        <f t="shared" si="54"/>
        <v>207.50938735177866</v>
      </c>
      <c r="AB101" s="7">
        <f t="shared" si="55"/>
        <v>939.89677206851115</v>
      </c>
      <c r="AC101" s="1">
        <f t="shared" si="43"/>
        <v>221.37493120528342</v>
      </c>
      <c r="AD101" s="1">
        <f t="shared" si="66"/>
        <v>2597.4658594753255</v>
      </c>
      <c r="AE101" s="1">
        <f t="shared" si="67"/>
        <v>24.149490919097417</v>
      </c>
      <c r="AF101" s="12">
        <f t="shared" si="68"/>
        <v>0.62439866841250424</v>
      </c>
      <c r="AI101" s="23">
        <f t="shared" si="56"/>
        <v>0.29992999999999997</v>
      </c>
      <c r="AJ101" s="23">
        <f t="shared" si="44"/>
        <v>0.36814999999999998</v>
      </c>
      <c r="AK101" s="11">
        <f t="shared" si="40"/>
        <v>0.24260000000000001</v>
      </c>
      <c r="AL101" s="11">
        <f t="shared" si="40"/>
        <v>0.37370000000000003</v>
      </c>
      <c r="AM101" s="11">
        <f t="shared" si="40"/>
        <v>0.4093</v>
      </c>
      <c r="AN101" s="11">
        <f t="shared" si="40"/>
        <v>0.53454999999999997</v>
      </c>
      <c r="AO101" s="23">
        <f t="shared" si="45"/>
        <v>0.75986180245000012</v>
      </c>
      <c r="AP101" s="23">
        <f t="shared" si="57"/>
        <v>0.9522025192000001</v>
      </c>
      <c r="AQ101" s="23">
        <f t="shared" si="58"/>
        <v>0.7531200898</v>
      </c>
      <c r="AR101" s="23">
        <f t="shared" si="59"/>
        <v>0.71342110580000018</v>
      </c>
      <c r="AS101" s="23">
        <f t="shared" si="60"/>
        <v>0.62250426005000015</v>
      </c>
      <c r="AT101" s="23">
        <f t="shared" si="46"/>
        <v>2.5727832128698909</v>
      </c>
      <c r="AU101" s="23">
        <f t="shared" si="47"/>
        <v>1.2238551708296037</v>
      </c>
      <c r="AV101" s="23">
        <f t="shared" si="48"/>
        <v>1.009898350223555</v>
      </c>
      <c r="AW101" s="23">
        <f t="shared" si="49"/>
        <v>0.33864079781606182</v>
      </c>
    </row>
    <row r="102" spans="1:49" x14ac:dyDescent="0.35">
      <c r="A102">
        <v>1932</v>
      </c>
      <c r="B102" s="1">
        <v>-15.9</v>
      </c>
      <c r="C102" s="1">
        <v>-5.6</v>
      </c>
      <c r="D102" s="1">
        <v>-4.8</v>
      </c>
      <c r="E102" s="1">
        <v>-5.9</v>
      </c>
      <c r="F102" s="5">
        <v>2.2000000000000002</v>
      </c>
      <c r="G102" s="1">
        <v>5.4</v>
      </c>
      <c r="H102" s="1">
        <v>7.8</v>
      </c>
      <c r="I102" s="1">
        <v>6.5</v>
      </c>
      <c r="J102" s="1">
        <v>3.3</v>
      </c>
      <c r="K102" s="1">
        <v>-1.9</v>
      </c>
      <c r="L102" s="1">
        <v>-7.4</v>
      </c>
      <c r="M102" s="1">
        <v>-9.9</v>
      </c>
      <c r="N102" s="1">
        <v>-2.2000000000000002</v>
      </c>
      <c r="O102">
        <f t="shared" si="41"/>
        <v>25.2</v>
      </c>
      <c r="P102" s="1">
        <f t="shared" si="61"/>
        <v>-10.133333333333333</v>
      </c>
      <c r="Q102" s="1">
        <f t="shared" si="62"/>
        <v>-2.8333333333333335</v>
      </c>
      <c r="R102" s="1">
        <f t="shared" si="63"/>
        <v>6.5666666666666664</v>
      </c>
      <c r="S102" s="1">
        <f t="shared" si="64"/>
        <v>-2</v>
      </c>
      <c r="U102" s="1">
        <f t="shared" si="50"/>
        <v>7.8</v>
      </c>
      <c r="V102" s="1">
        <f t="shared" si="51"/>
        <v>-15.9</v>
      </c>
      <c r="W102" s="1">
        <f t="shared" si="52"/>
        <v>11.85</v>
      </c>
      <c r="X102" s="5">
        <f t="shared" si="75"/>
        <v>127.21604938271605</v>
      </c>
      <c r="Y102" s="1">
        <f t="shared" si="65"/>
        <v>277.35576923076923</v>
      </c>
      <c r="Z102" s="1">
        <f t="shared" si="53"/>
        <v>150.13971984805318</v>
      </c>
      <c r="AA102" s="1">
        <f t="shared" si="54"/>
        <v>202.28590930674264</v>
      </c>
      <c r="AB102" s="7">
        <f t="shared" si="55"/>
        <v>780.72654320987635</v>
      </c>
      <c r="AC102" s="1">
        <f t="shared" si="43"/>
        <v>212.03423120089786</v>
      </c>
      <c r="AD102" s="1">
        <f t="shared" si="66"/>
        <v>2247.5628507295173</v>
      </c>
      <c r="AE102" s="1">
        <f t="shared" si="67"/>
        <v>21.198933782267119</v>
      </c>
      <c r="AF102" s="12">
        <f t="shared" si="68"/>
        <v>0.62917714771068078</v>
      </c>
      <c r="AI102" s="23">
        <f t="shared" si="56"/>
        <v>0.22982000000000002</v>
      </c>
      <c r="AJ102" s="23">
        <f t="shared" si="44"/>
        <v>0.30084</v>
      </c>
      <c r="AK102" s="11">
        <f t="shared" si="40"/>
        <v>0.20868</v>
      </c>
      <c r="AL102" s="11">
        <f t="shared" si="40"/>
        <v>0.31963999999999998</v>
      </c>
      <c r="AM102" s="11">
        <f t="shared" si="40"/>
        <v>0.35736000000000001</v>
      </c>
      <c r="AN102" s="11">
        <f t="shared" si="40"/>
        <v>0.50009999999999999</v>
      </c>
      <c r="AO102" s="23">
        <f t="shared" si="45"/>
        <v>0.85349298755200009</v>
      </c>
      <c r="AP102" s="23">
        <f t="shared" si="57"/>
        <v>1.017257768608</v>
      </c>
      <c r="AQ102" s="23">
        <f t="shared" si="58"/>
        <v>0.82513434563200017</v>
      </c>
      <c r="AR102" s="23">
        <f t="shared" si="59"/>
        <v>0.77339533043200015</v>
      </c>
      <c r="AS102" s="23">
        <f t="shared" si="60"/>
        <v>0.63994102420000021</v>
      </c>
      <c r="AT102" s="23">
        <f t="shared" si="46"/>
        <v>2.4236138810878152</v>
      </c>
      <c r="AU102" s="23">
        <f t="shared" si="47"/>
        <v>1.1675342683615395</v>
      </c>
      <c r="AV102" s="23">
        <f t="shared" si="48"/>
        <v>0.95832948917080329</v>
      </c>
      <c r="AW102" s="23">
        <f t="shared" si="49"/>
        <v>0.31293020461700943</v>
      </c>
    </row>
    <row r="103" spans="1:49" x14ac:dyDescent="0.35">
      <c r="A103">
        <v>1933</v>
      </c>
      <c r="B103" s="1">
        <v>-16.100000000000001</v>
      </c>
      <c r="C103" s="1">
        <v>-10.4</v>
      </c>
      <c r="D103" s="1">
        <v>-12.6</v>
      </c>
      <c r="E103" s="1">
        <v>-7.8</v>
      </c>
      <c r="F103" s="5">
        <v>0.2</v>
      </c>
      <c r="G103" s="1">
        <v>4.3</v>
      </c>
      <c r="H103" s="1">
        <v>8.6</v>
      </c>
      <c r="I103" s="1">
        <v>7.7</v>
      </c>
      <c r="J103" s="1">
        <v>2.2000000000000002</v>
      </c>
      <c r="K103" s="1">
        <v>-1.8</v>
      </c>
      <c r="L103" s="1">
        <v>-4</v>
      </c>
      <c r="M103" s="1">
        <v>-5.4</v>
      </c>
      <c r="N103" s="1">
        <v>-2.9</v>
      </c>
      <c r="O103">
        <f t="shared" si="41"/>
        <v>23</v>
      </c>
      <c r="P103" s="1">
        <f t="shared" si="61"/>
        <v>-12.133333333333333</v>
      </c>
      <c r="Q103" s="1">
        <f t="shared" si="62"/>
        <v>-6.7333333333333334</v>
      </c>
      <c r="R103" s="1">
        <f t="shared" si="63"/>
        <v>6.8666666666666663</v>
      </c>
      <c r="S103" s="1">
        <f t="shared" si="64"/>
        <v>-1.2</v>
      </c>
      <c r="U103" s="1">
        <f t="shared" si="50"/>
        <v>8.6</v>
      </c>
      <c r="V103" s="1">
        <f t="shared" si="51"/>
        <v>-16.100000000000001</v>
      </c>
      <c r="W103" s="1">
        <f t="shared" si="52"/>
        <v>12.350000000000001</v>
      </c>
      <c r="X103" s="5">
        <f t="shared" si="75"/>
        <v>134.73750000000001</v>
      </c>
      <c r="Y103" s="1">
        <f t="shared" si="65"/>
        <v>274.77499999999998</v>
      </c>
      <c r="Z103" s="1">
        <f t="shared" si="53"/>
        <v>140.03749999999997</v>
      </c>
      <c r="AA103" s="1">
        <f t="shared" si="54"/>
        <v>204.75624999999999</v>
      </c>
      <c r="AB103" s="7">
        <f t="shared" si="55"/>
        <v>802.88166666666632</v>
      </c>
      <c r="AC103" s="1">
        <f t="shared" si="43"/>
        <v>222.38173076923078</v>
      </c>
      <c r="AD103" s="1">
        <f t="shared" si="66"/>
        <v>2386.897243589744</v>
      </c>
      <c r="AE103" s="1">
        <f t="shared" si="67"/>
        <v>23.546634615384619</v>
      </c>
      <c r="AF103" s="12">
        <f t="shared" si="68"/>
        <v>0.63292160195588665</v>
      </c>
      <c r="AI103" s="23">
        <f t="shared" si="56"/>
        <v>0.25934000000000001</v>
      </c>
      <c r="AJ103" s="23">
        <f t="shared" si="44"/>
        <v>0.27289999999999998</v>
      </c>
      <c r="AK103" s="11">
        <f t="shared" si="40"/>
        <v>0.1946</v>
      </c>
      <c r="AL103" s="11">
        <f t="shared" si="40"/>
        <v>0.29720000000000002</v>
      </c>
      <c r="AM103" s="11">
        <f t="shared" si="40"/>
        <v>0.33579999999999999</v>
      </c>
      <c r="AN103" s="11">
        <f t="shared" si="40"/>
        <v>0.48580000000000001</v>
      </c>
      <c r="AO103" s="23">
        <f t="shared" si="45"/>
        <v>0.8987990722000001</v>
      </c>
      <c r="AP103" s="23">
        <f t="shared" si="57"/>
        <v>1.0458973672</v>
      </c>
      <c r="AQ103" s="23">
        <f t="shared" si="58"/>
        <v>0.85918137280000006</v>
      </c>
      <c r="AR103" s="23">
        <f t="shared" si="59"/>
        <v>0.80212516880000018</v>
      </c>
      <c r="AS103" s="23">
        <f t="shared" si="60"/>
        <v>0.64886596880000025</v>
      </c>
      <c r="AT103" s="23">
        <f t="shared" si="46"/>
        <v>2.4921188877397613</v>
      </c>
      <c r="AU103" s="23">
        <f t="shared" si="47"/>
        <v>1.2081643836591527</v>
      </c>
      <c r="AV103" s="23">
        <f t="shared" si="48"/>
        <v>0.98971795580486854</v>
      </c>
      <c r="AW103" s="23">
        <f t="shared" si="49"/>
        <v>0.31954446910061102</v>
      </c>
    </row>
    <row r="104" spans="1:49" x14ac:dyDescent="0.35">
      <c r="A104">
        <v>1934</v>
      </c>
      <c r="B104" s="1">
        <v>-11</v>
      </c>
      <c r="C104" s="1">
        <v>-16</v>
      </c>
      <c r="D104" s="1">
        <v>-15.3</v>
      </c>
      <c r="E104" s="1">
        <v>-6.1</v>
      </c>
      <c r="F104" s="4">
        <v>-2.2000000000000002</v>
      </c>
      <c r="G104" s="1">
        <v>4.7</v>
      </c>
      <c r="H104" s="1">
        <v>8.3000000000000007</v>
      </c>
      <c r="I104" s="1">
        <v>7.2</v>
      </c>
      <c r="J104" s="1">
        <v>3.3</v>
      </c>
      <c r="K104" s="1">
        <v>-2.4</v>
      </c>
      <c r="L104" s="1">
        <v>-4.0999999999999996</v>
      </c>
      <c r="M104" s="1">
        <v>-5.3</v>
      </c>
      <c r="N104" s="1">
        <v>-3.2</v>
      </c>
      <c r="O104">
        <f t="shared" si="41"/>
        <v>23.5</v>
      </c>
      <c r="P104" s="1">
        <f t="shared" si="61"/>
        <v>-10.799999999999999</v>
      </c>
      <c r="Q104" s="1">
        <f t="shared" si="62"/>
        <v>-7.8666666666666663</v>
      </c>
      <c r="R104" s="1">
        <f t="shared" si="63"/>
        <v>6.7333333333333334</v>
      </c>
      <c r="S104" s="1">
        <f t="shared" si="64"/>
        <v>-1.0666666666666667</v>
      </c>
      <c r="U104" s="1">
        <f t="shared" si="50"/>
        <v>8.3000000000000007</v>
      </c>
      <c r="V104" s="1">
        <f t="shared" si="51"/>
        <v>-16</v>
      </c>
      <c r="W104" s="1">
        <f t="shared" si="52"/>
        <v>12.15</v>
      </c>
      <c r="X104" s="4">
        <f t="shared" ref="X104:X115" si="76">INTERCEPT(F$7:G$7,F104:G104)</f>
        <v>145.22463768115941</v>
      </c>
      <c r="Y104" s="1">
        <f t="shared" si="65"/>
        <v>275.65789473684208</v>
      </c>
      <c r="Z104" s="1">
        <f t="shared" si="53"/>
        <v>130.43325705568267</v>
      </c>
      <c r="AA104" s="1">
        <f t="shared" si="54"/>
        <v>210.44126620900073</v>
      </c>
      <c r="AB104" s="7">
        <f t="shared" si="55"/>
        <v>721.73068904144407</v>
      </c>
      <c r="AC104" s="1">
        <f t="shared" si="43"/>
        <v>235.44963768115943</v>
      </c>
      <c r="AD104" s="1">
        <f t="shared" si="66"/>
        <v>2511.4628019323673</v>
      </c>
      <c r="AE104" s="1">
        <f t="shared" si="67"/>
        <v>27.499818840579692</v>
      </c>
      <c r="AF104" s="12">
        <f t="shared" si="68"/>
        <v>0.65101058166577896</v>
      </c>
      <c r="AI104" s="23">
        <f t="shared" si="56"/>
        <v>0.24827000000000005</v>
      </c>
      <c r="AJ104" s="23">
        <f t="shared" si="44"/>
        <v>0.27925</v>
      </c>
      <c r="AK104" s="11">
        <f t="shared" si="40"/>
        <v>0.1978</v>
      </c>
      <c r="AL104" s="11">
        <f t="shared" si="40"/>
        <v>0.30230000000000001</v>
      </c>
      <c r="AM104" s="11">
        <f t="shared" si="40"/>
        <v>0.3407</v>
      </c>
      <c r="AN104" s="11">
        <f t="shared" si="40"/>
        <v>0.48904999999999998</v>
      </c>
      <c r="AO104" s="23">
        <f t="shared" si="45"/>
        <v>0.8881704612500001</v>
      </c>
      <c r="AP104" s="23">
        <f t="shared" si="57"/>
        <v>1.0393041128</v>
      </c>
      <c r="AQ104" s="23">
        <f t="shared" si="58"/>
        <v>0.85122940180000017</v>
      </c>
      <c r="AR104" s="23">
        <f t="shared" si="59"/>
        <v>0.79539810580000014</v>
      </c>
      <c r="AS104" s="23">
        <f t="shared" si="60"/>
        <v>0.64675066405000015</v>
      </c>
      <c r="AT104" s="23">
        <f t="shared" si="46"/>
        <v>2.3553603530821636</v>
      </c>
      <c r="AU104" s="23">
        <f t="shared" si="47"/>
        <v>1.1401676796766962</v>
      </c>
      <c r="AV104" s="23">
        <f t="shared" si="48"/>
        <v>0.93442504360923861</v>
      </c>
      <c r="AW104" s="23">
        <f t="shared" si="49"/>
        <v>0.30247122387254027</v>
      </c>
    </row>
    <row r="105" spans="1:49" x14ac:dyDescent="0.35">
      <c r="A105">
        <v>1935</v>
      </c>
      <c r="B105" s="1">
        <v>-11.1</v>
      </c>
      <c r="C105" s="1">
        <v>-18.3</v>
      </c>
      <c r="D105" s="1">
        <v>-10.1</v>
      </c>
      <c r="E105" s="1">
        <v>-4.8</v>
      </c>
      <c r="F105" s="4">
        <v>-0.2</v>
      </c>
      <c r="G105" s="1">
        <v>6.1</v>
      </c>
      <c r="H105" s="1">
        <v>8.1</v>
      </c>
      <c r="I105" s="1">
        <v>7.4</v>
      </c>
      <c r="J105" s="1">
        <v>5.0999999999999996</v>
      </c>
      <c r="K105" s="1">
        <v>-2</v>
      </c>
      <c r="L105" s="1">
        <v>-5</v>
      </c>
      <c r="M105" s="1">
        <v>-7</v>
      </c>
      <c r="N105" s="1">
        <v>-2.6</v>
      </c>
      <c r="O105">
        <f t="shared" si="41"/>
        <v>26.700000000000003</v>
      </c>
      <c r="P105" s="1">
        <f t="shared" si="61"/>
        <v>-11.566666666666668</v>
      </c>
      <c r="Q105" s="1">
        <f t="shared" si="62"/>
        <v>-5.0333333333333323</v>
      </c>
      <c r="R105" s="1">
        <f t="shared" si="63"/>
        <v>7.2</v>
      </c>
      <c r="S105" s="1">
        <f t="shared" si="64"/>
        <v>-0.63333333333333341</v>
      </c>
      <c r="U105" s="1">
        <f t="shared" si="50"/>
        <v>8.1</v>
      </c>
      <c r="V105" s="1">
        <f t="shared" si="51"/>
        <v>-18.3</v>
      </c>
      <c r="W105" s="1">
        <f t="shared" si="52"/>
        <v>13.2</v>
      </c>
      <c r="X105" s="4">
        <f t="shared" si="76"/>
        <v>136.46825396825398</v>
      </c>
      <c r="Y105" s="1">
        <f t="shared" si="65"/>
        <v>279.90845070422534</v>
      </c>
      <c r="Z105" s="1">
        <f t="shared" si="53"/>
        <v>143.44019673597137</v>
      </c>
      <c r="AA105" s="1">
        <f t="shared" si="54"/>
        <v>208.18835233623966</v>
      </c>
      <c r="AB105" s="7">
        <f t="shared" si="55"/>
        <v>774.57706237424532</v>
      </c>
      <c r="AC105" s="1">
        <f t="shared" si="43"/>
        <v>225.81035923141189</v>
      </c>
      <c r="AD105" s="1">
        <f t="shared" si="66"/>
        <v>2754.886382623225</v>
      </c>
      <c r="AE105" s="1">
        <f t="shared" si="67"/>
        <v>23.563074352548028</v>
      </c>
      <c r="AF105" s="12">
        <f t="shared" si="68"/>
        <v>0.65348810026272208</v>
      </c>
      <c r="AI105" s="23">
        <f t="shared" si="56"/>
        <v>0.24088999999999999</v>
      </c>
      <c r="AJ105" s="23">
        <f t="shared" si="44"/>
        <v>0.31989000000000001</v>
      </c>
      <c r="AK105" s="11">
        <f t="shared" si="40"/>
        <v>0.21828000000000003</v>
      </c>
      <c r="AL105" s="11">
        <f t="shared" si="40"/>
        <v>0.33494000000000002</v>
      </c>
      <c r="AM105" s="11">
        <f t="shared" si="40"/>
        <v>0.37206</v>
      </c>
      <c r="AN105" s="11">
        <f t="shared" si="40"/>
        <v>0.50985000000000003</v>
      </c>
      <c r="AO105" s="23">
        <f t="shared" si="45"/>
        <v>0.82476876128200016</v>
      </c>
      <c r="AP105" s="23">
        <f t="shared" si="57"/>
        <v>0.99828090332800001</v>
      </c>
      <c r="AQ105" s="23">
        <f t="shared" si="58"/>
        <v>0.80331782471200008</v>
      </c>
      <c r="AR105" s="23">
        <f t="shared" si="59"/>
        <v>0.75509671751200003</v>
      </c>
      <c r="AS105" s="23">
        <f t="shared" si="60"/>
        <v>0.63442329445000023</v>
      </c>
      <c r="AT105" s="23">
        <f t="shared" si="46"/>
        <v>2.3914271137796188</v>
      </c>
      <c r="AU105" s="23">
        <f t="shared" si="47"/>
        <v>1.147450209242868</v>
      </c>
      <c r="AV105" s="23">
        <f t="shared" si="48"/>
        <v>0.94318788607082782</v>
      </c>
      <c r="AW105" s="23">
        <f t="shared" si="49"/>
        <v>0.31034868682903582</v>
      </c>
    </row>
    <row r="106" spans="1:49" x14ac:dyDescent="0.35">
      <c r="A106">
        <v>1936</v>
      </c>
      <c r="B106" s="1">
        <v>-7</v>
      </c>
      <c r="C106" s="1">
        <v>-9.1999999999999993</v>
      </c>
      <c r="D106" s="1">
        <v>-11.8</v>
      </c>
      <c r="E106" s="1">
        <v>-4.2</v>
      </c>
      <c r="F106" s="5">
        <v>0.5</v>
      </c>
      <c r="G106" s="1">
        <v>4.9000000000000004</v>
      </c>
      <c r="H106" s="1">
        <v>9.6999999999999993</v>
      </c>
      <c r="I106" s="1">
        <v>7.1</v>
      </c>
      <c r="J106" s="1">
        <v>3.5</v>
      </c>
      <c r="K106" s="1">
        <v>-2</v>
      </c>
      <c r="L106" s="1">
        <v>-5</v>
      </c>
      <c r="M106" s="1">
        <v>-11.9</v>
      </c>
      <c r="N106" s="1">
        <v>-2.1</v>
      </c>
      <c r="O106">
        <f t="shared" si="41"/>
        <v>25.7</v>
      </c>
      <c r="P106" s="1">
        <f t="shared" si="61"/>
        <v>-7.7333333333333334</v>
      </c>
      <c r="Q106" s="1">
        <f t="shared" si="62"/>
        <v>-5.166666666666667</v>
      </c>
      <c r="R106" s="1">
        <f t="shared" si="63"/>
        <v>7.2333333333333334</v>
      </c>
      <c r="S106" s="1">
        <f t="shared" si="64"/>
        <v>-1.1666666666666667</v>
      </c>
      <c r="U106" s="1">
        <f t="shared" si="50"/>
        <v>9.6999999999999993</v>
      </c>
      <c r="V106" s="1">
        <f t="shared" si="51"/>
        <v>-11.9</v>
      </c>
      <c r="W106" s="1">
        <f t="shared" si="52"/>
        <v>10.8</v>
      </c>
      <c r="X106" s="5">
        <f t="shared" ref="X106" si="77">INTERCEPT(E$7:F$7,E106:F106)</f>
        <v>132.25531914893617</v>
      </c>
      <c r="Y106" s="1">
        <f t="shared" si="65"/>
        <v>277.40909090909093</v>
      </c>
      <c r="Z106" s="1">
        <f t="shared" si="53"/>
        <v>145.15377176015477</v>
      </c>
      <c r="AA106" s="1">
        <f t="shared" si="54"/>
        <v>204.83220502901355</v>
      </c>
      <c r="AB106" s="7">
        <f t="shared" si="55"/>
        <v>938.66105738233409</v>
      </c>
      <c r="AC106" s="1">
        <f t="shared" si="43"/>
        <v>217.34686844471082</v>
      </c>
      <c r="AD106" s="1">
        <f t="shared" si="66"/>
        <v>1724.2851563280392</v>
      </c>
      <c r="AE106" s="1">
        <f t="shared" si="67"/>
        <v>23.581884926580756</v>
      </c>
      <c r="AF106" s="12">
        <f t="shared" si="68"/>
        <v>0.57543390870763877</v>
      </c>
      <c r="AI106" s="23">
        <f t="shared" si="56"/>
        <v>0.29992999999999997</v>
      </c>
      <c r="AJ106" s="23">
        <f t="shared" ref="AJ106:AJ137" si="78">0.0127*$O106-0.0192</f>
        <v>0.30718999999999996</v>
      </c>
      <c r="AK106" s="11">
        <f t="shared" si="40"/>
        <v>0.21188000000000001</v>
      </c>
      <c r="AL106" s="11">
        <f t="shared" si="40"/>
        <v>0.32473999999999997</v>
      </c>
      <c r="AM106" s="11">
        <f t="shared" si="40"/>
        <v>0.36225999999999997</v>
      </c>
      <c r="AN106" s="11">
        <f t="shared" si="40"/>
        <v>0.50334999999999996</v>
      </c>
      <c r="AO106" s="23">
        <f t="shared" si="45"/>
        <v>0.84372308456200018</v>
      </c>
      <c r="AP106" s="23">
        <f t="shared" si="57"/>
        <v>1.0108825852480001</v>
      </c>
      <c r="AQ106" s="23">
        <f t="shared" si="58"/>
        <v>0.81773628359200012</v>
      </c>
      <c r="AR106" s="23">
        <f t="shared" si="59"/>
        <v>0.76717958439200018</v>
      </c>
      <c r="AS106" s="23">
        <f t="shared" si="60"/>
        <v>0.6380506584500002</v>
      </c>
      <c r="AT106" s="23">
        <f t="shared" ref="AT106:AT137" si="79">AT$6*SQRT($AB106*AP106)</f>
        <v>2.6491296224582523</v>
      </c>
      <c r="AU106" s="23">
        <f t="shared" ref="AU106:AU137" si="80">AU$6*SQRT($AB106*AQ106)</f>
        <v>1.2744384508355955</v>
      </c>
      <c r="AV106" s="23">
        <f t="shared" ref="AV106:AV137" si="81">AV$6*SQRT($AB106*AR106)</f>
        <v>1.0465681790638104</v>
      </c>
      <c r="AW106" s="23">
        <f t="shared" ref="AW106:AW137" si="82">AW$6*SQRT($AB106*AS106)</f>
        <v>0.34261787449276149</v>
      </c>
    </row>
    <row r="107" spans="1:49" x14ac:dyDescent="0.35">
      <c r="A107">
        <v>1937</v>
      </c>
      <c r="B107" s="1">
        <v>-16</v>
      </c>
      <c r="C107" s="1">
        <v>-16.2</v>
      </c>
      <c r="D107" s="1">
        <v>-7.9</v>
      </c>
      <c r="E107" s="1">
        <v>-11.4</v>
      </c>
      <c r="F107" s="6">
        <v>-1.4</v>
      </c>
      <c r="G107" s="1">
        <v>3.9</v>
      </c>
      <c r="H107" s="1">
        <v>8.6999999999999993</v>
      </c>
      <c r="I107" s="1">
        <v>4.9000000000000004</v>
      </c>
      <c r="J107" s="1">
        <v>3.2</v>
      </c>
      <c r="K107" s="1">
        <v>-3.6</v>
      </c>
      <c r="L107" s="1">
        <v>-2.9</v>
      </c>
      <c r="M107" s="1">
        <v>-9.4</v>
      </c>
      <c r="N107" s="1">
        <v>-4</v>
      </c>
      <c r="O107">
        <f t="shared" si="41"/>
        <v>20.7</v>
      </c>
      <c r="P107" s="1">
        <f t="shared" si="61"/>
        <v>-14.699999999999998</v>
      </c>
      <c r="Q107" s="1">
        <f t="shared" si="62"/>
        <v>-6.8999999999999995</v>
      </c>
      <c r="R107" s="1">
        <f t="shared" si="63"/>
        <v>5.833333333333333</v>
      </c>
      <c r="S107" s="1">
        <f t="shared" si="64"/>
        <v>-1.0999999999999999</v>
      </c>
      <c r="U107" s="1">
        <f t="shared" si="50"/>
        <v>8.6999999999999993</v>
      </c>
      <c r="V107" s="1">
        <f t="shared" si="51"/>
        <v>-16.2</v>
      </c>
      <c r="W107" s="1">
        <f t="shared" si="52"/>
        <v>12.45</v>
      </c>
      <c r="X107" s="4">
        <f t="shared" si="76"/>
        <v>143.5566037735849</v>
      </c>
      <c r="Y107" s="1">
        <f t="shared" si="65"/>
        <v>272.35294117647061</v>
      </c>
      <c r="Z107" s="1">
        <f t="shared" si="53"/>
        <v>128.79633740288571</v>
      </c>
      <c r="AA107" s="1">
        <f t="shared" si="54"/>
        <v>207.95477247502777</v>
      </c>
      <c r="AB107" s="7">
        <f t="shared" si="55"/>
        <v>747.01875693673696</v>
      </c>
      <c r="AC107" s="1">
        <f t="shared" si="43"/>
        <v>231.14751286449396</v>
      </c>
      <c r="AD107" s="1">
        <f t="shared" si="66"/>
        <v>2496.3931389365343</v>
      </c>
      <c r="AE107" s="1">
        <f t="shared" si="67"/>
        <v>27.982847341337916</v>
      </c>
      <c r="AF107" s="12">
        <f t="shared" si="68"/>
        <v>0.64640086595785884</v>
      </c>
      <c r="AI107" s="23">
        <f t="shared" si="56"/>
        <v>0.26302999999999999</v>
      </c>
      <c r="AJ107" s="23">
        <f t="shared" si="78"/>
        <v>0.24368999999999996</v>
      </c>
      <c r="AK107" s="11">
        <f t="shared" si="40"/>
        <v>0.17988000000000001</v>
      </c>
      <c r="AL107" s="11">
        <f t="shared" si="40"/>
        <v>0.27373999999999998</v>
      </c>
      <c r="AM107" s="11">
        <f t="shared" si="40"/>
        <v>0.31325999999999998</v>
      </c>
      <c r="AN107" s="11">
        <f t="shared" si="40"/>
        <v>0.47084999999999999</v>
      </c>
      <c r="AO107" s="23">
        <f t="shared" si="45"/>
        <v>0.95020435496200018</v>
      </c>
      <c r="AP107" s="23">
        <f t="shared" si="57"/>
        <v>1.0768646908480002</v>
      </c>
      <c r="AQ107" s="23">
        <f t="shared" si="58"/>
        <v>0.8973818819920002</v>
      </c>
      <c r="AR107" s="23">
        <f t="shared" si="59"/>
        <v>0.83456642279200011</v>
      </c>
      <c r="AS107" s="23">
        <f t="shared" si="60"/>
        <v>0.65925482845000005</v>
      </c>
      <c r="AT107" s="23">
        <f t="shared" si="79"/>
        <v>2.4391851827673734</v>
      </c>
      <c r="AU107" s="23">
        <f t="shared" si="80"/>
        <v>1.1910012944293888</v>
      </c>
      <c r="AV107" s="23">
        <f t="shared" si="81"/>
        <v>0.97377991856952373</v>
      </c>
      <c r="AW107" s="23">
        <f t="shared" si="82"/>
        <v>0.3106851164778241</v>
      </c>
    </row>
    <row r="108" spans="1:49" x14ac:dyDescent="0.35">
      <c r="A108">
        <v>1938</v>
      </c>
      <c r="B108" s="1">
        <v>-16</v>
      </c>
      <c r="C108" s="1">
        <v>-16.399999999999999</v>
      </c>
      <c r="D108" s="1">
        <v>-17.600000000000001</v>
      </c>
      <c r="E108" s="1">
        <v>-9.9</v>
      </c>
      <c r="F108" s="6">
        <v>-1.1000000000000001</v>
      </c>
      <c r="G108" s="1">
        <v>3.6</v>
      </c>
      <c r="H108" s="1">
        <v>6.8</v>
      </c>
      <c r="I108" s="1">
        <v>7.3</v>
      </c>
      <c r="J108" s="1">
        <v>2.6</v>
      </c>
      <c r="K108" s="1">
        <v>-3.5</v>
      </c>
      <c r="L108" s="1">
        <v>-9.1999999999999993</v>
      </c>
      <c r="M108" s="1">
        <v>-11.9</v>
      </c>
      <c r="N108" s="1">
        <v>-5.4</v>
      </c>
      <c r="O108">
        <f t="shared" si="41"/>
        <v>20.3</v>
      </c>
      <c r="P108" s="1">
        <f t="shared" si="61"/>
        <v>-13.933333333333332</v>
      </c>
      <c r="Q108" s="1">
        <f t="shared" si="62"/>
        <v>-9.5333333333333332</v>
      </c>
      <c r="R108" s="1">
        <f t="shared" si="63"/>
        <v>5.8999999999999995</v>
      </c>
      <c r="S108" s="1">
        <f t="shared" si="64"/>
        <v>-3.3666666666666667</v>
      </c>
      <c r="U108" s="1">
        <f t="shared" si="50"/>
        <v>7.3</v>
      </c>
      <c r="V108" s="1">
        <f t="shared" si="51"/>
        <v>-17.600000000000001</v>
      </c>
      <c r="W108" s="1">
        <f t="shared" si="52"/>
        <v>12.450000000000001</v>
      </c>
      <c r="X108" s="4">
        <f t="shared" si="76"/>
        <v>142.63829787234042</v>
      </c>
      <c r="Y108" s="1">
        <f t="shared" si="65"/>
        <v>271</v>
      </c>
      <c r="Z108" s="1">
        <f t="shared" si="53"/>
        <v>128.36170212765958</v>
      </c>
      <c r="AA108" s="1">
        <f t="shared" si="54"/>
        <v>206.81914893617022</v>
      </c>
      <c r="AB108" s="7">
        <f t="shared" si="55"/>
        <v>624.69361702127662</v>
      </c>
      <c r="AC108" s="1">
        <f t="shared" si="43"/>
        <v>235.28535669586981</v>
      </c>
      <c r="AD108" s="1">
        <f t="shared" si="66"/>
        <v>2760.6815185648725</v>
      </c>
      <c r="AE108" s="1">
        <f t="shared" si="67"/>
        <v>24.995619524405512</v>
      </c>
      <c r="AF108" s="12">
        <f t="shared" si="68"/>
        <v>0.67764841642008866</v>
      </c>
      <c r="AI108" s="23">
        <f t="shared" si="56"/>
        <v>0.19292000000000004</v>
      </c>
      <c r="AJ108" s="23">
        <f t="shared" si="78"/>
        <v>0.23860999999999999</v>
      </c>
      <c r="AK108" s="11">
        <f t="shared" si="40"/>
        <v>0.17732000000000001</v>
      </c>
      <c r="AL108" s="11">
        <f t="shared" si="40"/>
        <v>0.26966000000000001</v>
      </c>
      <c r="AM108" s="11">
        <f t="shared" si="40"/>
        <v>0.30934</v>
      </c>
      <c r="AN108" s="11">
        <f t="shared" si="40"/>
        <v>0.46825</v>
      </c>
      <c r="AO108" s="23">
        <f t="shared" si="45"/>
        <v>0.9595659516820001</v>
      </c>
      <c r="AP108" s="23">
        <f t="shared" si="57"/>
        <v>1.0823573654080001</v>
      </c>
      <c r="AQ108" s="23">
        <f t="shared" si="58"/>
        <v>0.90429736775200009</v>
      </c>
      <c r="AR108" s="23">
        <f t="shared" si="59"/>
        <v>0.84045939015200011</v>
      </c>
      <c r="AS108" s="23">
        <f t="shared" si="60"/>
        <v>0.66117201125000014</v>
      </c>
      <c r="AT108" s="23">
        <f t="shared" si="79"/>
        <v>2.2362343997436658</v>
      </c>
      <c r="AU108" s="23">
        <f t="shared" si="80"/>
        <v>1.093319261284825</v>
      </c>
      <c r="AV108" s="23">
        <f t="shared" si="81"/>
        <v>0.89362746518590641</v>
      </c>
      <c r="AW108" s="23">
        <f t="shared" si="82"/>
        <v>0.28452393097150014</v>
      </c>
    </row>
    <row r="109" spans="1:49" x14ac:dyDescent="0.35">
      <c r="A109">
        <v>1939</v>
      </c>
      <c r="B109" s="1">
        <v>-8.6</v>
      </c>
      <c r="C109" s="1">
        <v>-18.5</v>
      </c>
      <c r="D109" s="1">
        <v>-15.3</v>
      </c>
      <c r="E109" s="1">
        <v>-4.4000000000000004</v>
      </c>
      <c r="F109" s="5">
        <v>0.3</v>
      </c>
      <c r="G109" s="1">
        <v>4.5</v>
      </c>
      <c r="H109" s="1">
        <v>7.9</v>
      </c>
      <c r="I109" s="1">
        <v>6.3</v>
      </c>
      <c r="J109" s="1">
        <v>4.2</v>
      </c>
      <c r="K109" s="1">
        <v>-0.7</v>
      </c>
      <c r="L109" s="1">
        <v>-6.9</v>
      </c>
      <c r="M109" s="1">
        <v>-8.6999999999999993</v>
      </c>
      <c r="N109" s="1">
        <v>-3.3</v>
      </c>
      <c r="O109">
        <f t="shared" si="41"/>
        <v>23.2</v>
      </c>
      <c r="P109" s="1">
        <f t="shared" si="61"/>
        <v>-13</v>
      </c>
      <c r="Q109" s="1">
        <f t="shared" si="62"/>
        <v>-6.4666666666666677</v>
      </c>
      <c r="R109" s="1">
        <f t="shared" si="63"/>
        <v>6.2333333333333334</v>
      </c>
      <c r="S109" s="1">
        <f t="shared" si="64"/>
        <v>-1.1333333333333335</v>
      </c>
      <c r="U109" s="1">
        <f t="shared" si="50"/>
        <v>7.9</v>
      </c>
      <c r="V109" s="1">
        <f t="shared" si="51"/>
        <v>-18.5</v>
      </c>
      <c r="W109" s="1">
        <f t="shared" si="52"/>
        <v>13.2</v>
      </c>
      <c r="X109" s="5">
        <f t="shared" ref="X109" si="83">INTERCEPT(E$7:F$7,E109:F109)</f>
        <v>133.55319148936169</v>
      </c>
      <c r="Y109" s="1">
        <f t="shared" si="65"/>
        <v>284.14285714285717</v>
      </c>
      <c r="Z109" s="1">
        <f t="shared" si="53"/>
        <v>150.58966565349547</v>
      </c>
      <c r="AA109" s="1">
        <f t="shared" si="54"/>
        <v>208.84802431610944</v>
      </c>
      <c r="AB109" s="7">
        <f t="shared" si="55"/>
        <v>793.10557244174277</v>
      </c>
      <c r="AC109" s="1">
        <f t="shared" si="43"/>
        <v>227.55319148936169</v>
      </c>
      <c r="AD109" s="1">
        <f t="shared" si="66"/>
        <v>2806.4893617021271</v>
      </c>
      <c r="AE109" s="1">
        <f t="shared" si="67"/>
        <v>19.776595744680847</v>
      </c>
      <c r="AF109" s="12">
        <f t="shared" si="68"/>
        <v>0.65291259891062492</v>
      </c>
      <c r="AI109" s="23">
        <f t="shared" si="56"/>
        <v>0.23351000000000005</v>
      </c>
      <c r="AJ109" s="23">
        <f t="shared" si="78"/>
        <v>0.27543999999999996</v>
      </c>
      <c r="AK109" s="11">
        <f t="shared" si="40"/>
        <v>0.19588</v>
      </c>
      <c r="AL109" s="11">
        <f t="shared" si="40"/>
        <v>0.29924000000000001</v>
      </c>
      <c r="AM109" s="11">
        <f t="shared" si="40"/>
        <v>0.33775999999999995</v>
      </c>
      <c r="AN109" s="11">
        <f t="shared" si="40"/>
        <v>0.48709999999999998</v>
      </c>
      <c r="AO109" s="23">
        <f t="shared" si="45"/>
        <v>0.8945242085120001</v>
      </c>
      <c r="AP109" s="23">
        <f t="shared" si="57"/>
        <v>1.0432541180479999</v>
      </c>
      <c r="AQ109" s="23">
        <f t="shared" si="58"/>
        <v>0.85598547779200007</v>
      </c>
      <c r="AR109" s="23">
        <f t="shared" si="59"/>
        <v>0.79942039859200009</v>
      </c>
      <c r="AS109" s="23">
        <f t="shared" si="60"/>
        <v>0.64801371220000004</v>
      </c>
      <c r="AT109" s="23">
        <f t="shared" si="79"/>
        <v>2.4737682188631438</v>
      </c>
      <c r="AU109" s="23">
        <f t="shared" si="80"/>
        <v>1.1985510333759455</v>
      </c>
      <c r="AV109" s="23">
        <f t="shared" si="81"/>
        <v>0.98201409333072043</v>
      </c>
      <c r="AW109" s="23">
        <f t="shared" si="82"/>
        <v>0.31738444210174832</v>
      </c>
    </row>
    <row r="110" spans="1:49" x14ac:dyDescent="0.35">
      <c r="A110">
        <v>1940</v>
      </c>
      <c r="B110" s="1">
        <v>-11.5</v>
      </c>
      <c r="C110" s="1">
        <v>-10.8</v>
      </c>
      <c r="D110" s="1">
        <v>-12.7</v>
      </c>
      <c r="E110" s="1">
        <v>-6</v>
      </c>
      <c r="F110" s="6">
        <v>-1.2</v>
      </c>
      <c r="G110" s="1">
        <v>4</v>
      </c>
      <c r="H110" s="1">
        <v>8.4</v>
      </c>
      <c r="I110" s="1">
        <v>6.1</v>
      </c>
      <c r="J110" s="1">
        <v>1.9</v>
      </c>
      <c r="K110" s="1">
        <v>-2.6</v>
      </c>
      <c r="L110" s="1">
        <v>-6.6</v>
      </c>
      <c r="M110" s="1">
        <v>-6.8</v>
      </c>
      <c r="N110" s="1">
        <v>-3.1</v>
      </c>
      <c r="O110">
        <f t="shared" si="41"/>
        <v>20.399999999999999</v>
      </c>
      <c r="P110" s="1">
        <f t="shared" si="61"/>
        <v>-10.333333333333334</v>
      </c>
      <c r="Q110" s="1">
        <f t="shared" si="62"/>
        <v>-6.6333333333333329</v>
      </c>
      <c r="R110" s="1">
        <f t="shared" si="63"/>
        <v>6.166666666666667</v>
      </c>
      <c r="S110" s="1">
        <f t="shared" si="64"/>
        <v>-2.4333333333333331</v>
      </c>
      <c r="U110" s="1">
        <f t="shared" si="50"/>
        <v>8.4</v>
      </c>
      <c r="V110" s="1">
        <f t="shared" si="51"/>
        <v>-12.7</v>
      </c>
      <c r="W110" s="1">
        <f t="shared" si="52"/>
        <v>10.55</v>
      </c>
      <c r="X110" s="4">
        <f t="shared" si="76"/>
        <v>142.53846153846155</v>
      </c>
      <c r="Y110" s="1">
        <f t="shared" si="65"/>
        <v>270.87777777777779</v>
      </c>
      <c r="Z110" s="1">
        <f t="shared" si="53"/>
        <v>128.33931623931625</v>
      </c>
      <c r="AA110" s="1">
        <f t="shared" si="54"/>
        <v>206.70811965811967</v>
      </c>
      <c r="AB110" s="7">
        <f t="shared" si="55"/>
        <v>718.70017094017089</v>
      </c>
      <c r="AC110" s="1">
        <f t="shared" si="43"/>
        <v>223.39560439560438</v>
      </c>
      <c r="AD110" s="1">
        <f t="shared" si="66"/>
        <v>1891.4161172161166</v>
      </c>
      <c r="AE110" s="1">
        <f t="shared" si="67"/>
        <v>30.840659340659357</v>
      </c>
      <c r="AF110" s="12">
        <f t="shared" si="68"/>
        <v>0.61864913197591931</v>
      </c>
      <c r="AI110" s="23">
        <f t="shared" si="56"/>
        <v>0.25196000000000002</v>
      </c>
      <c r="AJ110" s="23">
        <f t="shared" si="78"/>
        <v>0.23987999999999998</v>
      </c>
      <c r="AK110" s="11">
        <f t="shared" si="40"/>
        <v>0.17796000000000001</v>
      </c>
      <c r="AL110" s="11">
        <f t="shared" si="40"/>
        <v>0.27067999999999998</v>
      </c>
      <c r="AM110" s="11">
        <f t="shared" si="40"/>
        <v>0.31031999999999998</v>
      </c>
      <c r="AN110" s="11">
        <f t="shared" si="40"/>
        <v>0.46889999999999998</v>
      </c>
      <c r="AO110" s="23">
        <f t="shared" si="45"/>
        <v>0.95721384284800015</v>
      </c>
      <c r="AP110" s="23">
        <f t="shared" si="57"/>
        <v>1.080981223072</v>
      </c>
      <c r="AQ110" s="23">
        <f t="shared" si="58"/>
        <v>0.90256094300800016</v>
      </c>
      <c r="AR110" s="23">
        <f t="shared" si="59"/>
        <v>0.83897917580800008</v>
      </c>
      <c r="AS110" s="23">
        <f t="shared" si="60"/>
        <v>0.6606896482000002</v>
      </c>
      <c r="AT110" s="23">
        <f t="shared" si="79"/>
        <v>2.3970737742083563</v>
      </c>
      <c r="AU110" s="23">
        <f t="shared" si="80"/>
        <v>1.1715746709938299</v>
      </c>
      <c r="AV110" s="23">
        <f t="shared" si="81"/>
        <v>0.95766600629923038</v>
      </c>
      <c r="AW110" s="23">
        <f t="shared" si="82"/>
        <v>0.30507081402118646</v>
      </c>
    </row>
    <row r="111" spans="1:49" x14ac:dyDescent="0.35">
      <c r="A111">
        <v>1941</v>
      </c>
      <c r="B111" s="1">
        <v>-7.7</v>
      </c>
      <c r="C111" s="1">
        <v>-10.1</v>
      </c>
      <c r="D111" s="1">
        <v>-9.4</v>
      </c>
      <c r="E111" s="1">
        <v>-4.7</v>
      </c>
      <c r="F111" s="6">
        <v>-0.6</v>
      </c>
      <c r="G111" s="1">
        <v>4.4000000000000004</v>
      </c>
      <c r="H111" s="1">
        <v>6.6</v>
      </c>
      <c r="I111" s="1">
        <v>8.1</v>
      </c>
      <c r="J111" s="1">
        <v>3.2</v>
      </c>
      <c r="K111" s="5">
        <v>1</v>
      </c>
      <c r="L111" s="1">
        <v>-5.6</v>
      </c>
      <c r="M111" s="1">
        <v>-9.1999999999999993</v>
      </c>
      <c r="N111" s="1">
        <v>-2</v>
      </c>
      <c r="O111">
        <f t="shared" si="41"/>
        <v>23.3</v>
      </c>
      <c r="P111" s="1">
        <f t="shared" si="61"/>
        <v>-8.2000000000000011</v>
      </c>
      <c r="Q111" s="1">
        <f t="shared" si="62"/>
        <v>-4.9000000000000004</v>
      </c>
      <c r="R111" s="1">
        <f t="shared" si="63"/>
        <v>6.3666666666666671</v>
      </c>
      <c r="S111" s="1">
        <f t="shared" si="64"/>
        <v>-0.46666666666666651</v>
      </c>
      <c r="U111" s="1">
        <f t="shared" si="50"/>
        <v>8.1</v>
      </c>
      <c r="V111" s="1">
        <f t="shared" si="51"/>
        <v>-10.1</v>
      </c>
      <c r="W111" s="1">
        <f t="shared" si="52"/>
        <v>9.1</v>
      </c>
      <c r="X111" s="4">
        <f t="shared" si="76"/>
        <v>139.16</v>
      </c>
      <c r="Y111" s="5">
        <f>INTERCEPT(K$7:L$7,K111:L111)</f>
        <v>293.12121212121212</v>
      </c>
      <c r="Z111" s="1">
        <f t="shared" si="53"/>
        <v>153.96121212121213</v>
      </c>
      <c r="AA111" s="1">
        <f t="shared" si="54"/>
        <v>216.14060606060605</v>
      </c>
      <c r="AB111" s="7">
        <f t="shared" si="55"/>
        <v>831.39054545454542</v>
      </c>
      <c r="AC111" s="1">
        <f t="shared" si="43"/>
        <v>233.2822222222222</v>
      </c>
      <c r="AD111" s="1">
        <f t="shared" si="66"/>
        <v>1570.7669629629627</v>
      </c>
      <c r="AE111" s="1">
        <f t="shared" si="67"/>
        <v>22.518888888888895</v>
      </c>
      <c r="AF111" s="12">
        <f t="shared" si="68"/>
        <v>0.57886353131811608</v>
      </c>
      <c r="AI111" s="23">
        <f t="shared" si="56"/>
        <v>0.18554000000000001</v>
      </c>
      <c r="AJ111" s="23">
        <f t="shared" si="78"/>
        <v>0.27671000000000001</v>
      </c>
      <c r="AK111" s="11">
        <f t="shared" si="40"/>
        <v>0.19652</v>
      </c>
      <c r="AL111" s="11">
        <f t="shared" si="40"/>
        <v>0.30026000000000003</v>
      </c>
      <c r="AM111" s="11">
        <f t="shared" si="40"/>
        <v>0.33873999999999999</v>
      </c>
      <c r="AN111" s="11">
        <f t="shared" si="40"/>
        <v>0.48775000000000002</v>
      </c>
      <c r="AO111" s="23">
        <f t="shared" si="45"/>
        <v>0.89239848632200003</v>
      </c>
      <c r="AP111" s="23">
        <f t="shared" si="57"/>
        <v>1.0419354671680001</v>
      </c>
      <c r="AQ111" s="23">
        <f t="shared" si="58"/>
        <v>0.854395083592</v>
      </c>
      <c r="AR111" s="23">
        <f t="shared" si="59"/>
        <v>0.798074985992</v>
      </c>
      <c r="AS111" s="23">
        <f t="shared" si="60"/>
        <v>0.64759065125000004</v>
      </c>
      <c r="AT111" s="23">
        <f t="shared" si="79"/>
        <v>2.5311705142099905</v>
      </c>
      <c r="AU111" s="23">
        <f t="shared" si="80"/>
        <v>1.2259979463824124</v>
      </c>
      <c r="AV111" s="23">
        <f t="shared" si="81"/>
        <v>1.0045903388110717</v>
      </c>
      <c r="AW111" s="23">
        <f t="shared" si="82"/>
        <v>0.32484849695774237</v>
      </c>
    </row>
    <row r="112" spans="1:49" x14ac:dyDescent="0.35">
      <c r="A112">
        <v>1942</v>
      </c>
      <c r="B112" s="1">
        <v>-10.9</v>
      </c>
      <c r="C112" s="1">
        <v>-15.4</v>
      </c>
      <c r="D112" s="1">
        <v>-11.5</v>
      </c>
      <c r="E112" s="1">
        <v>-9</v>
      </c>
      <c r="F112" s="5">
        <v>1.2</v>
      </c>
      <c r="G112" s="1">
        <v>5.0999999999999996</v>
      </c>
      <c r="H112" s="1">
        <v>6.6</v>
      </c>
      <c r="I112" s="1">
        <v>6.1</v>
      </c>
      <c r="J112" s="1">
        <v>2.5</v>
      </c>
      <c r="K112" s="1">
        <v>-3.2</v>
      </c>
      <c r="L112" s="1">
        <v>-4.4000000000000004</v>
      </c>
      <c r="M112" s="1">
        <v>-6.9</v>
      </c>
      <c r="N112" s="1">
        <v>-3.3</v>
      </c>
      <c r="O112">
        <f t="shared" si="41"/>
        <v>21.5</v>
      </c>
      <c r="P112" s="1">
        <f t="shared" si="61"/>
        <v>-11.833333333333334</v>
      </c>
      <c r="Q112" s="1">
        <f t="shared" si="62"/>
        <v>-6.4333333333333336</v>
      </c>
      <c r="R112" s="1">
        <f t="shared" si="63"/>
        <v>5.9333333333333327</v>
      </c>
      <c r="S112" s="1">
        <f t="shared" si="64"/>
        <v>-1.7000000000000002</v>
      </c>
      <c r="U112" s="1">
        <f t="shared" si="50"/>
        <v>6.6</v>
      </c>
      <c r="V112" s="1">
        <f t="shared" si="51"/>
        <v>-15.4</v>
      </c>
      <c r="W112" s="1">
        <f t="shared" si="52"/>
        <v>11</v>
      </c>
      <c r="X112" s="5">
        <f t="shared" ref="X112" si="84">INTERCEPT(E$7:F$7,E112:F112)</f>
        <v>131.91176470588235</v>
      </c>
      <c r="Y112" s="1">
        <f t="shared" si="65"/>
        <v>271.37719298245617</v>
      </c>
      <c r="Z112" s="1">
        <f t="shared" si="53"/>
        <v>139.46542827657382</v>
      </c>
      <c r="AA112" s="1">
        <f t="shared" si="54"/>
        <v>201.64447884416927</v>
      </c>
      <c r="AB112" s="7">
        <f t="shared" si="55"/>
        <v>613.64788441692474</v>
      </c>
      <c r="AC112" s="1">
        <f t="shared" si="43"/>
        <v>203.79055258467022</v>
      </c>
      <c r="AD112" s="1">
        <f t="shared" si="66"/>
        <v>2092.2496732026143</v>
      </c>
      <c r="AE112" s="1">
        <f t="shared" si="67"/>
        <v>30.016488413547236</v>
      </c>
      <c r="AF112" s="12">
        <f t="shared" si="68"/>
        <v>0.6486902323402034</v>
      </c>
      <c r="AI112" s="23">
        <f t="shared" si="56"/>
        <v>0.18554000000000001</v>
      </c>
      <c r="AJ112" s="23">
        <f t="shared" si="78"/>
        <v>0.25385000000000002</v>
      </c>
      <c r="AK112" s="11">
        <f t="shared" si="40"/>
        <v>0.185</v>
      </c>
      <c r="AL112" s="11">
        <f t="shared" si="40"/>
        <v>0.28190000000000004</v>
      </c>
      <c r="AM112" s="11">
        <f t="shared" si="40"/>
        <v>0.3211</v>
      </c>
      <c r="AN112" s="11">
        <f t="shared" si="40"/>
        <v>0.47604999999999997</v>
      </c>
      <c r="AO112" s="23">
        <f t="shared" si="45"/>
        <v>0.93185587044999996</v>
      </c>
      <c r="AP112" s="23">
        <f t="shared" si="57"/>
        <v>1.0659745</v>
      </c>
      <c r="AQ112" s="23">
        <f t="shared" si="58"/>
        <v>0.88379261620000005</v>
      </c>
      <c r="AR112" s="23">
        <f t="shared" si="59"/>
        <v>0.82300360820000007</v>
      </c>
      <c r="AS112" s="23">
        <f t="shared" si="60"/>
        <v>0.65551861805000022</v>
      </c>
      <c r="AT112" s="23">
        <f t="shared" si="79"/>
        <v>2.1995380524309209</v>
      </c>
      <c r="AU112" s="23">
        <f t="shared" si="80"/>
        <v>1.0712544444787204</v>
      </c>
      <c r="AV112" s="23">
        <f t="shared" si="81"/>
        <v>0.87644586680693881</v>
      </c>
      <c r="AW112" s="23">
        <f t="shared" si="82"/>
        <v>0.28078905281333277</v>
      </c>
    </row>
    <row r="113" spans="1:49" x14ac:dyDescent="0.35">
      <c r="A113">
        <v>1943</v>
      </c>
      <c r="B113" s="1">
        <v>-6.4</v>
      </c>
      <c r="C113" s="1">
        <v>-16.2</v>
      </c>
      <c r="D113" s="1">
        <v>-15.3</v>
      </c>
      <c r="E113" s="1">
        <v>-10</v>
      </c>
      <c r="F113" s="6">
        <v>-2</v>
      </c>
      <c r="G113" s="1">
        <v>4.2</v>
      </c>
      <c r="H113" s="1">
        <v>6.8</v>
      </c>
      <c r="I113" s="1">
        <v>6.5</v>
      </c>
      <c r="J113" s="1">
        <v>2.4</v>
      </c>
      <c r="K113" s="1">
        <v>-4.4000000000000004</v>
      </c>
      <c r="L113" s="1">
        <v>-6.5</v>
      </c>
      <c r="M113" s="1">
        <v>-7.8</v>
      </c>
      <c r="N113" s="1">
        <v>-4.0999999999999996</v>
      </c>
      <c r="O113">
        <f t="shared" si="41"/>
        <v>19.899999999999999</v>
      </c>
      <c r="P113" s="1">
        <f t="shared" si="61"/>
        <v>-9.8333333333333339</v>
      </c>
      <c r="Q113" s="1">
        <f t="shared" si="62"/>
        <v>-9.1</v>
      </c>
      <c r="R113" s="1">
        <f t="shared" si="63"/>
        <v>5.833333333333333</v>
      </c>
      <c r="S113" s="1">
        <f t="shared" si="64"/>
        <v>-2.8333333333333335</v>
      </c>
      <c r="U113" s="1">
        <f t="shared" si="50"/>
        <v>6.8</v>
      </c>
      <c r="V113" s="1">
        <f t="shared" si="51"/>
        <v>-16.2</v>
      </c>
      <c r="W113" s="1">
        <f t="shared" si="52"/>
        <v>11.5</v>
      </c>
      <c r="X113" s="4">
        <f t="shared" si="76"/>
        <v>145.33870967741936</v>
      </c>
      <c r="Y113" s="1">
        <f t="shared" si="65"/>
        <v>268.76470588235293</v>
      </c>
      <c r="Z113" s="1">
        <f t="shared" si="53"/>
        <v>123.42599620493357</v>
      </c>
      <c r="AA113" s="1">
        <f t="shared" si="54"/>
        <v>207.05170777988616</v>
      </c>
      <c r="AB113" s="7">
        <f t="shared" si="55"/>
        <v>559.53118279569878</v>
      </c>
      <c r="AC113" s="1">
        <f t="shared" si="43"/>
        <v>238.96151669496319</v>
      </c>
      <c r="AD113" s="1">
        <f t="shared" si="66"/>
        <v>2580.7843803056021</v>
      </c>
      <c r="AE113" s="1">
        <f t="shared" si="67"/>
        <v>25.857951329937762</v>
      </c>
      <c r="AF113" s="12">
        <f t="shared" si="68"/>
        <v>0.68230277357428548</v>
      </c>
      <c r="AI113" s="23">
        <f t="shared" si="56"/>
        <v>0.19292000000000004</v>
      </c>
      <c r="AJ113" s="23">
        <f t="shared" si="78"/>
        <v>0.23352999999999996</v>
      </c>
      <c r="AK113" s="11">
        <f t="shared" si="40"/>
        <v>0.17476</v>
      </c>
      <c r="AL113" s="11">
        <f t="shared" si="40"/>
        <v>0.26557999999999998</v>
      </c>
      <c r="AM113" s="11">
        <f t="shared" si="40"/>
        <v>0.30541999999999997</v>
      </c>
      <c r="AN113" s="11">
        <f t="shared" si="40"/>
        <v>0.46565000000000001</v>
      </c>
      <c r="AO113" s="23">
        <f t="shared" si="45"/>
        <v>0.96905245137800011</v>
      </c>
      <c r="AP113" s="23">
        <f t="shared" si="57"/>
        <v>1.087881759392</v>
      </c>
      <c r="AQ113" s="23">
        <f t="shared" si="58"/>
        <v>0.91129342208800013</v>
      </c>
      <c r="AR113" s="23">
        <f t="shared" si="59"/>
        <v>0.84642673088800013</v>
      </c>
      <c r="AS113" s="23">
        <f t="shared" si="60"/>
        <v>0.66312191245000007</v>
      </c>
      <c r="AT113" s="23">
        <f t="shared" si="79"/>
        <v>2.1217853484697247</v>
      </c>
      <c r="AU113" s="23">
        <f t="shared" si="80"/>
        <v>1.038721442295536</v>
      </c>
      <c r="AV113" s="23">
        <f t="shared" si="81"/>
        <v>0.84873368613072375</v>
      </c>
      <c r="AW113" s="23">
        <f t="shared" si="82"/>
        <v>0.26967263125896795</v>
      </c>
    </row>
    <row r="114" spans="1:49" x14ac:dyDescent="0.35">
      <c r="A114">
        <v>1944</v>
      </c>
      <c r="B114" s="1">
        <v>-16</v>
      </c>
      <c r="C114" s="1">
        <v>-12.8</v>
      </c>
      <c r="D114" s="1">
        <v>-14.7</v>
      </c>
      <c r="E114" s="1">
        <v>-5.3</v>
      </c>
      <c r="F114" s="6">
        <v>-2.6</v>
      </c>
      <c r="G114" s="1">
        <v>4.4000000000000004</v>
      </c>
      <c r="H114" s="1">
        <v>6.1</v>
      </c>
      <c r="I114" s="1">
        <v>6.6</v>
      </c>
      <c r="J114" s="1">
        <v>2.2999999999999998</v>
      </c>
      <c r="K114" s="1">
        <v>-3.1</v>
      </c>
      <c r="L114" s="1">
        <v>-8.3000000000000007</v>
      </c>
      <c r="M114" s="1">
        <v>-10.3</v>
      </c>
      <c r="N114" s="1">
        <v>-4.5</v>
      </c>
      <c r="O114">
        <f t="shared" si="41"/>
        <v>19.400000000000002</v>
      </c>
      <c r="P114" s="1">
        <f t="shared" si="61"/>
        <v>-12.200000000000001</v>
      </c>
      <c r="Q114" s="1">
        <f t="shared" si="62"/>
        <v>-7.5333333333333341</v>
      </c>
      <c r="R114" s="1">
        <f t="shared" si="63"/>
        <v>5.7</v>
      </c>
      <c r="S114" s="1">
        <f t="shared" si="64"/>
        <v>-3.0333333333333337</v>
      </c>
      <c r="U114" s="1">
        <f t="shared" si="50"/>
        <v>6.6</v>
      </c>
      <c r="V114" s="1">
        <f t="shared" si="51"/>
        <v>-16</v>
      </c>
      <c r="W114" s="1">
        <f t="shared" si="52"/>
        <v>11.3</v>
      </c>
      <c r="X114" s="4">
        <f t="shared" si="76"/>
        <v>146.82857142857142</v>
      </c>
      <c r="Y114" s="1">
        <f t="shared" si="65"/>
        <v>270.99074074074076</v>
      </c>
      <c r="Z114" s="1">
        <f t="shared" si="53"/>
        <v>124.16216931216934</v>
      </c>
      <c r="AA114" s="1">
        <f t="shared" si="54"/>
        <v>208.90965608465609</v>
      </c>
      <c r="AB114" s="7">
        <f t="shared" si="55"/>
        <v>546.31354497354505</v>
      </c>
      <c r="AC114" s="1">
        <f t="shared" si="43"/>
        <v>243.06386554621849</v>
      </c>
      <c r="AD114" s="1">
        <f t="shared" si="66"/>
        <v>2592.681232492997</v>
      </c>
      <c r="AE114" s="1">
        <f t="shared" si="67"/>
        <v>25.296638655462175</v>
      </c>
      <c r="AF114" s="12">
        <f t="shared" si="68"/>
        <v>0.68538420914866238</v>
      </c>
      <c r="AI114" s="23">
        <f t="shared" si="56"/>
        <v>0.16709000000000002</v>
      </c>
      <c r="AJ114" s="23">
        <f t="shared" si="78"/>
        <v>0.22718000000000002</v>
      </c>
      <c r="AK114" s="11">
        <f t="shared" si="40"/>
        <v>0.17156000000000002</v>
      </c>
      <c r="AL114" s="11">
        <f t="shared" si="40"/>
        <v>0.26048000000000004</v>
      </c>
      <c r="AM114" s="11">
        <f t="shared" si="40"/>
        <v>0.30052000000000001</v>
      </c>
      <c r="AN114" s="11">
        <f t="shared" si="40"/>
        <v>0.46240000000000003</v>
      </c>
      <c r="AO114" s="23">
        <f t="shared" si="45"/>
        <v>0.98108622080800012</v>
      </c>
      <c r="AP114" s="23">
        <f t="shared" si="57"/>
        <v>1.0948318573119999</v>
      </c>
      <c r="AQ114" s="23">
        <f t="shared" si="58"/>
        <v>0.92015178956800003</v>
      </c>
      <c r="AR114" s="23">
        <f t="shared" si="59"/>
        <v>0.85399049436800012</v>
      </c>
      <c r="AS114" s="23">
        <f t="shared" si="60"/>
        <v>0.66560529920000011</v>
      </c>
      <c r="AT114" s="23">
        <f t="shared" si="79"/>
        <v>2.1032609004071241</v>
      </c>
      <c r="AU114" s="23">
        <f t="shared" si="80"/>
        <v>1.0313558905294127</v>
      </c>
      <c r="AV114" s="23">
        <f t="shared" si="81"/>
        <v>0.84238787953604144</v>
      </c>
      <c r="AW114" s="23">
        <f t="shared" si="82"/>
        <v>0.26696689186037525</v>
      </c>
    </row>
    <row r="115" spans="1:49" x14ac:dyDescent="0.35">
      <c r="A115">
        <v>1945</v>
      </c>
      <c r="B115" s="1">
        <v>-8.1999999999999993</v>
      </c>
      <c r="C115" s="1">
        <v>-18.7</v>
      </c>
      <c r="D115" s="1">
        <v>-12.4</v>
      </c>
      <c r="E115" s="1">
        <v>-10.8</v>
      </c>
      <c r="F115" s="6">
        <v>-2.4</v>
      </c>
      <c r="G115" s="1">
        <v>4.8</v>
      </c>
      <c r="H115" s="1">
        <v>6.2</v>
      </c>
      <c r="I115" s="1">
        <v>7.3</v>
      </c>
      <c r="J115" s="1">
        <v>1.9</v>
      </c>
      <c r="K115" s="1">
        <v>-1.1000000000000001</v>
      </c>
      <c r="L115" s="1">
        <v>-6.4</v>
      </c>
      <c r="M115" s="1">
        <v>-6.8</v>
      </c>
      <c r="N115" s="1">
        <v>-3.9</v>
      </c>
      <c r="O115">
        <f t="shared" si="41"/>
        <v>20.2</v>
      </c>
      <c r="P115" s="1">
        <f t="shared" si="61"/>
        <v>-12.4</v>
      </c>
      <c r="Q115" s="1">
        <f t="shared" si="62"/>
        <v>-8.5333333333333332</v>
      </c>
      <c r="R115" s="1">
        <f t="shared" si="63"/>
        <v>6.1000000000000005</v>
      </c>
      <c r="S115" s="1">
        <f t="shared" si="64"/>
        <v>-1.8666666666666669</v>
      </c>
      <c r="U115" s="1">
        <f t="shared" si="50"/>
        <v>7.3</v>
      </c>
      <c r="V115" s="1">
        <f t="shared" si="51"/>
        <v>-18.7</v>
      </c>
      <c r="W115" s="1">
        <f t="shared" si="52"/>
        <v>13</v>
      </c>
      <c r="X115" s="4">
        <f t="shared" si="76"/>
        <v>145.66666666666666</v>
      </c>
      <c r="Y115" s="1">
        <f t="shared" si="65"/>
        <v>277.31666666666666</v>
      </c>
      <c r="Z115" s="1">
        <f t="shared" si="53"/>
        <v>131.65</v>
      </c>
      <c r="AA115" s="1">
        <f t="shared" si="54"/>
        <v>211.49166666666667</v>
      </c>
      <c r="AB115" s="7">
        <f t="shared" si="55"/>
        <v>640.6966666666666</v>
      </c>
      <c r="AC115" s="1">
        <f t="shared" si="43"/>
        <v>239.6759259259259</v>
      </c>
      <c r="AD115" s="1">
        <f t="shared" si="66"/>
        <v>2987.9598765432092</v>
      </c>
      <c r="AE115" s="1">
        <f t="shared" si="67"/>
        <v>25.828703703703709</v>
      </c>
      <c r="AF115" s="12">
        <f t="shared" si="68"/>
        <v>0.68349817882213326</v>
      </c>
      <c r="AI115" s="23">
        <f t="shared" si="56"/>
        <v>0.17078000000000002</v>
      </c>
      <c r="AJ115" s="23">
        <f t="shared" si="78"/>
        <v>0.23734</v>
      </c>
      <c r="AK115" s="11">
        <f t="shared" si="40"/>
        <v>0.17668</v>
      </c>
      <c r="AL115" s="11">
        <f t="shared" si="40"/>
        <v>0.26863999999999999</v>
      </c>
      <c r="AM115" s="11">
        <f t="shared" si="40"/>
        <v>0.30835999999999997</v>
      </c>
      <c r="AN115" s="11">
        <f t="shared" si="40"/>
        <v>0.46760000000000002</v>
      </c>
      <c r="AO115" s="23">
        <f t="shared" si="45"/>
        <v>0.96192586695200011</v>
      </c>
      <c r="AP115" s="23">
        <f t="shared" si="57"/>
        <v>1.0837354902080001</v>
      </c>
      <c r="AQ115" s="23">
        <f t="shared" si="58"/>
        <v>0.90603882803200009</v>
      </c>
      <c r="AR115" s="23">
        <f t="shared" si="59"/>
        <v>0.84194425283200003</v>
      </c>
      <c r="AS115" s="23">
        <f t="shared" si="60"/>
        <v>0.66165641920000018</v>
      </c>
      <c r="AT115" s="23">
        <f t="shared" si="79"/>
        <v>2.26613788557929</v>
      </c>
      <c r="AU115" s="23">
        <f t="shared" si="80"/>
        <v>1.1083003458414464</v>
      </c>
      <c r="AV115" s="23">
        <f t="shared" si="81"/>
        <v>0.90580039902034182</v>
      </c>
      <c r="AW115" s="23">
        <f t="shared" si="82"/>
        <v>0.28825080780974127</v>
      </c>
    </row>
    <row r="116" spans="1:49" x14ac:dyDescent="0.35">
      <c r="A116">
        <v>1946</v>
      </c>
      <c r="B116" s="1">
        <v>-12.7</v>
      </c>
      <c r="C116" s="1">
        <v>-12.7</v>
      </c>
      <c r="D116" s="1">
        <v>-8</v>
      </c>
      <c r="E116" s="1">
        <v>-10.3</v>
      </c>
      <c r="F116" s="5">
        <v>1.1000000000000001</v>
      </c>
      <c r="G116" s="1">
        <v>5.4</v>
      </c>
      <c r="H116" s="1">
        <v>5.7</v>
      </c>
      <c r="I116" s="1">
        <v>6.9</v>
      </c>
      <c r="J116" s="1">
        <v>3.4</v>
      </c>
      <c r="K116" s="1">
        <v>-0.5</v>
      </c>
      <c r="L116" s="1">
        <v>-3.5</v>
      </c>
      <c r="M116" s="1">
        <v>-5.2</v>
      </c>
      <c r="N116" s="1">
        <v>-2.5</v>
      </c>
      <c r="O116">
        <f t="shared" si="41"/>
        <v>22.5</v>
      </c>
      <c r="P116" s="1">
        <f t="shared" si="61"/>
        <v>-10.733333333333334</v>
      </c>
      <c r="Q116" s="1">
        <f t="shared" si="62"/>
        <v>-5.7333333333333334</v>
      </c>
      <c r="R116" s="1">
        <f t="shared" si="63"/>
        <v>6</v>
      </c>
      <c r="S116" s="1">
        <f t="shared" si="64"/>
        <v>-0.20000000000000004</v>
      </c>
      <c r="U116" s="1">
        <f t="shared" si="50"/>
        <v>6.9</v>
      </c>
      <c r="V116" s="1">
        <f t="shared" si="51"/>
        <v>-12.7</v>
      </c>
      <c r="W116" s="1">
        <f t="shared" si="52"/>
        <v>9.8000000000000007</v>
      </c>
      <c r="X116" s="5">
        <f t="shared" ref="X116:X117" si="85">INTERCEPT(E$7:F$7,E116:F116)</f>
        <v>132.55701754385964</v>
      </c>
      <c r="Y116" s="1">
        <f t="shared" si="65"/>
        <v>284.58974358974359</v>
      </c>
      <c r="Z116" s="1">
        <f t="shared" si="53"/>
        <v>152.03272604588395</v>
      </c>
      <c r="AA116" s="1">
        <f t="shared" si="54"/>
        <v>208.57338056680163</v>
      </c>
      <c r="AB116" s="7">
        <f t="shared" si="55"/>
        <v>699.35053981106614</v>
      </c>
      <c r="AC116" s="1">
        <f t="shared" si="43"/>
        <v>220.24035087719298</v>
      </c>
      <c r="AD116" s="1">
        <f t="shared" si="66"/>
        <v>1864.7016374269001</v>
      </c>
      <c r="AE116" s="1">
        <f t="shared" si="67"/>
        <v>22.436842105263153</v>
      </c>
      <c r="AF116" s="12">
        <f t="shared" si="68"/>
        <v>0.6201893787480417</v>
      </c>
      <c r="AI116" s="23">
        <f t="shared" si="56"/>
        <v>0.15233000000000002</v>
      </c>
      <c r="AJ116" s="23">
        <f t="shared" si="78"/>
        <v>0.26655000000000001</v>
      </c>
      <c r="AK116" s="11">
        <f t="shared" si="40"/>
        <v>0.19140000000000001</v>
      </c>
      <c r="AL116" s="11">
        <f t="shared" si="40"/>
        <v>0.29210000000000003</v>
      </c>
      <c r="AM116" s="11">
        <f t="shared" si="40"/>
        <v>0.33089999999999997</v>
      </c>
      <c r="AN116" s="11">
        <f t="shared" si="40"/>
        <v>0.48254999999999998</v>
      </c>
      <c r="AO116" s="23">
        <f t="shared" si="45"/>
        <v>0.90962284405000005</v>
      </c>
      <c r="AP116" s="23">
        <f t="shared" si="57"/>
        <v>1.0525401832000001</v>
      </c>
      <c r="AQ116" s="23">
        <f t="shared" si="58"/>
        <v>0.86725923220000001</v>
      </c>
      <c r="AR116" s="23">
        <f t="shared" si="59"/>
        <v>0.80896844020000014</v>
      </c>
      <c r="AS116" s="23">
        <f t="shared" si="60"/>
        <v>0.65103239605000018</v>
      </c>
      <c r="AT116" s="23">
        <f t="shared" si="79"/>
        <v>2.3332713637707547</v>
      </c>
      <c r="AU116" s="23">
        <f t="shared" si="80"/>
        <v>1.1328691614679272</v>
      </c>
      <c r="AV116" s="23">
        <f t="shared" si="81"/>
        <v>0.92763655374192922</v>
      </c>
      <c r="AW116" s="23">
        <f t="shared" si="82"/>
        <v>0.29872859269236962</v>
      </c>
    </row>
    <row r="117" spans="1:49" x14ac:dyDescent="0.35">
      <c r="A117">
        <v>1947</v>
      </c>
      <c r="B117" s="1">
        <v>-5.8</v>
      </c>
      <c r="C117" s="1">
        <v>-5</v>
      </c>
      <c r="D117" s="1">
        <v>-6.9</v>
      </c>
      <c r="E117" s="1">
        <v>-7</v>
      </c>
      <c r="F117" s="5">
        <v>1.4</v>
      </c>
      <c r="G117" s="1">
        <v>5.3</v>
      </c>
      <c r="H117" s="1">
        <v>7.3</v>
      </c>
      <c r="I117" s="1">
        <v>5.9</v>
      </c>
      <c r="J117" s="1">
        <v>2.8</v>
      </c>
      <c r="K117" s="1">
        <v>-1.6</v>
      </c>
      <c r="L117" s="1">
        <v>-3.1</v>
      </c>
      <c r="M117" s="1">
        <v>-6.1</v>
      </c>
      <c r="N117" s="1">
        <v>-1.1000000000000001</v>
      </c>
      <c r="O117">
        <f t="shared" si="41"/>
        <v>22.7</v>
      </c>
      <c r="P117" s="1">
        <f t="shared" si="61"/>
        <v>-5.333333333333333</v>
      </c>
      <c r="Q117" s="1">
        <f t="shared" si="62"/>
        <v>-4.166666666666667</v>
      </c>
      <c r="R117" s="1">
        <f t="shared" si="63"/>
        <v>6.166666666666667</v>
      </c>
      <c r="S117" s="1">
        <f t="shared" si="64"/>
        <v>-0.63333333333333341</v>
      </c>
      <c r="U117" s="1">
        <f t="shared" si="50"/>
        <v>7.3</v>
      </c>
      <c r="V117" s="1">
        <f t="shared" si="51"/>
        <v>-7</v>
      </c>
      <c r="W117" s="1">
        <f t="shared" si="52"/>
        <v>7.15</v>
      </c>
      <c r="X117" s="5">
        <f t="shared" si="85"/>
        <v>130.41666666666666</v>
      </c>
      <c r="Y117" s="1">
        <f t="shared" si="65"/>
        <v>277.40909090909093</v>
      </c>
      <c r="Z117" s="1">
        <f t="shared" si="53"/>
        <v>146.99242424242428</v>
      </c>
      <c r="AA117" s="1">
        <f t="shared" si="54"/>
        <v>203.91287878787881</v>
      </c>
      <c r="AB117" s="7">
        <f t="shared" si="55"/>
        <v>715.36313131313148</v>
      </c>
      <c r="AC117" s="1">
        <f t="shared" si="43"/>
        <v>210.82692307692307</v>
      </c>
      <c r="AD117" s="1">
        <f t="shared" si="66"/>
        <v>983.85897435897414</v>
      </c>
      <c r="AE117" s="1">
        <f t="shared" si="67"/>
        <v>25.003205128205124</v>
      </c>
      <c r="AF117" s="12">
        <f t="shared" si="68"/>
        <v>0.53975245684063189</v>
      </c>
      <c r="AI117" s="23">
        <f t="shared" si="56"/>
        <v>0.21137</v>
      </c>
      <c r="AJ117" s="23">
        <f t="shared" si="78"/>
        <v>0.26909</v>
      </c>
      <c r="AK117" s="11">
        <f t="shared" si="40"/>
        <v>0.19267999999999999</v>
      </c>
      <c r="AL117" s="11">
        <f t="shared" si="40"/>
        <v>0.29414000000000001</v>
      </c>
      <c r="AM117" s="11">
        <f t="shared" si="40"/>
        <v>0.33285999999999999</v>
      </c>
      <c r="AN117" s="11">
        <f t="shared" si="40"/>
        <v>0.48385</v>
      </c>
      <c r="AO117" s="23">
        <f t="shared" si="45"/>
        <v>0.90526991600200002</v>
      </c>
      <c r="AP117" s="23">
        <f t="shared" si="57"/>
        <v>1.0498771094080002</v>
      </c>
      <c r="AQ117" s="23">
        <f t="shared" si="58"/>
        <v>0.86401298183200015</v>
      </c>
      <c r="AR117" s="23">
        <f t="shared" si="59"/>
        <v>0.80621718663200004</v>
      </c>
      <c r="AS117" s="23">
        <f t="shared" si="60"/>
        <v>0.65015969045000022</v>
      </c>
      <c r="AT117" s="23">
        <f t="shared" si="79"/>
        <v>2.3568446729571968</v>
      </c>
      <c r="AU117" s="23">
        <f t="shared" si="80"/>
        <v>1.1436186847414573</v>
      </c>
      <c r="AV117" s="23">
        <f t="shared" si="81"/>
        <v>0.93659947458633264</v>
      </c>
      <c r="AW117" s="23">
        <f t="shared" si="82"/>
        <v>0.30192656940839457</v>
      </c>
    </row>
    <row r="118" spans="1:49" x14ac:dyDescent="0.35">
      <c r="A118">
        <v>1948</v>
      </c>
      <c r="B118" s="1">
        <v>-9.4</v>
      </c>
      <c r="C118" s="1">
        <v>-11</v>
      </c>
      <c r="D118" s="1">
        <v>-15.7</v>
      </c>
      <c r="E118" s="1">
        <v>-8.3000000000000007</v>
      </c>
      <c r="F118" s="6">
        <v>-2.2000000000000002</v>
      </c>
      <c r="G118" s="1">
        <v>6.2</v>
      </c>
      <c r="H118" s="1">
        <v>7.8</v>
      </c>
      <c r="I118" s="1">
        <v>6.3</v>
      </c>
      <c r="J118" s="1">
        <v>3.1</v>
      </c>
      <c r="K118" s="1">
        <v>-1.6</v>
      </c>
      <c r="L118" s="1">
        <v>-5.4</v>
      </c>
      <c r="M118" s="1">
        <v>-12.3</v>
      </c>
      <c r="N118" s="1">
        <v>-3.5</v>
      </c>
      <c r="O118">
        <f t="shared" si="41"/>
        <v>23.400000000000002</v>
      </c>
      <c r="P118" s="1">
        <f t="shared" si="61"/>
        <v>-8.8333333333333339</v>
      </c>
      <c r="Q118" s="1">
        <f t="shared" si="62"/>
        <v>-8.7333333333333325</v>
      </c>
      <c r="R118" s="1">
        <f t="shared" si="63"/>
        <v>6.7666666666666666</v>
      </c>
      <c r="S118" s="1">
        <f t="shared" si="64"/>
        <v>-1.3</v>
      </c>
      <c r="U118" s="1">
        <f t="shared" si="50"/>
        <v>7.8</v>
      </c>
      <c r="V118" s="1">
        <f t="shared" si="51"/>
        <v>-15.7</v>
      </c>
      <c r="W118" s="1">
        <f t="shared" si="52"/>
        <v>11.75</v>
      </c>
      <c r="X118" s="4">
        <f t="shared" ref="X118:X120" si="86">INTERCEPT(F$7:G$7,F118:G118)</f>
        <v>143.48809523809524</v>
      </c>
      <c r="Y118" s="1">
        <f t="shared" si="65"/>
        <v>278.11702127659572</v>
      </c>
      <c r="Z118" s="1">
        <f t="shared" si="53"/>
        <v>134.62892603850048</v>
      </c>
      <c r="AA118" s="1">
        <f t="shared" si="54"/>
        <v>210.80255825734548</v>
      </c>
      <c r="AB118" s="7">
        <f t="shared" si="55"/>
        <v>700.07041540020236</v>
      </c>
      <c r="AC118" s="1">
        <f t="shared" si="43"/>
        <v>231.07900432900431</v>
      </c>
      <c r="AD118" s="1">
        <f t="shared" si="66"/>
        <v>2418.6269119769113</v>
      </c>
      <c r="AE118" s="1">
        <f t="shared" si="67"/>
        <v>27.948593073593088</v>
      </c>
      <c r="AF118" s="12">
        <f t="shared" si="68"/>
        <v>0.65019288705412548</v>
      </c>
      <c r="AI118" s="23">
        <f t="shared" si="56"/>
        <v>0.22982000000000002</v>
      </c>
      <c r="AJ118" s="23">
        <f t="shared" si="78"/>
        <v>0.27798</v>
      </c>
      <c r="AK118" s="11">
        <f t="shared" si="40"/>
        <v>0.19716000000000003</v>
      </c>
      <c r="AL118" s="11">
        <f t="shared" si="40"/>
        <v>0.30128000000000005</v>
      </c>
      <c r="AM118" s="11">
        <f t="shared" si="40"/>
        <v>0.33972000000000002</v>
      </c>
      <c r="AN118" s="11">
        <f t="shared" si="40"/>
        <v>0.4884</v>
      </c>
      <c r="AO118" s="23">
        <f t="shared" si="45"/>
        <v>0.89028057056800014</v>
      </c>
      <c r="AP118" s="23">
        <f t="shared" si="57"/>
        <v>1.0406187987519999</v>
      </c>
      <c r="AQ118" s="23">
        <f t="shared" si="58"/>
        <v>0.852809724928</v>
      </c>
      <c r="AR118" s="23">
        <f t="shared" si="59"/>
        <v>0.79673422172800001</v>
      </c>
      <c r="AS118" s="23">
        <f t="shared" si="60"/>
        <v>0.64716963520000004</v>
      </c>
      <c r="AT118" s="23">
        <f t="shared" si="79"/>
        <v>2.3212138184916036</v>
      </c>
      <c r="AU118" s="23">
        <f t="shared" si="80"/>
        <v>1.1239701207542507</v>
      </c>
      <c r="AV118" s="23">
        <f t="shared" si="81"/>
        <v>0.92106908403330912</v>
      </c>
      <c r="AW118" s="23">
        <f t="shared" si="82"/>
        <v>0.29799430499319418</v>
      </c>
    </row>
    <row r="119" spans="1:49" x14ac:dyDescent="0.35">
      <c r="A119">
        <v>1949</v>
      </c>
      <c r="B119" s="1">
        <v>-15.5</v>
      </c>
      <c r="C119" s="1">
        <v>-20.3</v>
      </c>
      <c r="D119" s="1">
        <v>-14.6</v>
      </c>
      <c r="E119" s="1">
        <v>-13.2</v>
      </c>
      <c r="F119" s="6">
        <v>-1.4</v>
      </c>
      <c r="G119" s="1">
        <v>6.3</v>
      </c>
      <c r="H119" s="1">
        <v>8.1999999999999993</v>
      </c>
      <c r="I119" s="1">
        <v>7.1</v>
      </c>
      <c r="J119" s="1">
        <v>1.8</v>
      </c>
      <c r="K119" s="1">
        <v>-1.9</v>
      </c>
      <c r="L119" s="1">
        <v>-5.0999999999999996</v>
      </c>
      <c r="M119" s="1">
        <v>-8.6</v>
      </c>
      <c r="N119" s="1">
        <v>-4.8</v>
      </c>
      <c r="O119">
        <f t="shared" si="41"/>
        <v>23.400000000000002</v>
      </c>
      <c r="P119" s="1">
        <f t="shared" si="61"/>
        <v>-16.033333333333335</v>
      </c>
      <c r="Q119" s="1">
        <f t="shared" si="62"/>
        <v>-9.7333333333333325</v>
      </c>
      <c r="R119" s="1">
        <f t="shared" si="63"/>
        <v>7.2</v>
      </c>
      <c r="S119" s="1">
        <f t="shared" si="64"/>
        <v>-1.7333333333333332</v>
      </c>
      <c r="U119" s="1">
        <f t="shared" si="50"/>
        <v>8.1999999999999993</v>
      </c>
      <c r="V119" s="1">
        <f t="shared" si="51"/>
        <v>-20.3</v>
      </c>
      <c r="W119" s="1">
        <f t="shared" si="52"/>
        <v>14.25</v>
      </c>
      <c r="X119" s="4">
        <f t="shared" si="86"/>
        <v>141.04545454545453</v>
      </c>
      <c r="Y119" s="1">
        <f t="shared" si="65"/>
        <v>272.83783783783781</v>
      </c>
      <c r="Z119" s="1">
        <f t="shared" si="53"/>
        <v>131.79238329238328</v>
      </c>
      <c r="AA119" s="1">
        <f t="shared" si="54"/>
        <v>206.94164619164616</v>
      </c>
      <c r="AB119" s="7">
        <f t="shared" si="55"/>
        <v>720.46502866502851</v>
      </c>
      <c r="AC119" s="1">
        <f t="shared" si="43"/>
        <v>227.92843326885881</v>
      </c>
      <c r="AD119" s="1">
        <f t="shared" si="66"/>
        <v>3084.6314635718891</v>
      </c>
      <c r="AE119" s="1">
        <f t="shared" si="67"/>
        <v>27.081237911025127</v>
      </c>
      <c r="AF119" s="12">
        <f t="shared" si="68"/>
        <v>0.67417851507791149</v>
      </c>
      <c r="AI119" s="23">
        <f t="shared" si="56"/>
        <v>0.24458000000000002</v>
      </c>
      <c r="AJ119" s="23">
        <f t="shared" si="78"/>
        <v>0.27798</v>
      </c>
      <c r="AK119" s="11">
        <f t="shared" si="40"/>
        <v>0.19716000000000003</v>
      </c>
      <c r="AL119" s="11">
        <f t="shared" si="40"/>
        <v>0.30128000000000005</v>
      </c>
      <c r="AM119" s="11">
        <f t="shared" si="40"/>
        <v>0.33972000000000002</v>
      </c>
      <c r="AN119" s="11">
        <f t="shared" si="40"/>
        <v>0.4884</v>
      </c>
      <c r="AO119" s="23">
        <f t="shared" si="45"/>
        <v>0.89028057056800014</v>
      </c>
      <c r="AP119" s="23">
        <f t="shared" si="57"/>
        <v>1.0406187987519999</v>
      </c>
      <c r="AQ119" s="23">
        <f t="shared" si="58"/>
        <v>0.852809724928</v>
      </c>
      <c r="AR119" s="23">
        <f t="shared" si="59"/>
        <v>0.79673422172800001</v>
      </c>
      <c r="AS119" s="23">
        <f t="shared" si="60"/>
        <v>0.64716963520000004</v>
      </c>
      <c r="AT119" s="23">
        <f t="shared" si="79"/>
        <v>2.3547821623164618</v>
      </c>
      <c r="AU119" s="23">
        <f t="shared" si="80"/>
        <v>1.1402244680107496</v>
      </c>
      <c r="AV119" s="23">
        <f t="shared" si="81"/>
        <v>0.93438916831549268</v>
      </c>
      <c r="AW119" s="23">
        <f t="shared" si="82"/>
        <v>0.30230376378073559</v>
      </c>
    </row>
    <row r="120" spans="1:49" x14ac:dyDescent="0.35">
      <c r="A120">
        <v>1950</v>
      </c>
      <c r="B120" s="1">
        <v>-15.6</v>
      </c>
      <c r="C120" s="1">
        <v>-18.899999999999999</v>
      </c>
      <c r="D120" s="1">
        <v>-14.1</v>
      </c>
      <c r="E120" s="1">
        <v>-11.4</v>
      </c>
      <c r="F120" s="6">
        <v>-0.7</v>
      </c>
      <c r="G120" s="1">
        <v>5.8</v>
      </c>
      <c r="H120" s="1">
        <v>8.6</v>
      </c>
      <c r="I120" s="1">
        <v>7.6</v>
      </c>
      <c r="J120" s="1">
        <v>3.3</v>
      </c>
      <c r="K120" s="1">
        <v>-2.5</v>
      </c>
      <c r="L120" s="1">
        <v>-5.5</v>
      </c>
      <c r="M120" s="1">
        <v>-5.5</v>
      </c>
      <c r="N120" s="1">
        <v>-4.0999999999999996</v>
      </c>
      <c r="O120">
        <f t="shared" si="41"/>
        <v>25.3</v>
      </c>
      <c r="P120" s="1">
        <f t="shared" si="61"/>
        <v>-14.366666666666665</v>
      </c>
      <c r="Q120" s="1">
        <f t="shared" si="62"/>
        <v>-8.7333333333333325</v>
      </c>
      <c r="R120" s="1">
        <f t="shared" si="63"/>
        <v>7.333333333333333</v>
      </c>
      <c r="S120" s="1">
        <f t="shared" si="64"/>
        <v>-1.5666666666666667</v>
      </c>
      <c r="U120" s="1">
        <f t="shared" si="50"/>
        <v>8.6</v>
      </c>
      <c r="V120" s="1">
        <f t="shared" si="51"/>
        <v>-18.899999999999999</v>
      </c>
      <c r="W120" s="1">
        <f t="shared" si="52"/>
        <v>13.75</v>
      </c>
      <c r="X120" s="4">
        <f t="shared" si="86"/>
        <v>138.78461538461539</v>
      </c>
      <c r="Y120" s="1">
        <f t="shared" si="65"/>
        <v>275.35344827586209</v>
      </c>
      <c r="Z120" s="1">
        <f t="shared" si="53"/>
        <v>136.5688328912467</v>
      </c>
      <c r="AA120" s="1">
        <f t="shared" si="54"/>
        <v>207.06903183023874</v>
      </c>
      <c r="AB120" s="7">
        <f t="shared" si="55"/>
        <v>782.99464190981428</v>
      </c>
      <c r="AC120" s="1">
        <f t="shared" si="43"/>
        <v>230.94677754677758</v>
      </c>
      <c r="AD120" s="1">
        <f t="shared" si="66"/>
        <v>2909.9293970893968</v>
      </c>
      <c r="AE120" s="1">
        <f t="shared" si="67"/>
        <v>23.311226611226601</v>
      </c>
      <c r="AF120" s="12">
        <f t="shared" si="68"/>
        <v>0.65844654009414882</v>
      </c>
      <c r="AI120" s="23">
        <f t="shared" si="56"/>
        <v>0.25934000000000001</v>
      </c>
      <c r="AJ120" s="23">
        <f t="shared" si="78"/>
        <v>0.30210999999999999</v>
      </c>
      <c r="AK120" s="11">
        <f t="shared" si="40"/>
        <v>0.20932000000000001</v>
      </c>
      <c r="AL120" s="11">
        <f t="shared" si="40"/>
        <v>0.32066</v>
      </c>
      <c r="AM120" s="11">
        <f t="shared" si="40"/>
        <v>0.35833999999999999</v>
      </c>
      <c r="AN120" s="11">
        <f t="shared" si="40"/>
        <v>0.50075000000000003</v>
      </c>
      <c r="AO120" s="23">
        <f t="shared" si="45"/>
        <v>0.85152339408200017</v>
      </c>
      <c r="AP120" s="23">
        <f t="shared" si="57"/>
        <v>1.015978767008</v>
      </c>
      <c r="AQ120" s="23">
        <f t="shared" si="58"/>
        <v>0.82364466215200016</v>
      </c>
      <c r="AR120" s="23">
        <f t="shared" si="59"/>
        <v>0.77214288455199998</v>
      </c>
      <c r="AS120" s="23">
        <f t="shared" si="60"/>
        <v>0.63955886125000028</v>
      </c>
      <c r="AT120" s="23">
        <f t="shared" si="79"/>
        <v>2.4256054635185293</v>
      </c>
      <c r="AU120" s="23">
        <f t="shared" si="80"/>
        <v>1.1681730180295966</v>
      </c>
      <c r="AV120" s="23">
        <f t="shared" si="81"/>
        <v>0.95894310084527923</v>
      </c>
      <c r="AW120" s="23">
        <f t="shared" si="82"/>
        <v>0.31329083558693471</v>
      </c>
    </row>
    <row r="121" spans="1:49" x14ac:dyDescent="0.35">
      <c r="A121">
        <v>1951</v>
      </c>
      <c r="B121" s="1">
        <v>-11.6</v>
      </c>
      <c r="C121" s="1">
        <v>-18.899999999999999</v>
      </c>
      <c r="D121" s="1">
        <v>-15.3</v>
      </c>
      <c r="E121" s="1">
        <v>-10.199999999999999</v>
      </c>
      <c r="F121" s="5">
        <v>1.3</v>
      </c>
      <c r="G121" s="1">
        <v>6.4</v>
      </c>
      <c r="H121" s="1">
        <v>7.7</v>
      </c>
      <c r="I121" s="1">
        <v>7.4</v>
      </c>
      <c r="J121" s="1">
        <v>4.5999999999999996</v>
      </c>
      <c r="K121" s="1">
        <v>-3.1</v>
      </c>
      <c r="L121" s="1">
        <v>-4</v>
      </c>
      <c r="M121" s="1">
        <v>-11.6</v>
      </c>
      <c r="N121" s="1">
        <v>-3.9</v>
      </c>
      <c r="O121">
        <f t="shared" si="41"/>
        <v>27.4</v>
      </c>
      <c r="P121" s="1">
        <f t="shared" si="61"/>
        <v>-12</v>
      </c>
      <c r="Q121" s="1">
        <f t="shared" si="62"/>
        <v>-8.0666666666666664</v>
      </c>
      <c r="R121" s="1">
        <f t="shared" si="63"/>
        <v>7.166666666666667</v>
      </c>
      <c r="S121" s="1">
        <f t="shared" si="64"/>
        <v>-0.83333333333333348</v>
      </c>
      <c r="U121" s="1">
        <f t="shared" si="50"/>
        <v>7.7</v>
      </c>
      <c r="V121" s="1">
        <f t="shared" si="51"/>
        <v>-18.899999999999999</v>
      </c>
      <c r="W121" s="1">
        <f t="shared" si="52"/>
        <v>13.299999999999999</v>
      </c>
      <c r="X121" s="5">
        <f t="shared" ref="X121:X124" si="87">INTERCEPT(E$7:F$7,E121:F121)</f>
        <v>132.05217391304348</v>
      </c>
      <c r="Y121" s="1">
        <f t="shared" si="65"/>
        <v>276.22077922077921</v>
      </c>
      <c r="Z121" s="1">
        <f t="shared" si="53"/>
        <v>144.16860530773573</v>
      </c>
      <c r="AA121" s="1">
        <f t="shared" si="54"/>
        <v>204.13647656691134</v>
      </c>
      <c r="AB121" s="7">
        <f t="shared" si="55"/>
        <v>740.06550724637668</v>
      </c>
      <c r="AC121" s="1">
        <f t="shared" si="43"/>
        <v>221.69872563718138</v>
      </c>
      <c r="AD121" s="1">
        <f t="shared" si="66"/>
        <v>2793.4039430284852</v>
      </c>
      <c r="AE121" s="1">
        <f t="shared" si="67"/>
        <v>21.202811094452784</v>
      </c>
      <c r="AF121" s="12">
        <f t="shared" si="68"/>
        <v>0.66018948489905882</v>
      </c>
      <c r="AI121" s="23">
        <f t="shared" si="56"/>
        <v>0.22613000000000005</v>
      </c>
      <c r="AJ121" s="23">
        <f t="shared" si="78"/>
        <v>0.32877999999999996</v>
      </c>
      <c r="AK121" s="11">
        <f t="shared" si="40"/>
        <v>0.22275999999999999</v>
      </c>
      <c r="AL121" s="11">
        <f t="shared" si="40"/>
        <v>0.34208</v>
      </c>
      <c r="AM121" s="11">
        <f t="shared" si="40"/>
        <v>0.37891999999999998</v>
      </c>
      <c r="AN121" s="11">
        <f t="shared" si="40"/>
        <v>0.51439999999999997</v>
      </c>
      <c r="AO121" s="23">
        <f t="shared" si="45"/>
        <v>0.81196521792800014</v>
      </c>
      <c r="AP121" s="23">
        <f t="shared" si="57"/>
        <v>0.98957768259200019</v>
      </c>
      <c r="AQ121" s="23">
        <f t="shared" si="58"/>
        <v>0.79352451788800016</v>
      </c>
      <c r="AR121" s="23">
        <f t="shared" si="59"/>
        <v>0.746915286688</v>
      </c>
      <c r="AS121" s="23">
        <f t="shared" si="60"/>
        <v>0.63200581120000021</v>
      </c>
      <c r="AT121" s="23">
        <f t="shared" si="79"/>
        <v>2.3273327398552932</v>
      </c>
      <c r="AU121" s="23">
        <f t="shared" si="80"/>
        <v>1.1147387246203715</v>
      </c>
      <c r="AV121" s="23">
        <f t="shared" si="81"/>
        <v>0.91692826972452468</v>
      </c>
      <c r="AW121" s="23">
        <f t="shared" si="82"/>
        <v>0.30277753788001455</v>
      </c>
    </row>
    <row r="122" spans="1:49" x14ac:dyDescent="0.35">
      <c r="A122">
        <v>1952</v>
      </c>
      <c r="B122" s="1">
        <v>-12.9</v>
      </c>
      <c r="C122" s="1">
        <v>-15.4</v>
      </c>
      <c r="D122" s="1">
        <v>-17.8</v>
      </c>
      <c r="E122" s="1">
        <v>-8.5</v>
      </c>
      <c r="F122" s="5">
        <v>0</v>
      </c>
      <c r="G122" s="1">
        <v>5.6</v>
      </c>
      <c r="H122" s="1">
        <v>7.9</v>
      </c>
      <c r="I122" s="1">
        <v>7.9</v>
      </c>
      <c r="J122" s="1">
        <v>4.4000000000000004</v>
      </c>
      <c r="K122" s="1">
        <v>-1.6</v>
      </c>
      <c r="L122" s="1">
        <v>-3.5</v>
      </c>
      <c r="M122" s="1">
        <v>-5.6</v>
      </c>
      <c r="N122" s="1">
        <v>-3.3</v>
      </c>
      <c r="O122">
        <f t="shared" si="41"/>
        <v>25.799999999999997</v>
      </c>
      <c r="P122" s="1">
        <f t="shared" si="61"/>
        <v>-13.299999999999999</v>
      </c>
      <c r="Q122" s="1">
        <f t="shared" si="62"/>
        <v>-8.7666666666666675</v>
      </c>
      <c r="R122" s="1">
        <f t="shared" si="63"/>
        <v>7.1333333333333329</v>
      </c>
      <c r="S122" s="1">
        <f t="shared" si="64"/>
        <v>-0.23333333333333325</v>
      </c>
      <c r="U122" s="1">
        <f t="shared" si="50"/>
        <v>7.9</v>
      </c>
      <c r="V122" s="1">
        <f t="shared" si="51"/>
        <v>-17.8</v>
      </c>
      <c r="W122" s="1">
        <f t="shared" si="52"/>
        <v>12.850000000000001</v>
      </c>
      <c r="X122" s="5">
        <f t="shared" si="87"/>
        <v>135.5</v>
      </c>
      <c r="Y122" s="1">
        <f t="shared" si="65"/>
        <v>280.36666666666667</v>
      </c>
      <c r="Z122" s="1">
        <f t="shared" si="53"/>
        <v>144.86666666666667</v>
      </c>
      <c r="AA122" s="1">
        <f t="shared" si="54"/>
        <v>207.93333333333334</v>
      </c>
      <c r="AB122" s="7">
        <f t="shared" si="55"/>
        <v>762.96444444444444</v>
      </c>
      <c r="AC122" s="1">
        <f t="shared" si="43"/>
        <v>224.27922077922079</v>
      </c>
      <c r="AD122" s="1">
        <f t="shared" si="66"/>
        <v>2661.4467532467534</v>
      </c>
      <c r="AE122" s="1">
        <f t="shared" si="67"/>
        <v>23.360389610389603</v>
      </c>
      <c r="AF122" s="12">
        <f t="shared" si="68"/>
        <v>0.65128829155067858</v>
      </c>
      <c r="AI122" s="23">
        <f t="shared" si="56"/>
        <v>0.23351000000000005</v>
      </c>
      <c r="AJ122" s="23">
        <f t="shared" si="78"/>
        <v>0.30845999999999996</v>
      </c>
      <c r="AK122" s="11">
        <f t="shared" si="40"/>
        <v>0.21251999999999999</v>
      </c>
      <c r="AL122" s="11">
        <f t="shared" si="40"/>
        <v>0.32575999999999999</v>
      </c>
      <c r="AM122" s="11">
        <f t="shared" si="40"/>
        <v>0.36323999999999995</v>
      </c>
      <c r="AN122" s="11">
        <f t="shared" si="40"/>
        <v>0.504</v>
      </c>
      <c r="AO122" s="23">
        <f t="shared" si="45"/>
        <v>0.84179252327200016</v>
      </c>
      <c r="AP122" s="23">
        <f t="shared" si="57"/>
        <v>1.0096134959680001</v>
      </c>
      <c r="AQ122" s="23">
        <f t="shared" si="58"/>
        <v>0.81627177779200011</v>
      </c>
      <c r="AR122" s="23">
        <f t="shared" si="59"/>
        <v>0.76595038019200024</v>
      </c>
      <c r="AS122" s="23">
        <f t="shared" si="60"/>
        <v>0.63767872000000014</v>
      </c>
      <c r="AT122" s="23">
        <f t="shared" si="79"/>
        <v>2.3868667502828025</v>
      </c>
      <c r="AU122" s="23">
        <f t="shared" si="80"/>
        <v>1.1479616294801496</v>
      </c>
      <c r="AV122" s="23">
        <f t="shared" si="81"/>
        <v>0.94279457490749263</v>
      </c>
      <c r="AW122" s="23">
        <f t="shared" si="82"/>
        <v>0.30880274174044109</v>
      </c>
    </row>
    <row r="123" spans="1:49" x14ac:dyDescent="0.35">
      <c r="A123">
        <v>1953</v>
      </c>
      <c r="B123" s="1">
        <v>-10.4</v>
      </c>
      <c r="C123" s="1">
        <v>-15.5</v>
      </c>
      <c r="D123" s="1">
        <v>-17.600000000000001</v>
      </c>
      <c r="E123" s="1">
        <v>-4.5</v>
      </c>
      <c r="F123" s="5">
        <v>0.8</v>
      </c>
      <c r="G123" s="1">
        <v>4.2</v>
      </c>
      <c r="H123" s="1">
        <v>8.1999999999999993</v>
      </c>
      <c r="I123" s="1">
        <v>7.4</v>
      </c>
      <c r="J123" s="1">
        <v>2.4</v>
      </c>
      <c r="K123" s="1">
        <v>-3.5</v>
      </c>
      <c r="L123" s="1">
        <v>-8.1999999999999993</v>
      </c>
      <c r="M123" s="1">
        <v>-14.2</v>
      </c>
      <c r="N123" s="1">
        <v>-4.2</v>
      </c>
      <c r="O123">
        <f t="shared" si="41"/>
        <v>23</v>
      </c>
      <c r="P123" s="1">
        <f t="shared" si="61"/>
        <v>-10.5</v>
      </c>
      <c r="Q123" s="1">
        <f t="shared" si="62"/>
        <v>-7.1000000000000005</v>
      </c>
      <c r="R123" s="1">
        <f t="shared" si="63"/>
        <v>6.5999999999999988</v>
      </c>
      <c r="S123" s="1">
        <f t="shared" si="64"/>
        <v>-3.0999999999999996</v>
      </c>
      <c r="U123" s="1">
        <f t="shared" si="50"/>
        <v>8.1999999999999993</v>
      </c>
      <c r="V123" s="1">
        <f t="shared" si="51"/>
        <v>-17.600000000000001</v>
      </c>
      <c r="W123" s="1">
        <f t="shared" si="52"/>
        <v>12.9</v>
      </c>
      <c r="X123" s="5">
        <f t="shared" si="87"/>
        <v>130.89622641509433</v>
      </c>
      <c r="Y123" s="1">
        <f t="shared" si="65"/>
        <v>270.40677966101697</v>
      </c>
      <c r="Z123" s="1">
        <f t="shared" si="53"/>
        <v>139.51055324592264</v>
      </c>
      <c r="AA123" s="1">
        <f t="shared" si="54"/>
        <v>200.65150303805564</v>
      </c>
      <c r="AB123" s="7">
        <f t="shared" si="55"/>
        <v>762.6576910777103</v>
      </c>
      <c r="AC123" s="1">
        <f t="shared" si="43"/>
        <v>215.52955974842766</v>
      </c>
      <c r="AD123" s="1">
        <f t="shared" si="66"/>
        <v>2528.8801677148849</v>
      </c>
      <c r="AE123" s="1">
        <f t="shared" si="67"/>
        <v>23.131446540880503</v>
      </c>
      <c r="AF123" s="12">
        <f t="shared" si="68"/>
        <v>0.64551016438929321</v>
      </c>
      <c r="AI123" s="23">
        <f t="shared" si="56"/>
        <v>0.24458000000000002</v>
      </c>
      <c r="AJ123" s="23">
        <f t="shared" si="78"/>
        <v>0.27289999999999998</v>
      </c>
      <c r="AK123" s="11">
        <f t="shared" si="40"/>
        <v>0.1946</v>
      </c>
      <c r="AL123" s="11">
        <f t="shared" si="40"/>
        <v>0.29720000000000002</v>
      </c>
      <c r="AM123" s="11">
        <f t="shared" si="40"/>
        <v>0.33579999999999999</v>
      </c>
      <c r="AN123" s="11">
        <f t="shared" si="40"/>
        <v>0.48580000000000001</v>
      </c>
      <c r="AO123" s="23">
        <f t="shared" si="45"/>
        <v>0.8987990722000001</v>
      </c>
      <c r="AP123" s="23">
        <f t="shared" si="57"/>
        <v>1.0458973672</v>
      </c>
      <c r="AQ123" s="23">
        <f t="shared" si="58"/>
        <v>0.85918137280000006</v>
      </c>
      <c r="AR123" s="23">
        <f t="shared" si="59"/>
        <v>0.80212516880000018</v>
      </c>
      <c r="AS123" s="23">
        <f t="shared" si="60"/>
        <v>0.64886596880000025</v>
      </c>
      <c r="AT123" s="23">
        <f t="shared" si="79"/>
        <v>2.4288898122384159</v>
      </c>
      <c r="AU123" s="23">
        <f t="shared" si="80"/>
        <v>1.1775113047036361</v>
      </c>
      <c r="AV123" s="23">
        <f t="shared" si="81"/>
        <v>0.96460721503704761</v>
      </c>
      <c r="AW123" s="23">
        <f t="shared" si="82"/>
        <v>0.31143711055435624</v>
      </c>
    </row>
    <row r="124" spans="1:49" x14ac:dyDescent="0.35">
      <c r="A124">
        <v>1954</v>
      </c>
      <c r="B124" s="1">
        <v>-8.5</v>
      </c>
      <c r="C124" s="1">
        <v>-16.100000000000001</v>
      </c>
      <c r="D124" s="1">
        <v>-11.1</v>
      </c>
      <c r="E124" s="1">
        <v>-5</v>
      </c>
      <c r="F124" s="5">
        <v>1.4</v>
      </c>
      <c r="G124" s="1">
        <v>4.7</v>
      </c>
      <c r="H124" s="1">
        <v>6.4</v>
      </c>
      <c r="I124" s="1">
        <v>7.4</v>
      </c>
      <c r="J124" s="1">
        <v>3</v>
      </c>
      <c r="K124" s="1">
        <v>-2.2000000000000002</v>
      </c>
      <c r="L124" s="1">
        <v>-5.8</v>
      </c>
      <c r="M124" s="1">
        <v>-12.1</v>
      </c>
      <c r="N124" s="1">
        <v>-3.2</v>
      </c>
      <c r="O124">
        <f t="shared" si="41"/>
        <v>22.9</v>
      </c>
      <c r="P124" s="1">
        <f t="shared" si="61"/>
        <v>-12.933333333333332</v>
      </c>
      <c r="Q124" s="1">
        <f t="shared" si="62"/>
        <v>-4.9000000000000004</v>
      </c>
      <c r="R124" s="1">
        <f t="shared" si="63"/>
        <v>6.166666666666667</v>
      </c>
      <c r="S124" s="1">
        <f t="shared" si="64"/>
        <v>-1.6666666666666667</v>
      </c>
      <c r="U124" s="1">
        <f t="shared" si="50"/>
        <v>7.4</v>
      </c>
      <c r="V124" s="1">
        <f t="shared" si="51"/>
        <v>-16.100000000000001</v>
      </c>
      <c r="W124" s="1">
        <f t="shared" si="52"/>
        <v>11.75</v>
      </c>
      <c r="X124" s="5">
        <f t="shared" si="87"/>
        <v>128.828125</v>
      </c>
      <c r="Y124" s="1">
        <f t="shared" si="65"/>
        <v>275.59615384615387</v>
      </c>
      <c r="Z124" s="1">
        <f t="shared" si="53"/>
        <v>146.76802884615387</v>
      </c>
      <c r="AA124" s="1">
        <f t="shared" si="54"/>
        <v>202.21213942307693</v>
      </c>
      <c r="AB124" s="7">
        <f t="shared" si="55"/>
        <v>724.05560897435907</v>
      </c>
      <c r="AC124" s="1">
        <f t="shared" si="43"/>
        <v>223.42134533898303</v>
      </c>
      <c r="AD124" s="1">
        <f t="shared" si="66"/>
        <v>2398.0557733050846</v>
      </c>
      <c r="AE124" s="1">
        <f t="shared" si="67"/>
        <v>17.117452330508485</v>
      </c>
      <c r="AF124" s="12">
        <f t="shared" si="68"/>
        <v>0.64537546872024176</v>
      </c>
      <c r="AI124" s="23">
        <f t="shared" si="56"/>
        <v>0.17816000000000004</v>
      </c>
      <c r="AJ124" s="23">
        <f t="shared" si="78"/>
        <v>0.27162999999999998</v>
      </c>
      <c r="AK124" s="11">
        <f t="shared" si="40"/>
        <v>0.19395999999999999</v>
      </c>
      <c r="AL124" s="11">
        <f t="shared" si="40"/>
        <v>0.29618</v>
      </c>
      <c r="AM124" s="11">
        <f t="shared" si="40"/>
        <v>0.33482000000000001</v>
      </c>
      <c r="AN124" s="11">
        <f t="shared" si="40"/>
        <v>0.48514999999999997</v>
      </c>
      <c r="AO124" s="23">
        <f t="shared" si="45"/>
        <v>0.90094821369800004</v>
      </c>
      <c r="AP124" s="23">
        <f t="shared" si="57"/>
        <v>1.0472219654720001</v>
      </c>
      <c r="AQ124" s="23">
        <f t="shared" si="58"/>
        <v>0.8607868736080001</v>
      </c>
      <c r="AR124" s="23">
        <f t="shared" si="59"/>
        <v>0.80348452640800017</v>
      </c>
      <c r="AS124" s="23">
        <f t="shared" si="60"/>
        <v>0.64929516445000024</v>
      </c>
      <c r="AT124" s="23">
        <f t="shared" si="79"/>
        <v>2.3681204262057229</v>
      </c>
      <c r="AU124" s="23">
        <f t="shared" si="80"/>
        <v>1.1483958400111722</v>
      </c>
      <c r="AV124" s="23">
        <f t="shared" si="81"/>
        <v>0.94067440389552148</v>
      </c>
      <c r="AW124" s="23">
        <f t="shared" si="82"/>
        <v>0.30355338561312495</v>
      </c>
    </row>
    <row r="125" spans="1:49" x14ac:dyDescent="0.35">
      <c r="A125">
        <v>1955</v>
      </c>
      <c r="B125" s="1">
        <v>-16.899999999999999</v>
      </c>
      <c r="C125" s="1">
        <v>-12.3</v>
      </c>
      <c r="D125" s="1">
        <v>-11.1</v>
      </c>
      <c r="E125" s="1">
        <v>-12.5</v>
      </c>
      <c r="F125" s="6">
        <v>-0.8</v>
      </c>
      <c r="G125" s="1">
        <v>5.6</v>
      </c>
      <c r="H125" s="1">
        <v>6.2</v>
      </c>
      <c r="I125" s="1">
        <v>6.5</v>
      </c>
      <c r="J125" s="1">
        <v>2.4</v>
      </c>
      <c r="K125" s="1">
        <v>-0.5</v>
      </c>
      <c r="L125" s="1">
        <v>-5.6</v>
      </c>
      <c r="M125" s="1">
        <v>-9.3000000000000007</v>
      </c>
      <c r="N125" s="1">
        <v>-4</v>
      </c>
      <c r="O125">
        <f t="shared" si="41"/>
        <v>20.7</v>
      </c>
      <c r="P125" s="1">
        <f t="shared" si="61"/>
        <v>-13.766666666666666</v>
      </c>
      <c r="Q125" s="1">
        <f t="shared" si="62"/>
        <v>-8.1333333333333346</v>
      </c>
      <c r="R125" s="1">
        <f t="shared" si="63"/>
        <v>6.1000000000000005</v>
      </c>
      <c r="S125" s="1">
        <f t="shared" si="64"/>
        <v>-1.2333333333333332</v>
      </c>
      <c r="U125" s="1">
        <f t="shared" si="50"/>
        <v>6.5</v>
      </c>
      <c r="V125" s="1">
        <f t="shared" si="51"/>
        <v>-16.899999999999999</v>
      </c>
      <c r="W125" s="1">
        <f t="shared" si="52"/>
        <v>11.7</v>
      </c>
      <c r="X125" s="4">
        <f t="shared" ref="X125:X126" si="88">INTERCEPT(F$7:G$7,F125:G125)</f>
        <v>139.3125</v>
      </c>
      <c r="Y125" s="1">
        <f t="shared" si="65"/>
        <v>283.24137931034483</v>
      </c>
      <c r="Z125" s="1">
        <f t="shared" si="53"/>
        <v>143.92887931034483</v>
      </c>
      <c r="AA125" s="1">
        <f t="shared" si="54"/>
        <v>211.27693965517241</v>
      </c>
      <c r="AB125" s="7">
        <f t="shared" si="55"/>
        <v>623.69181034482756</v>
      </c>
      <c r="AC125" s="1">
        <f t="shared" si="43"/>
        <v>228.71634615384613</v>
      </c>
      <c r="AD125" s="1">
        <f t="shared" si="66"/>
        <v>2576.8708333333329</v>
      </c>
      <c r="AE125" s="1">
        <f t="shared" si="67"/>
        <v>24.954326923076934</v>
      </c>
      <c r="AF125" s="12">
        <f t="shared" si="68"/>
        <v>0.6702547255906286</v>
      </c>
      <c r="AI125" s="23">
        <f t="shared" si="56"/>
        <v>0.17078000000000002</v>
      </c>
      <c r="AJ125" s="23">
        <f t="shared" si="78"/>
        <v>0.24368999999999996</v>
      </c>
      <c r="AK125" s="11">
        <f t="shared" si="40"/>
        <v>0.17988000000000001</v>
      </c>
      <c r="AL125" s="11">
        <f t="shared" si="40"/>
        <v>0.27373999999999998</v>
      </c>
      <c r="AM125" s="11">
        <f t="shared" si="40"/>
        <v>0.31325999999999998</v>
      </c>
      <c r="AN125" s="11">
        <f t="shared" si="40"/>
        <v>0.47084999999999999</v>
      </c>
      <c r="AO125" s="23">
        <f t="shared" si="45"/>
        <v>0.95020435496200018</v>
      </c>
      <c r="AP125" s="23">
        <f t="shared" si="57"/>
        <v>1.0768646908480002</v>
      </c>
      <c r="AQ125" s="23">
        <f t="shared" si="58"/>
        <v>0.8973818819920002</v>
      </c>
      <c r="AR125" s="23">
        <f t="shared" si="59"/>
        <v>0.83456642279200011</v>
      </c>
      <c r="AS125" s="23">
        <f t="shared" si="60"/>
        <v>0.65925482845000005</v>
      </c>
      <c r="AT125" s="23">
        <f t="shared" si="79"/>
        <v>2.228763775813472</v>
      </c>
      <c r="AU125" s="23">
        <f t="shared" si="80"/>
        <v>1.0882570789314012</v>
      </c>
      <c r="AV125" s="23">
        <f t="shared" si="81"/>
        <v>0.88977475898734681</v>
      </c>
      <c r="AW125" s="23">
        <f t="shared" si="82"/>
        <v>0.28388321566653363</v>
      </c>
    </row>
    <row r="126" spans="1:49" x14ac:dyDescent="0.35">
      <c r="A126">
        <v>1956</v>
      </c>
      <c r="B126" s="1">
        <v>-15.3</v>
      </c>
      <c r="C126" s="1">
        <v>-13.3</v>
      </c>
      <c r="D126" s="1">
        <v>-13.7</v>
      </c>
      <c r="E126" s="1">
        <v>-6.9</v>
      </c>
      <c r="F126" s="6">
        <v>-1.3</v>
      </c>
      <c r="G126" s="1">
        <v>4.3</v>
      </c>
      <c r="H126" s="1">
        <v>7.5</v>
      </c>
      <c r="I126" s="1">
        <v>7.6</v>
      </c>
      <c r="J126" s="1">
        <v>1.4</v>
      </c>
      <c r="K126" s="1">
        <v>-2.8</v>
      </c>
      <c r="L126" s="1">
        <v>-8.1999999999999993</v>
      </c>
      <c r="M126" s="1">
        <v>-12.5</v>
      </c>
      <c r="N126" s="1">
        <v>-4.4000000000000004</v>
      </c>
      <c r="O126">
        <f t="shared" si="41"/>
        <v>20.799999999999997</v>
      </c>
      <c r="P126" s="1">
        <f t="shared" si="61"/>
        <v>-12.633333333333335</v>
      </c>
      <c r="Q126" s="1">
        <f t="shared" si="62"/>
        <v>-7.3000000000000007</v>
      </c>
      <c r="R126" s="1">
        <f t="shared" si="63"/>
        <v>6.4666666666666659</v>
      </c>
      <c r="S126" s="1">
        <f t="shared" si="64"/>
        <v>-3.1999999999999997</v>
      </c>
      <c r="U126" s="1">
        <f t="shared" si="50"/>
        <v>7.6</v>
      </c>
      <c r="V126" s="1">
        <f t="shared" si="51"/>
        <v>-15.3</v>
      </c>
      <c r="W126" s="1">
        <f t="shared" si="52"/>
        <v>11.45</v>
      </c>
      <c r="X126" s="4">
        <f t="shared" si="88"/>
        <v>142.58035714285714</v>
      </c>
      <c r="Y126" s="1">
        <f t="shared" si="65"/>
        <v>268.16666666666669</v>
      </c>
      <c r="Z126" s="1">
        <f t="shared" si="53"/>
        <v>125.58630952380955</v>
      </c>
      <c r="AA126" s="1">
        <f t="shared" si="54"/>
        <v>205.37351190476193</v>
      </c>
      <c r="AB126" s="7">
        <f t="shared" si="55"/>
        <v>636.30396825396838</v>
      </c>
      <c r="AC126" s="1">
        <f t="shared" si="43"/>
        <v>224.33897783251231</v>
      </c>
      <c r="AD126" s="1">
        <f t="shared" si="66"/>
        <v>2288.2575738916253</v>
      </c>
      <c r="AE126" s="1">
        <f t="shared" si="67"/>
        <v>30.410868226600982</v>
      </c>
      <c r="AF126" s="12">
        <f t="shared" si="68"/>
        <v>0.65473871461759103</v>
      </c>
      <c r="AI126" s="23">
        <f t="shared" si="56"/>
        <v>0.21875</v>
      </c>
      <c r="AJ126" s="23">
        <f t="shared" si="78"/>
        <v>0.24495999999999996</v>
      </c>
      <c r="AK126" s="11">
        <f t="shared" si="40"/>
        <v>0.18051999999999999</v>
      </c>
      <c r="AL126" s="11">
        <f t="shared" si="40"/>
        <v>0.27476</v>
      </c>
      <c r="AM126" s="11">
        <f t="shared" si="40"/>
        <v>0.31423999999999996</v>
      </c>
      <c r="AN126" s="11">
        <f t="shared" si="40"/>
        <v>0.47149999999999997</v>
      </c>
      <c r="AO126" s="23">
        <f t="shared" si="45"/>
        <v>0.94788347187200017</v>
      </c>
      <c r="AP126" s="23">
        <f t="shared" si="57"/>
        <v>1.0754964783680001</v>
      </c>
      <c r="AQ126" s="23">
        <f t="shared" si="58"/>
        <v>0.89566559939200008</v>
      </c>
      <c r="AR126" s="23">
        <f t="shared" si="59"/>
        <v>0.83310480179200019</v>
      </c>
      <c r="AS126" s="23">
        <f t="shared" si="60"/>
        <v>0.65878064500000011</v>
      </c>
      <c r="AT126" s="23">
        <f t="shared" si="79"/>
        <v>2.2497551954167063</v>
      </c>
      <c r="AU126" s="23">
        <f t="shared" si="80"/>
        <v>1.0981536126414713</v>
      </c>
      <c r="AV126" s="23">
        <f t="shared" si="81"/>
        <v>0.89793880790726122</v>
      </c>
      <c r="AW126" s="23">
        <f t="shared" si="82"/>
        <v>0.28663602141041544</v>
      </c>
    </row>
    <row r="127" spans="1:49" x14ac:dyDescent="0.35">
      <c r="A127">
        <v>1957</v>
      </c>
      <c r="B127" s="1">
        <v>-15.4</v>
      </c>
      <c r="C127" s="1">
        <v>-15.4</v>
      </c>
      <c r="D127" s="1">
        <v>-14.2</v>
      </c>
      <c r="E127" s="1">
        <v>-8.3000000000000007</v>
      </c>
      <c r="F127" s="5">
        <v>0.8</v>
      </c>
      <c r="G127" s="1">
        <v>6.7</v>
      </c>
      <c r="H127" s="1">
        <v>9.6</v>
      </c>
      <c r="I127" s="1">
        <v>8</v>
      </c>
      <c r="J127" s="1">
        <v>4.7</v>
      </c>
      <c r="K127" s="1">
        <v>-2.9</v>
      </c>
      <c r="L127" s="1">
        <v>-5.5</v>
      </c>
      <c r="M127" s="1">
        <v>-10.9</v>
      </c>
      <c r="N127" s="1">
        <v>-3.6</v>
      </c>
      <c r="O127">
        <f t="shared" si="41"/>
        <v>29.8</v>
      </c>
      <c r="P127" s="1">
        <f t="shared" si="61"/>
        <v>-14.433333333333332</v>
      </c>
      <c r="Q127" s="1">
        <f t="shared" si="62"/>
        <v>-7.2333333333333334</v>
      </c>
      <c r="R127" s="1">
        <f t="shared" si="63"/>
        <v>8.1</v>
      </c>
      <c r="S127" s="1">
        <f t="shared" si="64"/>
        <v>-1.2333333333333332</v>
      </c>
      <c r="U127" s="1">
        <f t="shared" si="50"/>
        <v>9.6</v>
      </c>
      <c r="V127" s="1">
        <f t="shared" si="51"/>
        <v>-15.4</v>
      </c>
      <c r="W127" s="1">
        <f t="shared" si="52"/>
        <v>12.5</v>
      </c>
      <c r="X127" s="5">
        <f t="shared" ref="X127:X130" si="89">INTERCEPT(E$7:F$7,E127:F127)</f>
        <v>132.81868131868131</v>
      </c>
      <c r="Y127" s="1">
        <f t="shared" si="65"/>
        <v>276.86184210526318</v>
      </c>
      <c r="Z127" s="1">
        <f t="shared" si="53"/>
        <v>144.04316078658186</v>
      </c>
      <c r="AA127" s="1">
        <f t="shared" si="54"/>
        <v>204.84026171197223</v>
      </c>
      <c r="AB127" s="7">
        <f t="shared" si="55"/>
        <v>921.87622903412387</v>
      </c>
      <c r="AC127" s="1">
        <f t="shared" si="43"/>
        <v>229.65201465201463</v>
      </c>
      <c r="AD127" s="1">
        <f t="shared" si="66"/>
        <v>2357.7606837606832</v>
      </c>
      <c r="AE127" s="1">
        <f t="shared" si="67"/>
        <v>17.992673992674</v>
      </c>
      <c r="AF127" s="12">
        <f t="shared" si="68"/>
        <v>0.61527210667687804</v>
      </c>
      <c r="AI127" s="23">
        <f t="shared" si="56"/>
        <v>0.29624</v>
      </c>
      <c r="AJ127" s="23">
        <f t="shared" si="78"/>
        <v>0.35926000000000002</v>
      </c>
      <c r="AK127" s="11">
        <f t="shared" si="40"/>
        <v>0.23812</v>
      </c>
      <c r="AL127" s="11">
        <f t="shared" si="40"/>
        <v>0.36656</v>
      </c>
      <c r="AM127" s="11">
        <f t="shared" si="40"/>
        <v>0.40244000000000002</v>
      </c>
      <c r="AN127" s="11">
        <f t="shared" si="40"/>
        <v>0.53</v>
      </c>
      <c r="AO127" s="23">
        <f t="shared" si="45"/>
        <v>0.77097134919200005</v>
      </c>
      <c r="AP127" s="23">
        <f t="shared" si="57"/>
        <v>0.96047554524800005</v>
      </c>
      <c r="AQ127" s="23">
        <f t="shared" si="58"/>
        <v>0.76182068531200009</v>
      </c>
      <c r="AR127" s="23">
        <f t="shared" si="59"/>
        <v>0.72059384771200008</v>
      </c>
      <c r="AS127" s="23">
        <f t="shared" si="60"/>
        <v>0.6244780000000002</v>
      </c>
      <c r="AT127" s="23">
        <f t="shared" si="79"/>
        <v>2.5590449560973325</v>
      </c>
      <c r="AU127" s="23">
        <f t="shared" si="80"/>
        <v>1.219047197321748</v>
      </c>
      <c r="AV127" s="23">
        <f t="shared" si="81"/>
        <v>1.0051854423984488</v>
      </c>
      <c r="AW127" s="23">
        <f t="shared" si="82"/>
        <v>0.33590998653796417</v>
      </c>
    </row>
    <row r="128" spans="1:49" x14ac:dyDescent="0.35">
      <c r="A128">
        <v>1958</v>
      </c>
      <c r="B128" s="1">
        <v>-12.9</v>
      </c>
      <c r="C128" s="1">
        <v>-12</v>
      </c>
      <c r="D128" s="1">
        <v>-12.9</v>
      </c>
      <c r="E128" s="1">
        <v>-9.1999999999999993</v>
      </c>
      <c r="F128" s="5">
        <v>1</v>
      </c>
      <c r="G128" s="1">
        <v>5.7</v>
      </c>
      <c r="H128" s="1">
        <v>8.8000000000000007</v>
      </c>
      <c r="I128" s="1">
        <v>6.8</v>
      </c>
      <c r="J128" s="1">
        <v>2.4</v>
      </c>
      <c r="K128" s="1">
        <v>-2.4</v>
      </c>
      <c r="L128" s="1">
        <v>-8.4</v>
      </c>
      <c r="M128" s="1">
        <v>-6.2</v>
      </c>
      <c r="N128" s="1">
        <v>-3.3</v>
      </c>
      <c r="O128">
        <f t="shared" si="41"/>
        <v>24.7</v>
      </c>
      <c r="P128" s="1">
        <f t="shared" si="61"/>
        <v>-11.933333333333332</v>
      </c>
      <c r="Q128" s="1">
        <f t="shared" si="62"/>
        <v>-7.0333333333333341</v>
      </c>
      <c r="R128" s="1">
        <f t="shared" si="63"/>
        <v>7.1000000000000005</v>
      </c>
      <c r="S128" s="1">
        <f t="shared" si="64"/>
        <v>-2.8000000000000003</v>
      </c>
      <c r="U128" s="1">
        <f t="shared" si="50"/>
        <v>8.8000000000000007</v>
      </c>
      <c r="V128" s="1">
        <f t="shared" si="51"/>
        <v>-12.9</v>
      </c>
      <c r="W128" s="1">
        <f t="shared" si="52"/>
        <v>10.850000000000001</v>
      </c>
      <c r="X128" s="5">
        <f t="shared" si="89"/>
        <v>132.50980392156862</v>
      </c>
      <c r="Y128" s="1">
        <f t="shared" si="65"/>
        <v>273.25</v>
      </c>
      <c r="Z128" s="1">
        <f t="shared" si="53"/>
        <v>140.74019607843138</v>
      </c>
      <c r="AA128" s="1">
        <f t="shared" si="54"/>
        <v>202.87990196078431</v>
      </c>
      <c r="AB128" s="7">
        <f t="shared" si="55"/>
        <v>825.6758169934642</v>
      </c>
      <c r="AC128" s="1">
        <f t="shared" si="43"/>
        <v>220.64796181630544</v>
      </c>
      <c r="AD128" s="1">
        <f t="shared" si="66"/>
        <v>1897.5724716202267</v>
      </c>
      <c r="AE128" s="1">
        <f t="shared" si="67"/>
        <v>22.185823013415899</v>
      </c>
      <c r="AF128" s="12">
        <f t="shared" si="68"/>
        <v>0.60254107438414461</v>
      </c>
      <c r="AI128" s="23">
        <f t="shared" si="56"/>
        <v>0.26672000000000007</v>
      </c>
      <c r="AJ128" s="23">
        <f t="shared" si="78"/>
        <v>0.29448999999999997</v>
      </c>
      <c r="AK128" s="11">
        <f t="shared" si="40"/>
        <v>0.20548</v>
      </c>
      <c r="AL128" s="11">
        <f t="shared" si="40"/>
        <v>0.31453999999999999</v>
      </c>
      <c r="AM128" s="11">
        <f t="shared" si="40"/>
        <v>0.35246</v>
      </c>
      <c r="AN128" s="11">
        <f t="shared" si="40"/>
        <v>0.49685000000000001</v>
      </c>
      <c r="AO128" s="23">
        <f t="shared" si="45"/>
        <v>0.86345805144200005</v>
      </c>
      <c r="AP128" s="23">
        <f t="shared" si="57"/>
        <v>1.0236825135680001</v>
      </c>
      <c r="AQ128" s="23">
        <f t="shared" si="58"/>
        <v>0.83265829607200015</v>
      </c>
      <c r="AR128" s="23">
        <f t="shared" si="59"/>
        <v>0.77972728487200005</v>
      </c>
      <c r="AS128" s="23">
        <f t="shared" si="60"/>
        <v>0.64188251245000005</v>
      </c>
      <c r="AT128" s="23">
        <f t="shared" si="79"/>
        <v>2.500264047822792</v>
      </c>
      <c r="AU128" s="23">
        <f t="shared" si="80"/>
        <v>1.2061352796274565</v>
      </c>
      <c r="AV128" s="23">
        <f t="shared" si="81"/>
        <v>0.98955686328554193</v>
      </c>
      <c r="AW128" s="23">
        <f t="shared" si="82"/>
        <v>0.32230021114586688</v>
      </c>
    </row>
    <row r="129" spans="1:49" x14ac:dyDescent="0.35">
      <c r="A129">
        <v>1959</v>
      </c>
      <c r="B129" s="1">
        <v>-6.8</v>
      </c>
      <c r="C129" s="1">
        <v>-15.5</v>
      </c>
      <c r="D129" s="1">
        <v>-21</v>
      </c>
      <c r="E129" s="1">
        <v>-8.6999999999999993</v>
      </c>
      <c r="F129" s="5">
        <v>1.4</v>
      </c>
      <c r="G129" s="1">
        <v>5.7</v>
      </c>
      <c r="H129" s="1">
        <v>8.1</v>
      </c>
      <c r="I129" s="1">
        <v>6.9</v>
      </c>
      <c r="J129" s="1">
        <v>2.6</v>
      </c>
      <c r="K129" s="1">
        <v>-1</v>
      </c>
      <c r="L129" s="1">
        <v>-4.9000000000000004</v>
      </c>
      <c r="M129" s="1">
        <v>-10.9</v>
      </c>
      <c r="N129" s="1">
        <v>-3.7</v>
      </c>
      <c r="O129">
        <f t="shared" si="41"/>
        <v>24.700000000000003</v>
      </c>
      <c r="P129" s="1">
        <f t="shared" si="61"/>
        <v>-9.5</v>
      </c>
      <c r="Q129" s="1">
        <f t="shared" si="62"/>
        <v>-9.4333333333333336</v>
      </c>
      <c r="R129" s="1">
        <f t="shared" si="63"/>
        <v>6.9000000000000012</v>
      </c>
      <c r="S129" s="1">
        <f t="shared" si="64"/>
        <v>-1.1000000000000001</v>
      </c>
      <c r="U129" s="1">
        <f t="shared" si="50"/>
        <v>8.1</v>
      </c>
      <c r="V129" s="1">
        <f t="shared" si="51"/>
        <v>-21</v>
      </c>
      <c r="W129" s="1">
        <f t="shared" si="52"/>
        <v>14.55</v>
      </c>
      <c r="X129" s="5">
        <f t="shared" si="89"/>
        <v>131.27227722772278</v>
      </c>
      <c r="Y129" s="1">
        <f t="shared" si="65"/>
        <v>280.02777777777777</v>
      </c>
      <c r="Z129" s="1">
        <f t="shared" si="53"/>
        <v>148.75550055005499</v>
      </c>
      <c r="AA129" s="1">
        <f t="shared" si="54"/>
        <v>205.65002750275028</v>
      </c>
      <c r="AB129" s="7">
        <f t="shared" si="55"/>
        <v>803.27970297029685</v>
      </c>
      <c r="AC129" s="1">
        <f t="shared" si="43"/>
        <v>223.02227722772278</v>
      </c>
      <c r="AD129" s="1">
        <f t="shared" si="66"/>
        <v>3122.3118811881191</v>
      </c>
      <c r="AE129" s="1">
        <f t="shared" si="67"/>
        <v>19.761138613861391</v>
      </c>
      <c r="AF129" s="12">
        <f t="shared" si="68"/>
        <v>0.66347372186178433</v>
      </c>
      <c r="AI129" s="23">
        <f t="shared" si="56"/>
        <v>0.24088999999999999</v>
      </c>
      <c r="AJ129" s="23">
        <f t="shared" si="78"/>
        <v>0.29449000000000003</v>
      </c>
      <c r="AK129" s="11">
        <f t="shared" si="40"/>
        <v>0.20548000000000002</v>
      </c>
      <c r="AL129" s="11">
        <f t="shared" si="40"/>
        <v>0.31454000000000004</v>
      </c>
      <c r="AM129" s="11">
        <f t="shared" si="40"/>
        <v>0.35246</v>
      </c>
      <c r="AN129" s="11">
        <f t="shared" si="40"/>
        <v>0.49685000000000001</v>
      </c>
      <c r="AO129" s="23">
        <f t="shared" si="45"/>
        <v>0.86345805144200005</v>
      </c>
      <c r="AP129" s="23">
        <f t="shared" si="57"/>
        <v>1.0236825135680001</v>
      </c>
      <c r="AQ129" s="23">
        <f t="shared" si="58"/>
        <v>0.83265829607199993</v>
      </c>
      <c r="AR129" s="23">
        <f t="shared" si="59"/>
        <v>0.77972728487200005</v>
      </c>
      <c r="AS129" s="23">
        <f t="shared" si="60"/>
        <v>0.64188251245000005</v>
      </c>
      <c r="AT129" s="23">
        <f t="shared" si="79"/>
        <v>2.466121618792493</v>
      </c>
      <c r="AU129" s="23">
        <f t="shared" si="80"/>
        <v>1.1896648639441687</v>
      </c>
      <c r="AV129" s="23">
        <f t="shared" si="81"/>
        <v>0.97604394051820775</v>
      </c>
      <c r="AW129" s="23">
        <f t="shared" si="82"/>
        <v>0.31789903116046475</v>
      </c>
    </row>
    <row r="130" spans="1:49" x14ac:dyDescent="0.35">
      <c r="A130">
        <v>1960</v>
      </c>
      <c r="B130" s="1">
        <v>-9.1</v>
      </c>
      <c r="C130" s="1">
        <v>-11.5</v>
      </c>
      <c r="D130" s="1">
        <v>-17.2</v>
      </c>
      <c r="E130" s="1">
        <v>-10.7</v>
      </c>
      <c r="F130" s="5">
        <v>0.1</v>
      </c>
      <c r="G130" s="1">
        <v>6</v>
      </c>
      <c r="H130" s="1">
        <v>9.1</v>
      </c>
      <c r="I130" s="1">
        <v>9.1</v>
      </c>
      <c r="J130" s="1">
        <v>3.4</v>
      </c>
      <c r="K130" s="5">
        <v>2.2000000000000002</v>
      </c>
      <c r="L130" s="1">
        <v>-3.2</v>
      </c>
      <c r="M130" s="1">
        <v>-8.4</v>
      </c>
      <c r="N130" s="1">
        <v>-2.2999999999999998</v>
      </c>
      <c r="O130">
        <f t="shared" si="41"/>
        <v>29.899999999999995</v>
      </c>
      <c r="P130" s="1">
        <f t="shared" si="61"/>
        <v>-10.5</v>
      </c>
      <c r="Q130" s="1">
        <f t="shared" si="62"/>
        <v>-9.2666666666666657</v>
      </c>
      <c r="R130" s="1">
        <f t="shared" si="63"/>
        <v>8.0666666666666664</v>
      </c>
      <c r="S130" s="1">
        <f t="shared" si="64"/>
        <v>0.79999999999999982</v>
      </c>
      <c r="U130" s="1">
        <f t="shared" si="50"/>
        <v>9.1</v>
      </c>
      <c r="V130" s="1">
        <f t="shared" si="51"/>
        <v>-17.2</v>
      </c>
      <c r="W130" s="1">
        <f t="shared" si="52"/>
        <v>13.149999999999999</v>
      </c>
      <c r="X130" s="5">
        <f t="shared" si="89"/>
        <v>135.21759259259258</v>
      </c>
      <c r="Y130" s="5">
        <f>INTERCEPT(K$7:L$7,K130:L130)</f>
        <v>300.92592592592592</v>
      </c>
      <c r="Z130" s="1">
        <f t="shared" si="53"/>
        <v>165.70833333333334</v>
      </c>
      <c r="AA130" s="1">
        <f t="shared" si="54"/>
        <v>218.07175925925924</v>
      </c>
      <c r="AB130" s="7">
        <f t="shared" si="55"/>
        <v>1005.2972222222222</v>
      </c>
      <c r="AC130" s="1">
        <f t="shared" si="43"/>
        <v>220.18981481481481</v>
      </c>
      <c r="AD130" s="1">
        <f t="shared" si="66"/>
        <v>2524.8432098765429</v>
      </c>
      <c r="AE130" s="1">
        <f t="shared" si="67"/>
        <v>25.122685185185176</v>
      </c>
      <c r="AF130" s="12">
        <f t="shared" si="68"/>
        <v>0.61312041612389179</v>
      </c>
      <c r="AI130" s="23">
        <f t="shared" si="56"/>
        <v>0.27779000000000004</v>
      </c>
      <c r="AJ130" s="23">
        <f t="shared" si="78"/>
        <v>0.36052999999999991</v>
      </c>
      <c r="AK130" s="11">
        <f t="shared" si="40"/>
        <v>0.23875999999999997</v>
      </c>
      <c r="AL130" s="11">
        <f t="shared" si="40"/>
        <v>0.36757999999999996</v>
      </c>
      <c r="AM130" s="11">
        <f t="shared" si="40"/>
        <v>0.40341999999999995</v>
      </c>
      <c r="AN130" s="11">
        <f t="shared" si="40"/>
        <v>0.53064999999999996</v>
      </c>
      <c r="AO130" s="23">
        <f t="shared" si="45"/>
        <v>0.76936085177800018</v>
      </c>
      <c r="AP130" s="23">
        <f t="shared" si="57"/>
        <v>0.9592877369920001</v>
      </c>
      <c r="AQ130" s="23">
        <f t="shared" si="58"/>
        <v>0.76056263648800027</v>
      </c>
      <c r="AR130" s="23">
        <f t="shared" si="59"/>
        <v>0.7195552252880002</v>
      </c>
      <c r="AS130" s="23">
        <f t="shared" si="60"/>
        <v>0.62418990245000006</v>
      </c>
      <c r="AT130" s="23">
        <f t="shared" si="79"/>
        <v>2.670669452198084</v>
      </c>
      <c r="AU130" s="23">
        <f t="shared" si="80"/>
        <v>1.2719573995406177</v>
      </c>
      <c r="AV130" s="23">
        <f t="shared" si="81"/>
        <v>1.0489237379713721</v>
      </c>
      <c r="AW130" s="23">
        <f t="shared" si="82"/>
        <v>0.35069828843913742</v>
      </c>
    </row>
    <row r="131" spans="1:49" x14ac:dyDescent="0.35">
      <c r="A131">
        <v>1961</v>
      </c>
      <c r="B131" s="1">
        <v>-10.5</v>
      </c>
      <c r="C131" s="1">
        <v>-20.9</v>
      </c>
      <c r="D131" s="1">
        <v>-20.6</v>
      </c>
      <c r="E131" s="1">
        <v>-9.8000000000000007</v>
      </c>
      <c r="F131" s="6">
        <v>-0.5</v>
      </c>
      <c r="G131" s="1">
        <v>6.3</v>
      </c>
      <c r="H131" s="1">
        <v>7.7</v>
      </c>
      <c r="I131" s="1">
        <v>7.6</v>
      </c>
      <c r="J131" s="1">
        <v>3.2</v>
      </c>
      <c r="K131" s="1">
        <v>-1.9</v>
      </c>
      <c r="L131" s="1">
        <v>-6.5</v>
      </c>
      <c r="M131" s="1">
        <v>-6.9</v>
      </c>
      <c r="N131" s="1">
        <v>-4.4000000000000004</v>
      </c>
      <c r="O131">
        <f t="shared" si="41"/>
        <v>24.8</v>
      </c>
      <c r="P131" s="1">
        <f t="shared" si="61"/>
        <v>-13.266666666666666</v>
      </c>
      <c r="Q131" s="1">
        <f t="shared" si="62"/>
        <v>-10.3</v>
      </c>
      <c r="R131" s="1">
        <f t="shared" si="63"/>
        <v>7.2</v>
      </c>
      <c r="S131" s="1">
        <f t="shared" si="64"/>
        <v>-1.7333333333333332</v>
      </c>
      <c r="U131" s="1">
        <f t="shared" si="50"/>
        <v>7.7</v>
      </c>
      <c r="V131" s="1">
        <f t="shared" si="51"/>
        <v>-20.9</v>
      </c>
      <c r="W131" s="1">
        <f t="shared" si="52"/>
        <v>14.299999999999999</v>
      </c>
      <c r="X131" s="4">
        <f t="shared" ref="X131" si="90">INTERCEPT(F$7:G$7,F131:G131)</f>
        <v>137.74264705882354</v>
      </c>
      <c r="Y131" s="1">
        <f t="shared" si="65"/>
        <v>277.13725490196077</v>
      </c>
      <c r="Z131" s="1">
        <f t="shared" si="53"/>
        <v>139.39460784313724</v>
      </c>
      <c r="AA131" s="1">
        <f t="shared" si="54"/>
        <v>207.43995098039215</v>
      </c>
      <c r="AB131" s="7">
        <f t="shared" si="55"/>
        <v>715.55898692810445</v>
      </c>
      <c r="AC131" s="1">
        <f t="shared" si="43"/>
        <v>201.81672113289761</v>
      </c>
      <c r="AD131" s="1">
        <f t="shared" si="66"/>
        <v>2811.9796477850396</v>
      </c>
      <c r="AE131" s="1">
        <f t="shared" si="67"/>
        <v>36.83428649237473</v>
      </c>
      <c r="AF131" s="12">
        <f t="shared" si="68"/>
        <v>0.66469550495002605</v>
      </c>
      <c r="AI131" s="23">
        <f t="shared" si="56"/>
        <v>0.22613000000000005</v>
      </c>
      <c r="AJ131" s="23">
        <f t="shared" si="78"/>
        <v>0.29576000000000002</v>
      </c>
      <c r="AK131" s="11">
        <f t="shared" si="40"/>
        <v>0.20612</v>
      </c>
      <c r="AL131" s="11">
        <f t="shared" si="40"/>
        <v>0.31556000000000001</v>
      </c>
      <c r="AM131" s="11">
        <f t="shared" si="40"/>
        <v>0.35343999999999998</v>
      </c>
      <c r="AN131" s="11">
        <f t="shared" si="40"/>
        <v>0.4975</v>
      </c>
      <c r="AO131" s="23">
        <f t="shared" si="45"/>
        <v>0.86144942579200012</v>
      </c>
      <c r="AP131" s="23">
        <f t="shared" si="57"/>
        <v>1.0223935996480003</v>
      </c>
      <c r="AQ131" s="23">
        <f t="shared" si="58"/>
        <v>0.83114343491200005</v>
      </c>
      <c r="AR131" s="23">
        <f t="shared" si="59"/>
        <v>0.77845159731200009</v>
      </c>
      <c r="AS131" s="23">
        <f t="shared" si="60"/>
        <v>0.64149012500000013</v>
      </c>
      <c r="AT131" s="23">
        <f t="shared" si="79"/>
        <v>2.3261099153930891</v>
      </c>
      <c r="AU131" s="23">
        <f t="shared" si="80"/>
        <v>1.1218080221015314</v>
      </c>
      <c r="AV131" s="23">
        <f t="shared" si="81"/>
        <v>0.92045621475492101</v>
      </c>
      <c r="AW131" s="23">
        <f t="shared" si="82"/>
        <v>0.29994784329612895</v>
      </c>
    </row>
    <row r="132" spans="1:49" x14ac:dyDescent="0.35">
      <c r="A132">
        <v>1962</v>
      </c>
      <c r="B132" s="1">
        <v>-9</v>
      </c>
      <c r="C132" s="1">
        <v>-14.4</v>
      </c>
      <c r="D132" s="1">
        <v>-6.4</v>
      </c>
      <c r="E132" s="1">
        <v>-4.7</v>
      </c>
      <c r="F132" s="5">
        <v>1</v>
      </c>
      <c r="G132" s="1">
        <v>5.4</v>
      </c>
      <c r="H132" s="1">
        <v>9</v>
      </c>
      <c r="I132" s="1">
        <v>7</v>
      </c>
      <c r="J132" s="1">
        <v>2.4</v>
      </c>
      <c r="K132" s="1">
        <v>-2.4</v>
      </c>
      <c r="L132" s="1">
        <v>-4.7</v>
      </c>
      <c r="M132" s="1">
        <v>-8.1</v>
      </c>
      <c r="N132" s="1">
        <v>-2.1</v>
      </c>
      <c r="O132">
        <f t="shared" si="41"/>
        <v>24.799999999999997</v>
      </c>
      <c r="P132" s="1">
        <f t="shared" si="61"/>
        <v>-10.1</v>
      </c>
      <c r="Q132" s="1">
        <f t="shared" si="62"/>
        <v>-3.3666666666666671</v>
      </c>
      <c r="R132" s="1">
        <f t="shared" si="63"/>
        <v>7.1333333333333329</v>
      </c>
      <c r="S132" s="1">
        <f t="shared" si="64"/>
        <v>-1.5666666666666667</v>
      </c>
      <c r="U132" s="1">
        <f t="shared" si="50"/>
        <v>9</v>
      </c>
      <c r="V132" s="1">
        <f t="shared" si="51"/>
        <v>-14.4</v>
      </c>
      <c r="W132" s="1">
        <f t="shared" si="52"/>
        <v>11.7</v>
      </c>
      <c r="X132" s="5">
        <f t="shared" ref="X132" si="91">INTERCEPT(E$7:F$7,E132:F132)</f>
        <v>130.14912280701753</v>
      </c>
      <c r="Y132" s="1">
        <f t="shared" si="65"/>
        <v>273.25</v>
      </c>
      <c r="Z132" s="1">
        <f t="shared" si="53"/>
        <v>143.10087719298247</v>
      </c>
      <c r="AA132" s="1">
        <f t="shared" si="54"/>
        <v>201.69956140350877</v>
      </c>
      <c r="AB132" s="7">
        <f t="shared" si="55"/>
        <v>858.6052631578948</v>
      </c>
      <c r="AC132" s="1">
        <f t="shared" si="43"/>
        <v>218.01186790505676</v>
      </c>
      <c r="AD132" s="1">
        <f t="shared" si="66"/>
        <v>2092.913931888545</v>
      </c>
      <c r="AE132" s="1">
        <f t="shared" si="67"/>
        <v>21.143188854489154</v>
      </c>
      <c r="AF132" s="12">
        <f t="shared" si="68"/>
        <v>0.60956918184421194</v>
      </c>
      <c r="AI132" s="23">
        <f t="shared" si="56"/>
        <v>0.27410000000000001</v>
      </c>
      <c r="AJ132" s="23">
        <f t="shared" si="78"/>
        <v>0.29575999999999997</v>
      </c>
      <c r="AK132" s="11">
        <f t="shared" si="40"/>
        <v>0.20612</v>
      </c>
      <c r="AL132" s="11">
        <f t="shared" si="40"/>
        <v>0.31555999999999995</v>
      </c>
      <c r="AM132" s="11">
        <f t="shared" si="40"/>
        <v>0.35343999999999998</v>
      </c>
      <c r="AN132" s="11">
        <f t="shared" si="40"/>
        <v>0.49749999999999994</v>
      </c>
      <c r="AO132" s="23">
        <f t="shared" si="45"/>
        <v>0.86144942579200012</v>
      </c>
      <c r="AP132" s="23">
        <f t="shared" si="57"/>
        <v>1.0223935996480003</v>
      </c>
      <c r="AQ132" s="23">
        <f t="shared" si="58"/>
        <v>0.83114343491200016</v>
      </c>
      <c r="AR132" s="23">
        <f t="shared" si="59"/>
        <v>0.77845159731200009</v>
      </c>
      <c r="AS132" s="23">
        <f t="shared" si="60"/>
        <v>0.64149012500000024</v>
      </c>
      <c r="AT132" s="23">
        <f t="shared" si="79"/>
        <v>2.5480285241545095</v>
      </c>
      <c r="AU132" s="23">
        <f t="shared" si="80"/>
        <v>1.2288322318840272</v>
      </c>
      <c r="AV132" s="23">
        <f t="shared" si="81"/>
        <v>1.0082707936157382</v>
      </c>
      <c r="AW132" s="23">
        <f t="shared" si="82"/>
        <v>0.32856386339250387</v>
      </c>
    </row>
    <row r="133" spans="1:49" x14ac:dyDescent="0.35">
      <c r="A133">
        <v>1963</v>
      </c>
      <c r="B133" s="1">
        <v>-4.9000000000000004</v>
      </c>
      <c r="C133" s="1">
        <v>-7.3</v>
      </c>
      <c r="D133" s="1">
        <v>-13.3</v>
      </c>
      <c r="E133" s="1">
        <v>-5.3</v>
      </c>
      <c r="F133" s="6">
        <v>-1.8</v>
      </c>
      <c r="G133" s="1">
        <v>4</v>
      </c>
      <c r="H133" s="1">
        <v>7.1</v>
      </c>
      <c r="I133" s="1">
        <v>7.8</v>
      </c>
      <c r="J133" s="1">
        <v>2.1</v>
      </c>
      <c r="K133" s="1">
        <v>-3.5</v>
      </c>
      <c r="L133" s="1">
        <v>-6.8</v>
      </c>
      <c r="M133" s="1">
        <v>-5.7</v>
      </c>
      <c r="N133" s="1">
        <v>-2.2999999999999998</v>
      </c>
      <c r="O133">
        <f t="shared" si="41"/>
        <v>21</v>
      </c>
      <c r="P133" s="1">
        <f t="shared" si="61"/>
        <v>-6.7666666666666666</v>
      </c>
      <c r="Q133" s="1">
        <f t="shared" si="62"/>
        <v>-6.8000000000000007</v>
      </c>
      <c r="R133" s="1">
        <f t="shared" si="63"/>
        <v>6.3</v>
      </c>
      <c r="S133" s="1">
        <f t="shared" si="64"/>
        <v>-2.7333333333333329</v>
      </c>
      <c r="U133" s="1">
        <f t="shared" si="50"/>
        <v>7.8</v>
      </c>
      <c r="V133" s="1">
        <f t="shared" si="51"/>
        <v>-13.3</v>
      </c>
      <c r="W133" s="1">
        <f t="shared" si="52"/>
        <v>10.55</v>
      </c>
      <c r="X133" s="4">
        <f t="shared" ref="X133:X136" si="92">INTERCEPT(F$7:G$7,F133:G133)</f>
        <v>144.9655172413793</v>
      </c>
      <c r="Y133" s="1">
        <f t="shared" si="65"/>
        <v>269.4375</v>
      </c>
      <c r="Z133" s="1">
        <f t="shared" si="53"/>
        <v>124.4719827586207</v>
      </c>
      <c r="AA133" s="1">
        <f t="shared" si="54"/>
        <v>207.20150862068965</v>
      </c>
      <c r="AB133" s="7">
        <f t="shared" si="55"/>
        <v>647.25431034482756</v>
      </c>
      <c r="AC133" s="1">
        <f t="shared" si="43"/>
        <v>236.7155172413793</v>
      </c>
      <c r="AD133" s="1">
        <f t="shared" si="66"/>
        <v>2098.8775862068965</v>
      </c>
      <c r="AE133" s="1">
        <f t="shared" si="67"/>
        <v>26.607758620689651</v>
      </c>
      <c r="AF133" s="12">
        <f t="shared" si="68"/>
        <v>0.64295418433770035</v>
      </c>
      <c r="AI133" s="23">
        <f t="shared" si="56"/>
        <v>0.20399</v>
      </c>
      <c r="AJ133" s="23">
        <f t="shared" si="78"/>
        <v>0.2475</v>
      </c>
      <c r="AK133" s="11">
        <f t="shared" si="40"/>
        <v>0.18180000000000002</v>
      </c>
      <c r="AL133" s="11">
        <f t="shared" si="40"/>
        <v>0.27679999999999999</v>
      </c>
      <c r="AM133" s="11">
        <f t="shared" si="40"/>
        <v>0.31619999999999998</v>
      </c>
      <c r="AN133" s="11">
        <f t="shared" si="40"/>
        <v>0.4728</v>
      </c>
      <c r="AO133" s="23">
        <f t="shared" si="45"/>
        <v>0.94326512500000015</v>
      </c>
      <c r="AP133" s="23">
        <f t="shared" si="57"/>
        <v>1.0727660008000002</v>
      </c>
      <c r="AQ133" s="23">
        <f t="shared" si="58"/>
        <v>0.89224814080000003</v>
      </c>
      <c r="AR133" s="23">
        <f t="shared" si="59"/>
        <v>0.83019550480000015</v>
      </c>
      <c r="AS133" s="23">
        <f t="shared" si="60"/>
        <v>0.65783841279999999</v>
      </c>
      <c r="AT133" s="23">
        <f t="shared" si="79"/>
        <v>2.2661488220317558</v>
      </c>
      <c r="AU133" s="23">
        <f t="shared" si="80"/>
        <v>1.1054475287608148</v>
      </c>
      <c r="AV133" s="23">
        <f t="shared" si="81"/>
        <v>0.90404962715725656</v>
      </c>
      <c r="AW133" s="23">
        <f t="shared" si="82"/>
        <v>0.28888508899951759</v>
      </c>
    </row>
    <row r="134" spans="1:49" x14ac:dyDescent="0.35">
      <c r="A134">
        <v>1964</v>
      </c>
      <c r="B134" s="1">
        <v>-8</v>
      </c>
      <c r="C134" s="1">
        <v>-9.4</v>
      </c>
      <c r="D134" s="1">
        <v>-18.600000000000001</v>
      </c>
      <c r="E134" s="1">
        <v>-9</v>
      </c>
      <c r="F134" s="6">
        <v>-2.2999999999999998</v>
      </c>
      <c r="G134" s="1">
        <v>4.8</v>
      </c>
      <c r="H134" s="1">
        <v>5.6</v>
      </c>
      <c r="I134" s="1">
        <v>6.9</v>
      </c>
      <c r="J134" s="1">
        <v>3.6</v>
      </c>
      <c r="K134" s="1">
        <v>-2.6</v>
      </c>
      <c r="L134" s="1">
        <v>-7.4</v>
      </c>
      <c r="M134" s="1">
        <v>-7.9</v>
      </c>
      <c r="N134" s="1">
        <v>-3.7</v>
      </c>
      <c r="O134">
        <f t="shared" si="41"/>
        <v>20.9</v>
      </c>
      <c r="P134" s="1">
        <f t="shared" si="61"/>
        <v>-7.7</v>
      </c>
      <c r="Q134" s="1">
        <f t="shared" si="62"/>
        <v>-9.9666666666666668</v>
      </c>
      <c r="R134" s="1">
        <f t="shared" si="63"/>
        <v>5.7666666666666657</v>
      </c>
      <c r="S134" s="1">
        <f t="shared" si="64"/>
        <v>-2.1333333333333333</v>
      </c>
      <c r="U134" s="1">
        <f t="shared" si="50"/>
        <v>6.9</v>
      </c>
      <c r="V134" s="1">
        <f t="shared" si="51"/>
        <v>-18.600000000000001</v>
      </c>
      <c r="W134" s="1">
        <f t="shared" si="52"/>
        <v>12.75</v>
      </c>
      <c r="X134" s="4">
        <f t="shared" si="92"/>
        <v>145.38028169014083</v>
      </c>
      <c r="Y134" s="1">
        <f t="shared" si="65"/>
        <v>275.70967741935482</v>
      </c>
      <c r="Z134" s="1">
        <f t="shared" si="53"/>
        <v>130.32939572921399</v>
      </c>
      <c r="AA134" s="1">
        <f t="shared" si="54"/>
        <v>210.54497955474784</v>
      </c>
      <c r="AB134" s="7">
        <f t="shared" si="55"/>
        <v>599.51522035438427</v>
      </c>
      <c r="AC134" s="1">
        <f t="shared" si="43"/>
        <v>240.94278169014083</v>
      </c>
      <c r="AD134" s="1">
        <f t="shared" si="66"/>
        <v>2987.6904929577463</v>
      </c>
      <c r="AE134" s="1">
        <f t="shared" si="67"/>
        <v>24.908890845070417</v>
      </c>
      <c r="AF134" s="12">
        <f t="shared" si="68"/>
        <v>0.6906302231824657</v>
      </c>
      <c r="AI134" s="23">
        <f t="shared" si="56"/>
        <v>0.14863999999999999</v>
      </c>
      <c r="AJ134" s="23">
        <f t="shared" si="78"/>
        <v>0.24622999999999995</v>
      </c>
      <c r="AK134" s="11">
        <f t="shared" si="40"/>
        <v>0.18115999999999999</v>
      </c>
      <c r="AL134" s="11">
        <f t="shared" si="40"/>
        <v>0.27578000000000003</v>
      </c>
      <c r="AM134" s="11">
        <f t="shared" si="40"/>
        <v>0.31521999999999994</v>
      </c>
      <c r="AN134" s="11">
        <f t="shared" si="40"/>
        <v>0.47214999999999996</v>
      </c>
      <c r="AO134" s="23">
        <f t="shared" si="45"/>
        <v>0.94557039521800024</v>
      </c>
      <c r="AP134" s="23">
        <f t="shared" si="57"/>
        <v>1.0741302483520001</v>
      </c>
      <c r="AQ134" s="23">
        <f t="shared" si="58"/>
        <v>0.89395435232800002</v>
      </c>
      <c r="AR134" s="23">
        <f t="shared" si="59"/>
        <v>0.83164782912800017</v>
      </c>
      <c r="AS134" s="23">
        <f t="shared" si="60"/>
        <v>0.65830850645000005</v>
      </c>
      <c r="AT134" s="23">
        <f t="shared" si="79"/>
        <v>2.1823632078534305</v>
      </c>
      <c r="AU134" s="23">
        <f t="shared" si="80"/>
        <v>1.0649166319228913</v>
      </c>
      <c r="AV134" s="23">
        <f t="shared" si="81"/>
        <v>0.87083212703003376</v>
      </c>
      <c r="AW134" s="23">
        <f t="shared" si="82"/>
        <v>0.27812682356055718</v>
      </c>
    </row>
    <row r="135" spans="1:49" x14ac:dyDescent="0.35">
      <c r="A135">
        <v>1965</v>
      </c>
      <c r="B135" s="1">
        <v>-11.2</v>
      </c>
      <c r="C135" s="1">
        <v>-8</v>
      </c>
      <c r="D135" s="1">
        <v>-13</v>
      </c>
      <c r="E135" s="1">
        <v>-8.4</v>
      </c>
      <c r="F135" s="5">
        <v>2.4</v>
      </c>
      <c r="G135" s="1">
        <v>4.5999999999999996</v>
      </c>
      <c r="H135" s="1">
        <v>8.8000000000000007</v>
      </c>
      <c r="I135" s="1">
        <v>7.7</v>
      </c>
      <c r="J135" s="1">
        <v>3.1</v>
      </c>
      <c r="K135" s="1">
        <v>-1.7</v>
      </c>
      <c r="L135" s="1">
        <v>-3.3</v>
      </c>
      <c r="M135" s="1">
        <v>-10.1</v>
      </c>
      <c r="N135" s="1">
        <v>-2.4</v>
      </c>
      <c r="O135">
        <f t="shared" si="41"/>
        <v>26.6</v>
      </c>
      <c r="P135" s="1">
        <f t="shared" si="61"/>
        <v>-9.0333333333333332</v>
      </c>
      <c r="Q135" s="1">
        <f t="shared" si="62"/>
        <v>-6.333333333333333</v>
      </c>
      <c r="R135" s="1">
        <f t="shared" si="63"/>
        <v>7.0333333333333341</v>
      </c>
      <c r="S135" s="1">
        <f t="shared" si="64"/>
        <v>-0.63333333333333319</v>
      </c>
      <c r="U135" s="1">
        <f t="shared" si="50"/>
        <v>8.8000000000000007</v>
      </c>
      <c r="V135" s="1">
        <f t="shared" si="51"/>
        <v>-13</v>
      </c>
      <c r="W135" s="1">
        <f t="shared" si="52"/>
        <v>10.9</v>
      </c>
      <c r="X135" s="5">
        <f t="shared" ref="X135" si="93">INTERCEPT(E$7:F$7,E135:F135)</f>
        <v>128.72222222222223</v>
      </c>
      <c r="Y135" s="1">
        <f t="shared" si="65"/>
        <v>277.69791666666669</v>
      </c>
      <c r="Z135" s="1">
        <f t="shared" si="53"/>
        <v>148.97569444444446</v>
      </c>
      <c r="AA135" s="1">
        <f t="shared" si="54"/>
        <v>203.21006944444446</v>
      </c>
      <c r="AB135" s="7">
        <f t="shared" si="55"/>
        <v>873.99074074074088</v>
      </c>
      <c r="AC135" s="1">
        <f t="shared" si="43"/>
        <v>218.01254480286741</v>
      </c>
      <c r="AD135" s="1">
        <f t="shared" si="66"/>
        <v>1889.4420549581841</v>
      </c>
      <c r="AE135" s="1">
        <f t="shared" si="67"/>
        <v>19.715949820788524</v>
      </c>
      <c r="AF135" s="12">
        <f t="shared" si="68"/>
        <v>0.59519498162031093</v>
      </c>
      <c r="AI135" s="23">
        <f t="shared" si="56"/>
        <v>0.26672000000000007</v>
      </c>
      <c r="AJ135" s="23">
        <f t="shared" si="78"/>
        <v>0.31862000000000001</v>
      </c>
      <c r="AK135" s="11">
        <f t="shared" si="40"/>
        <v>0.21764000000000003</v>
      </c>
      <c r="AL135" s="11">
        <f t="shared" si="40"/>
        <v>0.33392000000000005</v>
      </c>
      <c r="AM135" s="11">
        <f t="shared" si="40"/>
        <v>0.37108000000000002</v>
      </c>
      <c r="AN135" s="11">
        <f t="shared" si="40"/>
        <v>0.50919999999999999</v>
      </c>
      <c r="AO135" s="23">
        <f t="shared" si="45"/>
        <v>0.82662906464800012</v>
      </c>
      <c r="AP135" s="23">
        <f t="shared" si="57"/>
        <v>0.99953215043200005</v>
      </c>
      <c r="AQ135" s="23">
        <f t="shared" si="58"/>
        <v>0.80473701068800008</v>
      </c>
      <c r="AR135" s="23">
        <f t="shared" si="59"/>
        <v>0.75628408668800018</v>
      </c>
      <c r="AS135" s="23">
        <f t="shared" si="60"/>
        <v>0.63477682880000008</v>
      </c>
      <c r="AT135" s="23">
        <f t="shared" si="79"/>
        <v>2.5418519473591776</v>
      </c>
      <c r="AU135" s="23">
        <f t="shared" si="80"/>
        <v>1.2199393365613809</v>
      </c>
      <c r="AV135" s="23">
        <f t="shared" si="81"/>
        <v>1.0026757326145639</v>
      </c>
      <c r="AW135" s="23">
        <f t="shared" si="82"/>
        <v>0.32975545162796355</v>
      </c>
    </row>
    <row r="136" spans="1:49" x14ac:dyDescent="0.35">
      <c r="A136">
        <v>1966</v>
      </c>
      <c r="B136" s="1">
        <v>-14.9</v>
      </c>
      <c r="C136" s="1">
        <v>-13.3</v>
      </c>
      <c r="D136" s="1">
        <v>-17.5</v>
      </c>
      <c r="E136" s="1">
        <v>-8.6</v>
      </c>
      <c r="F136" s="6">
        <v>-1.8</v>
      </c>
      <c r="G136" s="1">
        <v>4.7</v>
      </c>
      <c r="H136" s="1">
        <v>7.1</v>
      </c>
      <c r="I136" s="1">
        <v>7.9</v>
      </c>
      <c r="J136" s="1">
        <v>4.2</v>
      </c>
      <c r="K136" s="5">
        <v>0.8</v>
      </c>
      <c r="L136" s="1">
        <v>-4.9000000000000004</v>
      </c>
      <c r="M136" s="1">
        <v>-10.3</v>
      </c>
      <c r="N136" s="1">
        <v>-3.9</v>
      </c>
      <c r="O136">
        <f t="shared" si="41"/>
        <v>24.700000000000003</v>
      </c>
      <c r="P136" s="1">
        <f t="shared" si="61"/>
        <v>-12.766666666666666</v>
      </c>
      <c r="Q136" s="1">
        <f t="shared" si="62"/>
        <v>-9.3000000000000007</v>
      </c>
      <c r="R136" s="1">
        <f t="shared" si="63"/>
        <v>6.5666666666666673</v>
      </c>
      <c r="S136" s="1">
        <f t="shared" si="64"/>
        <v>3.3333333333333215E-2</v>
      </c>
      <c r="U136" s="1">
        <f t="shared" si="50"/>
        <v>7.9</v>
      </c>
      <c r="V136" s="1">
        <f t="shared" si="51"/>
        <v>-17.5</v>
      </c>
      <c r="W136" s="1">
        <f t="shared" si="52"/>
        <v>12.7</v>
      </c>
      <c r="X136" s="4">
        <f t="shared" si="92"/>
        <v>143.94615384615383</v>
      </c>
      <c r="Y136" s="5">
        <f>INTERCEPT(K$7:L$7,K136:L136)</f>
        <v>292.78070175438597</v>
      </c>
      <c r="Z136" s="1">
        <f t="shared" si="53"/>
        <v>148.83454790823214</v>
      </c>
      <c r="AA136" s="1">
        <f t="shared" si="54"/>
        <v>218.3634278002699</v>
      </c>
      <c r="AB136" s="7">
        <f t="shared" si="55"/>
        <v>783.86195231668921</v>
      </c>
      <c r="AC136" s="1">
        <f t="shared" si="43"/>
        <v>231.24823717948715</v>
      </c>
      <c r="AD136" s="1">
        <f t="shared" si="66"/>
        <v>2697.8961004273501</v>
      </c>
      <c r="AE136" s="1">
        <f t="shared" si="67"/>
        <v>28.32203525641026</v>
      </c>
      <c r="AF136" s="12">
        <f t="shared" si="68"/>
        <v>0.64976292909930422</v>
      </c>
      <c r="AI136" s="23">
        <f t="shared" si="56"/>
        <v>0.20399</v>
      </c>
      <c r="AJ136" s="23">
        <f t="shared" si="78"/>
        <v>0.29449000000000003</v>
      </c>
      <c r="AK136" s="11">
        <f t="shared" si="40"/>
        <v>0.20548000000000002</v>
      </c>
      <c r="AL136" s="11">
        <f t="shared" si="40"/>
        <v>0.31454000000000004</v>
      </c>
      <c r="AM136" s="11">
        <f t="shared" si="40"/>
        <v>0.35246</v>
      </c>
      <c r="AN136" s="11">
        <f t="shared" si="40"/>
        <v>0.49685000000000001</v>
      </c>
      <c r="AO136" s="23">
        <f t="shared" si="45"/>
        <v>0.86345805144200005</v>
      </c>
      <c r="AP136" s="23">
        <f t="shared" si="57"/>
        <v>1.0236825135680001</v>
      </c>
      <c r="AQ136" s="23">
        <f t="shared" si="58"/>
        <v>0.83265829607199993</v>
      </c>
      <c r="AR136" s="23">
        <f t="shared" si="59"/>
        <v>0.77972728487200005</v>
      </c>
      <c r="AS136" s="23">
        <f t="shared" si="60"/>
        <v>0.64188251245000005</v>
      </c>
      <c r="AT136" s="23">
        <f t="shared" si="79"/>
        <v>2.4361323900448584</v>
      </c>
      <c r="AU136" s="23">
        <f t="shared" si="80"/>
        <v>1.1751979652048785</v>
      </c>
      <c r="AV136" s="23">
        <f t="shared" si="81"/>
        <v>0.96417477527635909</v>
      </c>
      <c r="AW136" s="23">
        <f t="shared" si="82"/>
        <v>0.31403322556049978</v>
      </c>
    </row>
    <row r="137" spans="1:49" x14ac:dyDescent="0.35">
      <c r="A137">
        <v>1967</v>
      </c>
      <c r="B137" s="1">
        <v>-6.6</v>
      </c>
      <c r="C137" s="1">
        <v>-14.4</v>
      </c>
      <c r="D137" s="1">
        <v>-17.5</v>
      </c>
      <c r="E137" s="1">
        <v>-10.6</v>
      </c>
      <c r="F137" s="5">
        <v>1</v>
      </c>
      <c r="G137" s="1">
        <v>4.0999999999999996</v>
      </c>
      <c r="H137" s="1">
        <v>7.8</v>
      </c>
      <c r="I137" s="1">
        <v>7.2</v>
      </c>
      <c r="J137" s="1">
        <v>2.8</v>
      </c>
      <c r="K137" s="1">
        <v>-3.8</v>
      </c>
      <c r="L137" s="1">
        <v>-7.4</v>
      </c>
      <c r="M137" s="1">
        <v>-8.9</v>
      </c>
      <c r="N137" s="1">
        <v>-3.9</v>
      </c>
      <c r="O137">
        <f t="shared" si="41"/>
        <v>22.9</v>
      </c>
      <c r="P137" s="1">
        <f t="shared" si="61"/>
        <v>-10.433333333333332</v>
      </c>
      <c r="Q137" s="1">
        <f t="shared" si="62"/>
        <v>-9.0333333333333332</v>
      </c>
      <c r="R137" s="1">
        <f t="shared" si="63"/>
        <v>6.3666666666666663</v>
      </c>
      <c r="S137" s="1">
        <f t="shared" si="64"/>
        <v>-2.8000000000000003</v>
      </c>
      <c r="U137" s="1">
        <f t="shared" si="50"/>
        <v>7.8</v>
      </c>
      <c r="V137" s="1">
        <f t="shared" si="51"/>
        <v>-17.5</v>
      </c>
      <c r="W137" s="1">
        <f t="shared" si="52"/>
        <v>12.65</v>
      </c>
      <c r="X137" s="5">
        <f t="shared" ref="X137:X139" si="94">INTERCEPT(E$7:F$7,E137:F137)</f>
        <v>132.87068965517241</v>
      </c>
      <c r="Y137" s="1">
        <f t="shared" si="65"/>
        <v>270.93939393939394</v>
      </c>
      <c r="Z137" s="1">
        <f t="shared" si="53"/>
        <v>138.06870428422152</v>
      </c>
      <c r="AA137" s="1">
        <f t="shared" si="54"/>
        <v>201.90504179728316</v>
      </c>
      <c r="AB137" s="7">
        <f t="shared" si="55"/>
        <v>717.95726227795183</v>
      </c>
      <c r="AC137" s="1">
        <f t="shared" si="43"/>
        <v>205.08998790078644</v>
      </c>
      <c r="AD137" s="1">
        <f t="shared" si="66"/>
        <v>2392.716525509175</v>
      </c>
      <c r="AE137" s="1">
        <f t="shared" si="67"/>
        <v>30.325695704779193</v>
      </c>
      <c r="AF137" s="12">
        <f t="shared" si="68"/>
        <v>0.64608796930434365</v>
      </c>
      <c r="AI137" s="23">
        <f t="shared" si="56"/>
        <v>0.22982000000000002</v>
      </c>
      <c r="AJ137" s="23">
        <f t="shared" si="78"/>
        <v>0.27162999999999998</v>
      </c>
      <c r="AK137" s="11">
        <f t="shared" ref="AK137:AN192" si="95">AK$3*$O137+AK$4</f>
        <v>0.19395999999999999</v>
      </c>
      <c r="AL137" s="11">
        <f t="shared" si="95"/>
        <v>0.29618</v>
      </c>
      <c r="AM137" s="11">
        <f t="shared" si="95"/>
        <v>0.33482000000000001</v>
      </c>
      <c r="AN137" s="11">
        <f t="shared" si="95"/>
        <v>0.48514999999999997</v>
      </c>
      <c r="AO137" s="23">
        <f t="shared" si="45"/>
        <v>0.90094821369800004</v>
      </c>
      <c r="AP137" s="23">
        <f t="shared" si="57"/>
        <v>1.0472219654720001</v>
      </c>
      <c r="AQ137" s="23">
        <f t="shared" si="58"/>
        <v>0.8607868736080001</v>
      </c>
      <c r="AR137" s="23">
        <f t="shared" si="59"/>
        <v>0.80348452640800017</v>
      </c>
      <c r="AS137" s="23">
        <f t="shared" si="60"/>
        <v>0.64929516445000024</v>
      </c>
      <c r="AT137" s="23">
        <f t="shared" si="79"/>
        <v>2.358126610460733</v>
      </c>
      <c r="AU137" s="23">
        <f t="shared" si="80"/>
        <v>1.1435494410272431</v>
      </c>
      <c r="AV137" s="23">
        <f t="shared" si="81"/>
        <v>0.93670461985729037</v>
      </c>
      <c r="AW137" s="23">
        <f t="shared" si="82"/>
        <v>0.30227234577620826</v>
      </c>
    </row>
    <row r="138" spans="1:49" x14ac:dyDescent="0.35">
      <c r="A138">
        <v>1968</v>
      </c>
      <c r="B138" s="1">
        <v>-13.4</v>
      </c>
      <c r="C138" s="1">
        <v>-14.2</v>
      </c>
      <c r="D138" s="1">
        <v>-20</v>
      </c>
      <c r="E138" s="1">
        <v>-6.4</v>
      </c>
      <c r="F138" s="5">
        <v>0.7</v>
      </c>
      <c r="G138" s="1">
        <v>4.8</v>
      </c>
      <c r="H138" s="1">
        <v>8.4</v>
      </c>
      <c r="I138" s="1">
        <v>7.4</v>
      </c>
      <c r="J138" s="1">
        <v>3.2</v>
      </c>
      <c r="K138" s="1">
        <v>-1.9</v>
      </c>
      <c r="L138" s="1">
        <v>-5.2</v>
      </c>
      <c r="M138" s="1">
        <v>-7.7</v>
      </c>
      <c r="N138" s="1">
        <v>-3.7</v>
      </c>
      <c r="O138">
        <f t="shared" ref="O138:O186" si="96">SUMIF(B138:M138,"&gt;0")</f>
        <v>24.5</v>
      </c>
      <c r="P138" s="1">
        <f t="shared" si="61"/>
        <v>-12.166666666666666</v>
      </c>
      <c r="Q138" s="1">
        <f t="shared" si="62"/>
        <v>-8.5666666666666664</v>
      </c>
      <c r="R138" s="1">
        <f t="shared" si="63"/>
        <v>6.8666666666666671</v>
      </c>
      <c r="S138" s="1">
        <f t="shared" si="64"/>
        <v>-1.3</v>
      </c>
      <c r="U138" s="1">
        <f t="shared" si="50"/>
        <v>8.4</v>
      </c>
      <c r="V138" s="1">
        <f t="shared" si="51"/>
        <v>-20</v>
      </c>
      <c r="W138" s="1">
        <f t="shared" si="52"/>
        <v>14.2</v>
      </c>
      <c r="X138" s="5">
        <f t="shared" si="94"/>
        <v>132.49295774647888</v>
      </c>
      <c r="Y138" s="1">
        <f t="shared" si="65"/>
        <v>277.13725490196077</v>
      </c>
      <c r="Z138" s="1">
        <f t="shared" si="53"/>
        <v>144.64429715548189</v>
      </c>
      <c r="AA138" s="1">
        <f t="shared" si="54"/>
        <v>204.81510632421981</v>
      </c>
      <c r="AB138" s="7">
        <f t="shared" si="55"/>
        <v>810.00806407069854</v>
      </c>
      <c r="AC138" s="1">
        <f t="shared" ref="AC138:AC185" si="97">365-Y137+X138</f>
        <v>226.55356380708494</v>
      </c>
      <c r="AD138" s="1">
        <f t="shared" si="66"/>
        <v>3020.7141840944655</v>
      </c>
      <c r="AE138" s="1">
        <f t="shared" si="67"/>
        <v>19.216175842936408</v>
      </c>
      <c r="AF138" s="12">
        <f t="shared" si="68"/>
        <v>0.65883394119287697</v>
      </c>
      <c r="AI138" s="23">
        <f t="shared" si="56"/>
        <v>0.25196000000000002</v>
      </c>
      <c r="AJ138" s="23">
        <f t="shared" ref="AJ138:AJ169" si="98">0.0127*$O138-0.0192</f>
        <v>0.29194999999999999</v>
      </c>
      <c r="AK138" s="11">
        <f t="shared" si="95"/>
        <v>0.20419999999999999</v>
      </c>
      <c r="AL138" s="11">
        <f t="shared" si="95"/>
        <v>0.3125</v>
      </c>
      <c r="AM138" s="11">
        <f t="shared" si="95"/>
        <v>0.35049999999999998</v>
      </c>
      <c r="AN138" s="11">
        <f t="shared" si="95"/>
        <v>0.49554999999999999</v>
      </c>
      <c r="AO138" s="23">
        <f t="shared" ref="AO138:AO159" si="99">2.42*AJ138^2-3.01*AJ138+1.54</f>
        <v>0.86749872205000012</v>
      </c>
      <c r="AP138" s="23">
        <f t="shared" si="57"/>
        <v>1.0262662888</v>
      </c>
      <c r="AQ138" s="23">
        <f t="shared" si="58"/>
        <v>0.8357031250000001</v>
      </c>
      <c r="AR138" s="23">
        <f t="shared" si="59"/>
        <v>0.78229260500000009</v>
      </c>
      <c r="AS138" s="23">
        <f t="shared" si="60"/>
        <v>0.64267342205000011</v>
      </c>
      <c r="AT138" s="23">
        <f t="shared" ref="AT138:AT169" si="100">AT$6*SQRT($AB138*AP138)</f>
        <v>2.4795516209042461</v>
      </c>
      <c r="AU138" s="23">
        <f t="shared" ref="AU138:AU169" si="101">AU$6*SQRT($AB138*AQ138)</f>
        <v>1.1968191125674672</v>
      </c>
      <c r="AV138" s="23">
        <f t="shared" ref="AV138:AV169" si="102">AV$6*SQRT($AB138*AR138)</f>
        <v>0.98173413277632404</v>
      </c>
      <c r="AW138" s="23">
        <f t="shared" ref="AW138:AW169" si="103">AW$6*SQRT($AB138*AS138)</f>
        <v>0.31942424495830724</v>
      </c>
    </row>
    <row r="139" spans="1:49" x14ac:dyDescent="0.35">
      <c r="A139">
        <v>1969</v>
      </c>
      <c r="B139" s="1">
        <v>-7.5</v>
      </c>
      <c r="C139" s="1">
        <v>-10.5</v>
      </c>
      <c r="D139" s="1">
        <v>-14.6</v>
      </c>
      <c r="E139" s="1">
        <v>-8.1</v>
      </c>
      <c r="F139" s="5">
        <v>0.6</v>
      </c>
      <c r="G139" s="1">
        <v>4.8</v>
      </c>
      <c r="H139" s="1">
        <v>7.2</v>
      </c>
      <c r="I139" s="1">
        <v>7.4</v>
      </c>
      <c r="J139" s="1">
        <v>2.2000000000000002</v>
      </c>
      <c r="K139" s="1">
        <v>-3.7</v>
      </c>
      <c r="L139" s="1">
        <v>-4</v>
      </c>
      <c r="M139" s="1">
        <v>-10.7</v>
      </c>
      <c r="N139" s="1">
        <v>-3.1</v>
      </c>
      <c r="O139">
        <f t="shared" si="96"/>
        <v>22.2</v>
      </c>
      <c r="P139" s="1">
        <f t="shared" si="61"/>
        <v>-8.5666666666666664</v>
      </c>
      <c r="Q139" s="1">
        <f t="shared" si="62"/>
        <v>-7.3666666666666663</v>
      </c>
      <c r="R139" s="1">
        <f t="shared" si="63"/>
        <v>6.4666666666666659</v>
      </c>
      <c r="S139" s="1">
        <f t="shared" si="64"/>
        <v>-1.8333333333333333</v>
      </c>
      <c r="U139" s="1">
        <f t="shared" ref="U139:U192" si="104">MAX(B139:M139)</f>
        <v>7.4</v>
      </c>
      <c r="V139" s="1">
        <f t="shared" ref="V139:V192" si="105">MIN(B139:M139)</f>
        <v>-14.6</v>
      </c>
      <c r="W139" s="1">
        <f t="shared" ref="W139:W192" si="106">(U139-V139)/2</f>
        <v>11</v>
      </c>
      <c r="X139" s="5">
        <f t="shared" si="94"/>
        <v>133.39655172413794</v>
      </c>
      <c r="Y139" s="1">
        <f t="shared" si="65"/>
        <v>269.37288135593218</v>
      </c>
      <c r="Z139" s="1">
        <f t="shared" ref="Z139:Z192" si="107">(Y139-X139)</f>
        <v>135.97632963179424</v>
      </c>
      <c r="AA139" s="1">
        <f t="shared" ref="AA139:AA192" si="108">(Y139+X139)/2</f>
        <v>201.38471654003507</v>
      </c>
      <c r="AB139" s="7">
        <f t="shared" ref="AB139:AB192" si="109">(2/3)*U139*(Y139-X139)</f>
        <v>670.81655951685161</v>
      </c>
      <c r="AC139" s="1">
        <f t="shared" si="97"/>
        <v>221.25929682217716</v>
      </c>
      <c r="AD139" s="1">
        <f t="shared" si="66"/>
        <v>2153.5904890691909</v>
      </c>
      <c r="AE139" s="1">
        <f t="shared" si="67"/>
        <v>22.766903313049355</v>
      </c>
      <c r="AF139" s="12">
        <f t="shared" si="68"/>
        <v>0.64180293448189096</v>
      </c>
      <c r="AI139" s="23">
        <f t="shared" ref="AI139:AI192" si="110">0.0369*H139-0.058</f>
        <v>0.20768000000000003</v>
      </c>
      <c r="AJ139" s="23">
        <f t="shared" si="98"/>
        <v>0.26273999999999997</v>
      </c>
      <c r="AK139" s="11">
        <f t="shared" si="95"/>
        <v>0.18948000000000001</v>
      </c>
      <c r="AL139" s="11">
        <f t="shared" si="95"/>
        <v>0.28904000000000002</v>
      </c>
      <c r="AM139" s="11">
        <f t="shared" si="95"/>
        <v>0.32795999999999997</v>
      </c>
      <c r="AN139" s="11">
        <f t="shared" si="95"/>
        <v>0.48059999999999997</v>
      </c>
      <c r="AO139" s="23">
        <f t="shared" si="99"/>
        <v>0.9162107843920001</v>
      </c>
      <c r="AP139" s="23">
        <f t="shared" ref="AO139:AP190" si="111">2.42*AK139^2-3.01*AK139+1.54</f>
        <v>1.056549662368</v>
      </c>
      <c r="AQ139" s="23">
        <f t="shared" ref="AQ139:AQ192" si="112">2.42*AL139^2-3.01*AL139+1.54</f>
        <v>0.87216637427200006</v>
      </c>
      <c r="AR139" s="23">
        <f t="shared" ref="AR139:AR192" si="113">2.42*AM139^2-3.01*AM139+1.54</f>
        <v>0.81313018307200013</v>
      </c>
      <c r="AS139" s="23">
        <f t="shared" ref="AS139:AS192" si="114">2.42*AN139^2-3.01*AN139+1.54</f>
        <v>0.65235679120000012</v>
      </c>
      <c r="AT139" s="23">
        <f t="shared" si="100"/>
        <v>2.2895245065358512</v>
      </c>
      <c r="AU139" s="23">
        <f t="shared" si="101"/>
        <v>1.1126520911887279</v>
      </c>
      <c r="AV139" s="23">
        <f t="shared" si="102"/>
        <v>0.91084931399233171</v>
      </c>
      <c r="AW139" s="23">
        <f t="shared" si="103"/>
        <v>0.29286840167052253</v>
      </c>
    </row>
    <row r="140" spans="1:49" x14ac:dyDescent="0.35">
      <c r="A140">
        <v>1970</v>
      </c>
      <c r="B140" s="1">
        <v>-15.3</v>
      </c>
      <c r="C140" s="1">
        <v>-12.7</v>
      </c>
      <c r="D140" s="1">
        <v>-15.9</v>
      </c>
      <c r="E140" s="1">
        <v>-8.8000000000000007</v>
      </c>
      <c r="F140" s="6">
        <v>-3.3</v>
      </c>
      <c r="G140" s="1">
        <v>4</v>
      </c>
      <c r="H140" s="1">
        <v>6.3</v>
      </c>
      <c r="I140" s="1">
        <v>6.4</v>
      </c>
      <c r="J140" s="1">
        <v>4.0999999999999996</v>
      </c>
      <c r="K140" s="1">
        <v>-2</v>
      </c>
      <c r="L140" s="1">
        <v>-5.6</v>
      </c>
      <c r="M140" s="1">
        <v>-9</v>
      </c>
      <c r="N140" s="1">
        <v>-4.3</v>
      </c>
      <c r="O140">
        <f t="shared" si="96"/>
        <v>20.800000000000004</v>
      </c>
      <c r="P140" s="1">
        <f t="shared" ref="P140:P192" si="115">(M139+B140+C140)/3</f>
        <v>-12.9</v>
      </c>
      <c r="Q140" s="1">
        <f t="shared" ref="Q140:Q192" si="116">AVERAGE(D140:F140)</f>
        <v>-9.3333333333333339</v>
      </c>
      <c r="R140" s="1">
        <f t="shared" ref="R140:R192" si="117">AVERAGE(G140:I140)</f>
        <v>5.5666666666666673</v>
      </c>
      <c r="S140" s="1">
        <f t="shared" ref="S140:S192" si="118">AVERAGE(J140:L140)</f>
        <v>-1.1666666666666667</v>
      </c>
      <c r="U140" s="1">
        <f t="shared" si="104"/>
        <v>6.4</v>
      </c>
      <c r="V140" s="1">
        <f t="shared" si="105"/>
        <v>-15.9</v>
      </c>
      <c r="W140" s="1">
        <f t="shared" si="106"/>
        <v>11.15</v>
      </c>
      <c r="X140" s="4">
        <f t="shared" ref="X140:X141" si="119">INTERCEPT(F$7:G$7,F140:G140)</f>
        <v>149.2876712328767</v>
      </c>
      <c r="Y140" s="1">
        <f t="shared" ref="Y140:Y192" si="120">INTERCEPT(J$7:K$7,J140:K140)</f>
        <v>278.5</v>
      </c>
      <c r="Z140" s="1">
        <f t="shared" si="107"/>
        <v>129.2123287671233</v>
      </c>
      <c r="AA140" s="1">
        <f t="shared" si="108"/>
        <v>213.89383561643837</v>
      </c>
      <c r="AB140" s="7">
        <f t="shared" si="109"/>
        <v>551.30593607305934</v>
      </c>
      <c r="AC140" s="1">
        <f t="shared" si="97"/>
        <v>244.91478987694452</v>
      </c>
      <c r="AD140" s="1">
        <f t="shared" ref="AD140:AD192" si="121">ABS((2/3)*V140*AC140)</f>
        <v>2596.0967726956119</v>
      </c>
      <c r="AE140" s="1">
        <f t="shared" ref="AE140:AE192" si="122">X140-AC140/2</f>
        <v>26.830276294404442</v>
      </c>
      <c r="AF140" s="12">
        <f t="shared" ref="AF140:AF192" si="123">SQRT(AD140)/(SQRT(AB140)+SQRT(AD140))</f>
        <v>0.68454475986656527</v>
      </c>
      <c r="AI140" s="23">
        <f t="shared" si="110"/>
        <v>0.17447000000000001</v>
      </c>
      <c r="AJ140" s="23">
        <f t="shared" si="98"/>
        <v>0.24496000000000007</v>
      </c>
      <c r="AK140" s="11">
        <f t="shared" si="95"/>
        <v>0.18052000000000004</v>
      </c>
      <c r="AL140" s="11">
        <f t="shared" si="95"/>
        <v>0.27476000000000006</v>
      </c>
      <c r="AM140" s="11">
        <f t="shared" si="95"/>
        <v>0.31424000000000007</v>
      </c>
      <c r="AN140" s="11">
        <f t="shared" si="95"/>
        <v>0.47150000000000003</v>
      </c>
      <c r="AO140" s="23">
        <f t="shared" si="99"/>
        <v>0.94788347187199995</v>
      </c>
      <c r="AP140" s="23">
        <f t="shared" si="111"/>
        <v>1.0754964783679999</v>
      </c>
      <c r="AQ140" s="23">
        <f t="shared" si="112"/>
        <v>0.89566559939200008</v>
      </c>
      <c r="AR140" s="23">
        <f t="shared" si="113"/>
        <v>0.83310480179199997</v>
      </c>
      <c r="AS140" s="23">
        <f t="shared" si="114"/>
        <v>0.65878064500000022</v>
      </c>
      <c r="AT140" s="23">
        <f t="shared" si="100"/>
        <v>2.0941089933378878</v>
      </c>
      <c r="AU140" s="23">
        <f t="shared" si="101"/>
        <v>1.0221793735531515</v>
      </c>
      <c r="AV140" s="23">
        <f t="shared" si="102"/>
        <v>0.83581615321368696</v>
      </c>
      <c r="AW140" s="23">
        <f t="shared" si="103"/>
        <v>0.26680550464912378</v>
      </c>
    </row>
    <row r="141" spans="1:49" x14ac:dyDescent="0.35">
      <c r="A141">
        <v>1971</v>
      </c>
      <c r="B141" s="1">
        <v>-13.1</v>
      </c>
      <c r="C141" s="1">
        <v>-18.399999999999999</v>
      </c>
      <c r="D141" s="1">
        <v>-18.8</v>
      </c>
      <c r="E141" s="1">
        <v>-11</v>
      </c>
      <c r="F141" s="6">
        <v>-2</v>
      </c>
      <c r="G141" s="1">
        <v>5.2</v>
      </c>
      <c r="H141" s="1">
        <v>8.4</v>
      </c>
      <c r="I141" s="1">
        <v>6.7</v>
      </c>
      <c r="J141" s="1">
        <v>2.9</v>
      </c>
      <c r="K141" s="1">
        <v>-4.3</v>
      </c>
      <c r="L141" s="1">
        <v>-6.7</v>
      </c>
      <c r="M141" s="1">
        <v>-17.899999999999999</v>
      </c>
      <c r="N141" s="1">
        <v>-5.8</v>
      </c>
      <c r="O141">
        <f t="shared" si="96"/>
        <v>23.2</v>
      </c>
      <c r="P141" s="1">
        <f t="shared" si="115"/>
        <v>-13.5</v>
      </c>
      <c r="Q141" s="1">
        <f t="shared" si="116"/>
        <v>-10.6</v>
      </c>
      <c r="R141" s="1">
        <f t="shared" si="117"/>
        <v>6.7666666666666666</v>
      </c>
      <c r="S141" s="1">
        <f t="shared" si="118"/>
        <v>-2.6999999999999997</v>
      </c>
      <c r="U141" s="1">
        <f t="shared" si="104"/>
        <v>8.4</v>
      </c>
      <c r="V141" s="1">
        <f t="shared" si="105"/>
        <v>-18.8</v>
      </c>
      <c r="W141" s="1">
        <f t="shared" si="106"/>
        <v>13.600000000000001</v>
      </c>
      <c r="X141" s="4">
        <f t="shared" si="119"/>
        <v>143.97222222222223</v>
      </c>
      <c r="Y141" s="1">
        <f t="shared" si="120"/>
        <v>270.28472222222223</v>
      </c>
      <c r="Z141" s="1">
        <f t="shared" si="107"/>
        <v>126.3125</v>
      </c>
      <c r="AA141" s="1">
        <f t="shared" si="108"/>
        <v>207.12847222222223</v>
      </c>
      <c r="AB141" s="7">
        <f t="shared" si="109"/>
        <v>707.34999999999991</v>
      </c>
      <c r="AC141" s="1">
        <f t="shared" si="97"/>
        <v>230.47222222222223</v>
      </c>
      <c r="AD141" s="1">
        <f t="shared" si="121"/>
        <v>2888.5851851851853</v>
      </c>
      <c r="AE141" s="1">
        <f t="shared" si="122"/>
        <v>28.736111111111114</v>
      </c>
      <c r="AF141" s="12">
        <f t="shared" si="123"/>
        <v>0.66896292380992139</v>
      </c>
      <c r="AI141" s="23">
        <f t="shared" si="110"/>
        <v>0.25196000000000002</v>
      </c>
      <c r="AJ141" s="23">
        <f t="shared" si="98"/>
        <v>0.27543999999999996</v>
      </c>
      <c r="AK141" s="11">
        <f t="shared" si="95"/>
        <v>0.19588</v>
      </c>
      <c r="AL141" s="11">
        <f t="shared" si="95"/>
        <v>0.29924000000000001</v>
      </c>
      <c r="AM141" s="11">
        <f t="shared" si="95"/>
        <v>0.33775999999999995</v>
      </c>
      <c r="AN141" s="11">
        <f t="shared" si="95"/>
        <v>0.48709999999999998</v>
      </c>
      <c r="AO141" s="23">
        <f t="shared" si="99"/>
        <v>0.8945242085120001</v>
      </c>
      <c r="AP141" s="23">
        <f t="shared" si="111"/>
        <v>1.0432541180479999</v>
      </c>
      <c r="AQ141" s="23">
        <f t="shared" si="112"/>
        <v>0.85598547779200007</v>
      </c>
      <c r="AR141" s="23">
        <f t="shared" si="113"/>
        <v>0.79942039859200009</v>
      </c>
      <c r="AS141" s="23">
        <f t="shared" si="114"/>
        <v>0.64801371220000004</v>
      </c>
      <c r="AT141" s="23">
        <f t="shared" si="100"/>
        <v>2.3362035741278335</v>
      </c>
      <c r="AU141" s="23">
        <f t="shared" si="101"/>
        <v>1.1319003884827579</v>
      </c>
      <c r="AV141" s="23">
        <f t="shared" si="102"/>
        <v>0.92740492710245059</v>
      </c>
      <c r="AW141" s="23">
        <f t="shared" si="103"/>
        <v>0.29973489931543729</v>
      </c>
    </row>
    <row r="142" spans="1:49" x14ac:dyDescent="0.35">
      <c r="A142">
        <v>1972</v>
      </c>
      <c r="B142" s="1">
        <v>-15.6</v>
      </c>
      <c r="C142" s="1">
        <v>-15.8</v>
      </c>
      <c r="D142" s="1">
        <v>-20.2</v>
      </c>
      <c r="E142" s="1">
        <v>-12.9</v>
      </c>
      <c r="F142" s="5">
        <v>0.4</v>
      </c>
      <c r="G142" s="1">
        <v>3</v>
      </c>
      <c r="H142" s="1">
        <v>5.2</v>
      </c>
      <c r="I142" s="1">
        <v>6.4</v>
      </c>
      <c r="J142" s="1">
        <v>4.4000000000000004</v>
      </c>
      <c r="K142" s="1">
        <v>-1.8</v>
      </c>
      <c r="L142" s="1">
        <v>-8.1999999999999993</v>
      </c>
      <c r="M142" s="1">
        <v>-11</v>
      </c>
      <c r="N142" s="1">
        <v>-5.5</v>
      </c>
      <c r="O142">
        <f t="shared" si="96"/>
        <v>19.399999999999999</v>
      </c>
      <c r="P142" s="1">
        <f t="shared" si="115"/>
        <v>-16.433333333333334</v>
      </c>
      <c r="Q142" s="1">
        <f t="shared" si="116"/>
        <v>-10.9</v>
      </c>
      <c r="R142" s="1">
        <f t="shared" si="117"/>
        <v>4.8666666666666663</v>
      </c>
      <c r="S142" s="1">
        <f t="shared" si="118"/>
        <v>-1.8666666666666663</v>
      </c>
      <c r="U142" s="1">
        <f t="shared" si="104"/>
        <v>6.4</v>
      </c>
      <c r="V142" s="1">
        <f t="shared" si="105"/>
        <v>-20.2</v>
      </c>
      <c r="W142" s="1">
        <f t="shared" si="106"/>
        <v>13.3</v>
      </c>
      <c r="X142" s="5">
        <f t="shared" ref="X142" si="124">INTERCEPT(E$7:F$7,E142:F142)</f>
        <v>134.58270676691728</v>
      </c>
      <c r="Y142" s="1">
        <f t="shared" si="120"/>
        <v>279.64516129032256</v>
      </c>
      <c r="Z142" s="1">
        <f t="shared" si="107"/>
        <v>145.06245452340528</v>
      </c>
      <c r="AA142" s="1">
        <f t="shared" si="108"/>
        <v>207.11393402861992</v>
      </c>
      <c r="AB142" s="7">
        <f t="shared" si="109"/>
        <v>618.93313929986255</v>
      </c>
      <c r="AC142" s="1">
        <f t="shared" si="97"/>
        <v>229.29798454469505</v>
      </c>
      <c r="AD142" s="1">
        <f t="shared" si="121"/>
        <v>3087.8795252018931</v>
      </c>
      <c r="AE142" s="1">
        <f t="shared" si="122"/>
        <v>19.933714494569756</v>
      </c>
      <c r="AF142" s="12">
        <f t="shared" si="123"/>
        <v>0.69074858359208713</v>
      </c>
      <c r="AI142" s="23">
        <f t="shared" si="110"/>
        <v>0.13388000000000003</v>
      </c>
      <c r="AJ142" s="23">
        <f t="shared" si="98"/>
        <v>0.22717999999999997</v>
      </c>
      <c r="AK142" s="11">
        <f t="shared" si="95"/>
        <v>0.17155999999999999</v>
      </c>
      <c r="AL142" s="11">
        <f t="shared" si="95"/>
        <v>0.26047999999999999</v>
      </c>
      <c r="AM142" s="11">
        <f t="shared" si="95"/>
        <v>0.30052000000000001</v>
      </c>
      <c r="AN142" s="11">
        <f t="shared" si="95"/>
        <v>0.46239999999999998</v>
      </c>
      <c r="AO142" s="23">
        <f t="shared" si="99"/>
        <v>0.98108622080800012</v>
      </c>
      <c r="AP142" s="23">
        <f t="shared" si="111"/>
        <v>1.0948318573120002</v>
      </c>
      <c r="AQ142" s="23">
        <f t="shared" si="112"/>
        <v>0.92015178956800014</v>
      </c>
      <c r="AR142" s="23">
        <f t="shared" si="113"/>
        <v>0.85399049436800012</v>
      </c>
      <c r="AS142" s="23">
        <f t="shared" si="114"/>
        <v>0.66560529920000022</v>
      </c>
      <c r="AT142" s="23">
        <f t="shared" si="100"/>
        <v>2.2386903773564013</v>
      </c>
      <c r="AU142" s="23">
        <f t="shared" si="101"/>
        <v>1.0977651452138493</v>
      </c>
      <c r="AV142" s="23">
        <f t="shared" si="102"/>
        <v>0.89662943838967379</v>
      </c>
      <c r="AW142" s="23">
        <f t="shared" si="103"/>
        <v>0.28415695445338329</v>
      </c>
    </row>
    <row r="143" spans="1:49" x14ac:dyDescent="0.35">
      <c r="A143">
        <v>1973</v>
      </c>
      <c r="B143" s="1">
        <v>-8.8000000000000007</v>
      </c>
      <c r="C143" s="1">
        <v>-17.899999999999999</v>
      </c>
      <c r="D143" s="1">
        <v>-18.100000000000001</v>
      </c>
      <c r="E143" s="1">
        <v>-6</v>
      </c>
      <c r="F143" s="6">
        <v>-2.4</v>
      </c>
      <c r="G143" s="1">
        <v>4.5</v>
      </c>
      <c r="H143" s="1">
        <v>7</v>
      </c>
      <c r="I143" s="1">
        <v>7.4</v>
      </c>
      <c r="J143" s="1">
        <v>3.3</v>
      </c>
      <c r="K143" s="1">
        <v>-1.5</v>
      </c>
      <c r="L143" s="1">
        <v>-6.5</v>
      </c>
      <c r="M143" s="1">
        <v>-7.8</v>
      </c>
      <c r="N143" s="1">
        <v>-3.9</v>
      </c>
      <c r="O143">
        <f t="shared" si="96"/>
        <v>22.2</v>
      </c>
      <c r="P143" s="1">
        <f t="shared" si="115"/>
        <v>-12.566666666666668</v>
      </c>
      <c r="Q143" s="1">
        <f t="shared" si="116"/>
        <v>-8.8333333333333339</v>
      </c>
      <c r="R143" s="1">
        <f t="shared" si="117"/>
        <v>6.3</v>
      </c>
      <c r="S143" s="1">
        <f t="shared" si="118"/>
        <v>-1.5666666666666667</v>
      </c>
      <c r="U143" s="1">
        <f t="shared" si="104"/>
        <v>7.4</v>
      </c>
      <c r="V143" s="1">
        <f t="shared" si="105"/>
        <v>-18.100000000000001</v>
      </c>
      <c r="W143" s="1">
        <f t="shared" si="106"/>
        <v>12.75</v>
      </c>
      <c r="X143" s="4">
        <f t="shared" ref="X143:X146" si="125">INTERCEPT(F$7:G$7,F143:G143)</f>
        <v>146.10869565217391</v>
      </c>
      <c r="Y143" s="1">
        <f t="shared" si="120"/>
        <v>278.96875</v>
      </c>
      <c r="Z143" s="1">
        <f t="shared" si="107"/>
        <v>132.86005434782609</v>
      </c>
      <c r="AA143" s="1">
        <f t="shared" si="108"/>
        <v>212.53872282608694</v>
      </c>
      <c r="AB143" s="7">
        <f t="shared" si="109"/>
        <v>655.44293478260875</v>
      </c>
      <c r="AC143" s="1">
        <f t="shared" si="97"/>
        <v>231.46353436185134</v>
      </c>
      <c r="AD143" s="1">
        <f t="shared" si="121"/>
        <v>2792.9933146330063</v>
      </c>
      <c r="AE143" s="1">
        <f t="shared" si="122"/>
        <v>30.376928471248235</v>
      </c>
      <c r="AF143" s="12">
        <f t="shared" si="123"/>
        <v>0.67365850826580354</v>
      </c>
      <c r="AI143" s="23">
        <f t="shared" si="110"/>
        <v>0.20030000000000003</v>
      </c>
      <c r="AJ143" s="23">
        <f t="shared" si="98"/>
        <v>0.26273999999999997</v>
      </c>
      <c r="AK143" s="11">
        <f t="shared" si="95"/>
        <v>0.18948000000000001</v>
      </c>
      <c r="AL143" s="11">
        <f t="shared" si="95"/>
        <v>0.28904000000000002</v>
      </c>
      <c r="AM143" s="11">
        <f t="shared" si="95"/>
        <v>0.32795999999999997</v>
      </c>
      <c r="AN143" s="11">
        <f t="shared" si="95"/>
        <v>0.48059999999999997</v>
      </c>
      <c r="AO143" s="23">
        <f t="shared" si="99"/>
        <v>0.9162107843920001</v>
      </c>
      <c r="AP143" s="23">
        <f t="shared" si="111"/>
        <v>1.056549662368</v>
      </c>
      <c r="AQ143" s="23">
        <f t="shared" si="112"/>
        <v>0.87216637427200006</v>
      </c>
      <c r="AR143" s="23">
        <f t="shared" si="113"/>
        <v>0.81313018307200013</v>
      </c>
      <c r="AS143" s="23">
        <f t="shared" si="114"/>
        <v>0.65235679120000012</v>
      </c>
      <c r="AT143" s="23">
        <f t="shared" si="100"/>
        <v>2.2631370379751714</v>
      </c>
      <c r="AU143" s="23">
        <f t="shared" si="101"/>
        <v>1.0998284363244084</v>
      </c>
      <c r="AV143" s="23">
        <f t="shared" si="102"/>
        <v>0.90035149771306611</v>
      </c>
      <c r="AW143" s="23">
        <f t="shared" si="103"/>
        <v>0.28949300397574507</v>
      </c>
    </row>
    <row r="144" spans="1:49" x14ac:dyDescent="0.35">
      <c r="A144">
        <v>1974</v>
      </c>
      <c r="B144" s="1">
        <v>-12.3</v>
      </c>
      <c r="C144" s="1">
        <v>-14</v>
      </c>
      <c r="D144" s="1">
        <v>-11.4</v>
      </c>
      <c r="E144" s="1">
        <v>-6.6</v>
      </c>
      <c r="F144" s="6">
        <v>-0.2</v>
      </c>
      <c r="G144" s="1">
        <v>4.5999999999999996</v>
      </c>
      <c r="H144" s="1">
        <v>7.8</v>
      </c>
      <c r="I144" s="1">
        <v>7.3</v>
      </c>
      <c r="J144" s="1">
        <v>2.5</v>
      </c>
      <c r="K144" s="1">
        <v>-1</v>
      </c>
      <c r="L144" s="1">
        <v>-7.1</v>
      </c>
      <c r="M144" s="1">
        <v>-16.399999999999999</v>
      </c>
      <c r="N144" s="1">
        <v>-3.9</v>
      </c>
      <c r="O144">
        <f t="shared" si="96"/>
        <v>22.2</v>
      </c>
      <c r="P144" s="1">
        <f t="shared" si="115"/>
        <v>-11.366666666666667</v>
      </c>
      <c r="Q144" s="1">
        <f t="shared" si="116"/>
        <v>-6.0666666666666664</v>
      </c>
      <c r="R144" s="1">
        <f t="shared" si="117"/>
        <v>6.5666666666666664</v>
      </c>
      <c r="S144" s="1">
        <f t="shared" si="118"/>
        <v>-1.8666666666666665</v>
      </c>
      <c r="U144" s="1">
        <f t="shared" si="104"/>
        <v>7.8</v>
      </c>
      <c r="V144" s="1">
        <f t="shared" si="105"/>
        <v>-16.399999999999999</v>
      </c>
      <c r="W144" s="1">
        <f t="shared" si="106"/>
        <v>12.1</v>
      </c>
      <c r="X144" s="4">
        <f t="shared" si="125"/>
        <v>136.77083333333334</v>
      </c>
      <c r="Y144" s="1">
        <f t="shared" si="120"/>
        <v>279.78571428571428</v>
      </c>
      <c r="Z144" s="1">
        <f t="shared" si="107"/>
        <v>143.01488095238093</v>
      </c>
      <c r="AA144" s="1">
        <f t="shared" si="108"/>
        <v>208.2782738095238</v>
      </c>
      <c r="AB144" s="7">
        <f t="shared" si="109"/>
        <v>743.67738095238076</v>
      </c>
      <c r="AC144" s="1">
        <f t="shared" si="97"/>
        <v>222.80208333333334</v>
      </c>
      <c r="AD144" s="1">
        <f t="shared" si="121"/>
        <v>2435.969444444444</v>
      </c>
      <c r="AE144" s="1">
        <f t="shared" si="122"/>
        <v>25.369791666666671</v>
      </c>
      <c r="AF144" s="12">
        <f t="shared" si="123"/>
        <v>0.64410967026312116</v>
      </c>
      <c r="AI144" s="23">
        <f t="shared" si="110"/>
        <v>0.22982000000000002</v>
      </c>
      <c r="AJ144" s="23">
        <f t="shared" si="98"/>
        <v>0.26273999999999997</v>
      </c>
      <c r="AK144" s="11">
        <f t="shared" si="95"/>
        <v>0.18948000000000001</v>
      </c>
      <c r="AL144" s="11">
        <f t="shared" si="95"/>
        <v>0.28904000000000002</v>
      </c>
      <c r="AM144" s="11">
        <f t="shared" si="95"/>
        <v>0.32795999999999997</v>
      </c>
      <c r="AN144" s="11">
        <f t="shared" si="95"/>
        <v>0.48059999999999997</v>
      </c>
      <c r="AO144" s="23">
        <f t="shared" si="99"/>
        <v>0.9162107843920001</v>
      </c>
      <c r="AP144" s="23">
        <f t="shared" si="111"/>
        <v>1.056549662368</v>
      </c>
      <c r="AQ144" s="23">
        <f t="shared" si="112"/>
        <v>0.87216637427200006</v>
      </c>
      <c r="AR144" s="23">
        <f t="shared" si="113"/>
        <v>0.81313018307200013</v>
      </c>
      <c r="AS144" s="23">
        <f t="shared" si="114"/>
        <v>0.65235679120000012</v>
      </c>
      <c r="AT144" s="23">
        <f t="shared" si="100"/>
        <v>2.4106585212864662</v>
      </c>
      <c r="AU144" s="23">
        <f t="shared" si="101"/>
        <v>1.1715202161821949</v>
      </c>
      <c r="AV144" s="23">
        <f t="shared" si="102"/>
        <v>0.9590404706808775</v>
      </c>
      <c r="AW144" s="23">
        <f t="shared" si="103"/>
        <v>0.3083634641547513</v>
      </c>
    </row>
    <row r="145" spans="1:49" x14ac:dyDescent="0.35">
      <c r="A145">
        <v>1975</v>
      </c>
      <c r="B145" s="1">
        <v>-15.4</v>
      </c>
      <c r="C145" s="1">
        <v>-14.4</v>
      </c>
      <c r="D145" s="1">
        <v>-17.8</v>
      </c>
      <c r="E145" s="1">
        <v>-10.199999999999999</v>
      </c>
      <c r="F145" s="6">
        <v>-0.7</v>
      </c>
      <c r="G145" s="1">
        <v>5.2</v>
      </c>
      <c r="H145" s="1">
        <v>7.9</v>
      </c>
      <c r="I145" s="1">
        <v>7.4</v>
      </c>
      <c r="J145" s="1">
        <v>2</v>
      </c>
      <c r="K145" s="1">
        <v>-1.6</v>
      </c>
      <c r="L145" s="1">
        <v>-7.3</v>
      </c>
      <c r="M145" s="1">
        <v>-10.7</v>
      </c>
      <c r="N145" s="1">
        <v>-4.5999999999999996</v>
      </c>
      <c r="O145">
        <f t="shared" si="96"/>
        <v>22.5</v>
      </c>
      <c r="P145" s="1">
        <f t="shared" si="115"/>
        <v>-15.399999999999999</v>
      </c>
      <c r="Q145" s="1">
        <f t="shared" si="116"/>
        <v>-9.5666666666666664</v>
      </c>
      <c r="R145" s="1">
        <f t="shared" si="117"/>
        <v>6.833333333333333</v>
      </c>
      <c r="S145" s="1">
        <f t="shared" si="118"/>
        <v>-2.3000000000000003</v>
      </c>
      <c r="U145" s="1">
        <f t="shared" si="104"/>
        <v>7.9</v>
      </c>
      <c r="V145" s="1">
        <f t="shared" si="105"/>
        <v>-17.8</v>
      </c>
      <c r="W145" s="1">
        <f t="shared" si="106"/>
        <v>12.850000000000001</v>
      </c>
      <c r="X145" s="4">
        <f t="shared" si="125"/>
        <v>139.11864406779659</v>
      </c>
      <c r="Y145" s="1">
        <f t="shared" si="120"/>
        <v>274.94444444444446</v>
      </c>
      <c r="Z145" s="1">
        <f t="shared" si="107"/>
        <v>135.82580037664786</v>
      </c>
      <c r="AA145" s="1">
        <f t="shared" si="108"/>
        <v>207.03154425612053</v>
      </c>
      <c r="AB145" s="7">
        <f t="shared" si="109"/>
        <v>715.34921531701207</v>
      </c>
      <c r="AC145" s="1">
        <f t="shared" si="97"/>
        <v>224.33292978208232</v>
      </c>
      <c r="AD145" s="1">
        <f t="shared" si="121"/>
        <v>2662.0841000807104</v>
      </c>
      <c r="AE145" s="1">
        <f t="shared" si="122"/>
        <v>26.952179176755436</v>
      </c>
      <c r="AF145" s="12">
        <f t="shared" si="123"/>
        <v>0.65859669876002069</v>
      </c>
      <c r="AI145" s="23">
        <f t="shared" si="110"/>
        <v>0.23351000000000005</v>
      </c>
      <c r="AJ145" s="23">
        <f t="shared" si="98"/>
        <v>0.26655000000000001</v>
      </c>
      <c r="AK145" s="11">
        <f t="shared" si="95"/>
        <v>0.19140000000000001</v>
      </c>
      <c r="AL145" s="11">
        <f t="shared" si="95"/>
        <v>0.29210000000000003</v>
      </c>
      <c r="AM145" s="11">
        <f t="shared" si="95"/>
        <v>0.33089999999999997</v>
      </c>
      <c r="AN145" s="11">
        <f t="shared" si="95"/>
        <v>0.48254999999999998</v>
      </c>
      <c r="AO145" s="23">
        <f t="shared" si="99"/>
        <v>0.90962284405000005</v>
      </c>
      <c r="AP145" s="23">
        <f t="shared" si="111"/>
        <v>1.0525401832000001</v>
      </c>
      <c r="AQ145" s="23">
        <f t="shared" si="112"/>
        <v>0.86725923220000001</v>
      </c>
      <c r="AR145" s="23">
        <f t="shared" si="113"/>
        <v>0.80896844020000014</v>
      </c>
      <c r="AS145" s="23">
        <f t="shared" si="114"/>
        <v>0.65103239605000018</v>
      </c>
      <c r="AT145" s="23">
        <f t="shared" si="100"/>
        <v>2.3598089629188927</v>
      </c>
      <c r="AU145" s="23">
        <f t="shared" si="101"/>
        <v>1.1457539155351688</v>
      </c>
      <c r="AV145" s="23">
        <f t="shared" si="102"/>
        <v>0.93818708266908324</v>
      </c>
      <c r="AW145" s="23">
        <f t="shared" si="103"/>
        <v>0.30212619991888007</v>
      </c>
    </row>
    <row r="146" spans="1:49" x14ac:dyDescent="0.35">
      <c r="A146">
        <v>1976</v>
      </c>
      <c r="B146" s="1">
        <v>-14.1</v>
      </c>
      <c r="C146" s="1">
        <v>-16.399999999999999</v>
      </c>
      <c r="D146" s="1">
        <v>-15.1</v>
      </c>
      <c r="E146" s="1">
        <v>-9.8000000000000007</v>
      </c>
      <c r="F146" s="6">
        <v>-1.1000000000000001</v>
      </c>
      <c r="G146" s="1">
        <v>5.5</v>
      </c>
      <c r="H146" s="1">
        <v>7.6</v>
      </c>
      <c r="I146" s="1">
        <v>6.3</v>
      </c>
      <c r="J146" s="1">
        <v>4.7</v>
      </c>
      <c r="K146" s="1">
        <v>-2</v>
      </c>
      <c r="L146" s="1">
        <v>-5.0999999999999996</v>
      </c>
      <c r="M146" s="1">
        <v>-5.7</v>
      </c>
      <c r="N146" s="1">
        <v>-3.8</v>
      </c>
      <c r="O146">
        <f t="shared" si="96"/>
        <v>24.099999999999998</v>
      </c>
      <c r="P146" s="1">
        <f t="shared" si="115"/>
        <v>-13.733333333333333</v>
      </c>
      <c r="Q146" s="1">
        <f t="shared" si="116"/>
        <v>-8.6666666666666661</v>
      </c>
      <c r="R146" s="1">
        <f t="shared" si="117"/>
        <v>6.4666666666666659</v>
      </c>
      <c r="S146" s="1">
        <f t="shared" si="118"/>
        <v>-0.79999999999999982</v>
      </c>
      <c r="U146" s="1">
        <f t="shared" si="104"/>
        <v>7.6</v>
      </c>
      <c r="V146" s="1">
        <f t="shared" si="105"/>
        <v>-16.399999999999999</v>
      </c>
      <c r="W146" s="1">
        <f t="shared" si="106"/>
        <v>12</v>
      </c>
      <c r="X146" s="4">
        <f t="shared" si="125"/>
        <v>140.58333333333334</v>
      </c>
      <c r="Y146" s="1">
        <f t="shared" si="120"/>
        <v>279.3955223880597</v>
      </c>
      <c r="Z146" s="1">
        <f t="shared" si="107"/>
        <v>138.81218905472636</v>
      </c>
      <c r="AA146" s="1">
        <f t="shared" si="108"/>
        <v>209.98942786069654</v>
      </c>
      <c r="AB146" s="7">
        <f t="shared" si="109"/>
        <v>703.31509121061356</v>
      </c>
      <c r="AC146" s="1">
        <f t="shared" si="97"/>
        <v>230.63888888888889</v>
      </c>
      <c r="AD146" s="1">
        <f t="shared" si="121"/>
        <v>2521.6518518518515</v>
      </c>
      <c r="AE146" s="1">
        <f t="shared" si="122"/>
        <v>25.2638888888889</v>
      </c>
      <c r="AF146" s="12">
        <f t="shared" si="123"/>
        <v>0.65439897831999483</v>
      </c>
      <c r="AI146" s="23">
        <f t="shared" si="110"/>
        <v>0.22244000000000003</v>
      </c>
      <c r="AJ146" s="23">
        <f t="shared" si="98"/>
        <v>0.28686999999999996</v>
      </c>
      <c r="AK146" s="11">
        <f t="shared" si="95"/>
        <v>0.20163999999999999</v>
      </c>
      <c r="AL146" s="11">
        <f t="shared" si="95"/>
        <v>0.30841999999999997</v>
      </c>
      <c r="AM146" s="11">
        <f t="shared" si="95"/>
        <v>0.34658</v>
      </c>
      <c r="AN146" s="11">
        <f t="shared" si="95"/>
        <v>0.49295</v>
      </c>
      <c r="AO146" s="23">
        <f t="shared" si="99"/>
        <v>0.87567374049800017</v>
      </c>
      <c r="AP146" s="23">
        <f t="shared" si="111"/>
        <v>1.0314576288320001</v>
      </c>
      <c r="AQ146" s="23">
        <f t="shared" si="112"/>
        <v>0.84185320928800011</v>
      </c>
      <c r="AR146" s="23">
        <f t="shared" si="113"/>
        <v>0.78747902528800007</v>
      </c>
      <c r="AS146" s="23">
        <f t="shared" si="114"/>
        <v>0.64427978005000019</v>
      </c>
      <c r="AT146" s="23">
        <f t="shared" si="100"/>
        <v>2.3163229787248074</v>
      </c>
      <c r="AU146" s="23">
        <f t="shared" si="101"/>
        <v>1.1193115513953791</v>
      </c>
      <c r="AV146" s="23">
        <f t="shared" si="102"/>
        <v>0.91782328760919252</v>
      </c>
      <c r="AW146" s="23">
        <f t="shared" si="103"/>
        <v>0.29801646210422655</v>
      </c>
    </row>
    <row r="147" spans="1:49" x14ac:dyDescent="0.35">
      <c r="A147">
        <v>1977</v>
      </c>
      <c r="B147" s="1">
        <v>-8.1</v>
      </c>
      <c r="C147" s="1">
        <v>-10.9</v>
      </c>
      <c r="D147" s="1">
        <v>-11.2</v>
      </c>
      <c r="E147" s="1">
        <v>-6</v>
      </c>
      <c r="F147" s="5">
        <v>0.2</v>
      </c>
      <c r="G147" s="1">
        <v>4</v>
      </c>
      <c r="H147" s="1">
        <v>9.4</v>
      </c>
      <c r="I147" s="1">
        <v>7.6</v>
      </c>
      <c r="J147" s="1">
        <v>1.8</v>
      </c>
      <c r="K147" s="1">
        <v>-2.9</v>
      </c>
      <c r="L147" s="1">
        <v>-3.7</v>
      </c>
      <c r="M147" s="1">
        <v>-9.3000000000000007</v>
      </c>
      <c r="N147" s="1">
        <v>-2.4</v>
      </c>
      <c r="O147">
        <f t="shared" si="96"/>
        <v>23.000000000000004</v>
      </c>
      <c r="P147" s="1">
        <f t="shared" si="115"/>
        <v>-8.2333333333333343</v>
      </c>
      <c r="Q147" s="1">
        <f t="shared" si="116"/>
        <v>-5.666666666666667</v>
      </c>
      <c r="R147" s="1">
        <f t="shared" si="117"/>
        <v>7</v>
      </c>
      <c r="S147" s="1">
        <f t="shared" si="118"/>
        <v>-1.5999999999999999</v>
      </c>
      <c r="U147" s="1">
        <f t="shared" si="104"/>
        <v>9.4</v>
      </c>
      <c r="V147" s="1">
        <f t="shared" si="105"/>
        <v>-11.2</v>
      </c>
      <c r="W147" s="1">
        <f t="shared" si="106"/>
        <v>10.3</v>
      </c>
      <c r="X147" s="5">
        <f t="shared" ref="X147" si="126">INTERCEPT(E$7:F$7,E147:F147)</f>
        <v>134.51612903225805</v>
      </c>
      <c r="Y147" s="1">
        <f t="shared" si="120"/>
        <v>269.68085106382978</v>
      </c>
      <c r="Z147" s="1">
        <f t="shared" si="107"/>
        <v>135.16472203157173</v>
      </c>
      <c r="AA147" s="1">
        <f t="shared" si="108"/>
        <v>202.09849004804391</v>
      </c>
      <c r="AB147" s="7">
        <f t="shared" si="109"/>
        <v>847.0322580645161</v>
      </c>
      <c r="AC147" s="1">
        <f t="shared" si="97"/>
        <v>220.12060664419835</v>
      </c>
      <c r="AD147" s="1">
        <f t="shared" si="121"/>
        <v>1643.5671962766808</v>
      </c>
      <c r="AE147" s="1">
        <f t="shared" si="122"/>
        <v>24.455825710158877</v>
      </c>
      <c r="AF147" s="12">
        <f t="shared" si="123"/>
        <v>0.58211037859688985</v>
      </c>
      <c r="AI147" s="23">
        <f t="shared" si="110"/>
        <v>0.28886000000000006</v>
      </c>
      <c r="AJ147" s="23">
        <f t="shared" si="98"/>
        <v>0.27290000000000003</v>
      </c>
      <c r="AK147" s="11">
        <f t="shared" si="95"/>
        <v>0.19460000000000002</v>
      </c>
      <c r="AL147" s="11">
        <f t="shared" si="95"/>
        <v>0.29720000000000008</v>
      </c>
      <c r="AM147" s="11">
        <f t="shared" si="95"/>
        <v>0.33579999999999999</v>
      </c>
      <c r="AN147" s="11">
        <f t="shared" si="95"/>
        <v>0.48580000000000001</v>
      </c>
      <c r="AO147" s="23">
        <f t="shared" si="99"/>
        <v>0.89879907219999999</v>
      </c>
      <c r="AP147" s="23">
        <f t="shared" si="111"/>
        <v>1.0458973672</v>
      </c>
      <c r="AQ147" s="23">
        <f t="shared" si="112"/>
        <v>0.85918137279999995</v>
      </c>
      <c r="AR147" s="23">
        <f t="shared" si="113"/>
        <v>0.80212516880000018</v>
      </c>
      <c r="AS147" s="23">
        <f t="shared" si="114"/>
        <v>0.64886596880000025</v>
      </c>
      <c r="AT147" s="23">
        <f t="shared" si="100"/>
        <v>2.5597229437430773</v>
      </c>
      <c r="AU147" s="23">
        <f t="shared" si="101"/>
        <v>1.2409384270869852</v>
      </c>
      <c r="AV147" s="23">
        <f t="shared" si="102"/>
        <v>1.0165661725736932</v>
      </c>
      <c r="AW147" s="23">
        <f t="shared" si="103"/>
        <v>0.32821279639867984</v>
      </c>
    </row>
    <row r="148" spans="1:49" x14ac:dyDescent="0.35">
      <c r="A148">
        <v>1978</v>
      </c>
      <c r="B148" s="1">
        <v>-12.1</v>
      </c>
      <c r="C148" s="1">
        <v>-13.6</v>
      </c>
      <c r="D148" s="1">
        <v>-16.100000000000001</v>
      </c>
      <c r="E148" s="1">
        <v>-7.9</v>
      </c>
      <c r="F148" s="6">
        <v>-1.5</v>
      </c>
      <c r="G148" s="1">
        <v>3.5</v>
      </c>
      <c r="H148" s="1">
        <v>9.1999999999999993</v>
      </c>
      <c r="I148" s="1">
        <v>7.6</v>
      </c>
      <c r="J148" s="1">
        <v>3.3</v>
      </c>
      <c r="K148" s="1">
        <v>-1.8</v>
      </c>
      <c r="L148" s="1">
        <v>-10</v>
      </c>
      <c r="M148" s="1">
        <v>-1.3</v>
      </c>
      <c r="N148" s="1">
        <v>-3.4</v>
      </c>
      <c r="O148">
        <f t="shared" si="96"/>
        <v>23.599999999999998</v>
      </c>
      <c r="P148" s="1">
        <f t="shared" si="115"/>
        <v>-11.666666666666666</v>
      </c>
      <c r="Q148" s="1">
        <f t="shared" si="116"/>
        <v>-8.5</v>
      </c>
      <c r="R148" s="1">
        <f t="shared" si="117"/>
        <v>6.7666666666666657</v>
      </c>
      <c r="S148" s="1">
        <f t="shared" si="118"/>
        <v>-2.8333333333333335</v>
      </c>
      <c r="U148" s="1">
        <f t="shared" si="104"/>
        <v>9.1999999999999993</v>
      </c>
      <c r="V148" s="1">
        <f t="shared" si="105"/>
        <v>-16.100000000000001</v>
      </c>
      <c r="W148" s="1">
        <f t="shared" si="106"/>
        <v>12.65</v>
      </c>
      <c r="X148" s="4">
        <f t="shared" ref="X148:X149" si="127">INTERCEPT(F$7:G$7,F148:G148)</f>
        <v>144.65</v>
      </c>
      <c r="Y148" s="1">
        <f t="shared" si="120"/>
        <v>277.73529411764707</v>
      </c>
      <c r="Z148" s="1">
        <f t="shared" si="107"/>
        <v>133.08529411764707</v>
      </c>
      <c r="AA148" s="1">
        <f t="shared" si="108"/>
        <v>211.19264705882352</v>
      </c>
      <c r="AB148" s="7">
        <f t="shared" si="109"/>
        <v>816.25647058823529</v>
      </c>
      <c r="AC148" s="1">
        <f t="shared" si="97"/>
        <v>239.96914893617023</v>
      </c>
      <c r="AD148" s="1">
        <f t="shared" si="121"/>
        <v>2575.6688652482271</v>
      </c>
      <c r="AE148" s="1">
        <f t="shared" si="122"/>
        <v>24.665425531914892</v>
      </c>
      <c r="AF148" s="12">
        <f t="shared" si="123"/>
        <v>0.63981653914462622</v>
      </c>
      <c r="AI148" s="23">
        <f t="shared" si="110"/>
        <v>0.28148000000000001</v>
      </c>
      <c r="AJ148" s="23">
        <f t="shared" si="98"/>
        <v>0.28051999999999999</v>
      </c>
      <c r="AK148" s="11">
        <f t="shared" si="95"/>
        <v>0.19843999999999998</v>
      </c>
      <c r="AL148" s="11">
        <f t="shared" si="95"/>
        <v>0.30331999999999998</v>
      </c>
      <c r="AM148" s="11">
        <f t="shared" si="95"/>
        <v>0.34167999999999998</v>
      </c>
      <c r="AN148" s="11">
        <f t="shared" si="95"/>
        <v>0.48969999999999997</v>
      </c>
      <c r="AO148" s="23">
        <f t="shared" si="99"/>
        <v>0.88606815836800012</v>
      </c>
      <c r="AP148" s="23">
        <f t="shared" si="111"/>
        <v>1.0379914093120002</v>
      </c>
      <c r="AQ148" s="23">
        <f t="shared" si="112"/>
        <v>0.84965411420800008</v>
      </c>
      <c r="AR148" s="23">
        <f t="shared" si="113"/>
        <v>0.79406663820800016</v>
      </c>
      <c r="AS148" s="23">
        <f t="shared" si="114"/>
        <v>0.64633373780000014</v>
      </c>
      <c r="AT148" s="23">
        <f t="shared" si="100"/>
        <v>2.5032755027664764</v>
      </c>
      <c r="AU148" s="23">
        <f t="shared" si="101"/>
        <v>1.2114130074060447</v>
      </c>
      <c r="AV148" s="23">
        <f t="shared" si="102"/>
        <v>0.99290203440979874</v>
      </c>
      <c r="AW148" s="23">
        <f t="shared" si="103"/>
        <v>0.3215657362736134</v>
      </c>
    </row>
    <row r="149" spans="1:49" x14ac:dyDescent="0.35">
      <c r="A149">
        <v>1979</v>
      </c>
      <c r="B149" s="1">
        <v>-6.8</v>
      </c>
      <c r="C149" s="1">
        <v>-12.6</v>
      </c>
      <c r="D149" s="1">
        <v>-13</v>
      </c>
      <c r="E149" s="1">
        <v>-5.9</v>
      </c>
      <c r="F149" s="6">
        <v>-1.2</v>
      </c>
      <c r="G149" s="1">
        <v>4.4000000000000004</v>
      </c>
      <c r="H149" s="1">
        <v>7.8</v>
      </c>
      <c r="I149" s="1">
        <v>7.6</v>
      </c>
      <c r="J149" s="1">
        <v>2.1</v>
      </c>
      <c r="K149" s="1">
        <v>-1.6</v>
      </c>
      <c r="L149" s="1">
        <v>-8.6999999999999993</v>
      </c>
      <c r="M149" s="1">
        <v>-10.4</v>
      </c>
      <c r="N149" s="1">
        <v>-3.2</v>
      </c>
      <c r="O149">
        <f t="shared" si="96"/>
        <v>21.9</v>
      </c>
      <c r="P149" s="1">
        <f t="shared" si="115"/>
        <v>-6.8999999999999995</v>
      </c>
      <c r="Q149" s="1">
        <f t="shared" si="116"/>
        <v>-6.6999999999999993</v>
      </c>
      <c r="R149" s="1">
        <f t="shared" si="117"/>
        <v>6.5999999999999988</v>
      </c>
      <c r="S149" s="1">
        <f t="shared" si="118"/>
        <v>-2.7333333333333329</v>
      </c>
      <c r="U149" s="1">
        <f t="shared" si="104"/>
        <v>7.8</v>
      </c>
      <c r="V149" s="1">
        <f t="shared" si="105"/>
        <v>-13</v>
      </c>
      <c r="W149" s="1">
        <f t="shared" si="106"/>
        <v>10.4</v>
      </c>
      <c r="X149" s="4">
        <f t="shared" si="127"/>
        <v>142.03571428571428</v>
      </c>
      <c r="Y149" s="1">
        <f t="shared" si="120"/>
        <v>275.31081081081084</v>
      </c>
      <c r="Z149" s="1">
        <f t="shared" si="107"/>
        <v>133.27509652509656</v>
      </c>
      <c r="AA149" s="1">
        <f t="shared" si="108"/>
        <v>208.67326254826256</v>
      </c>
      <c r="AB149" s="7">
        <f t="shared" si="109"/>
        <v>693.03050193050206</v>
      </c>
      <c r="AC149" s="1">
        <f t="shared" si="97"/>
        <v>229.30042016806721</v>
      </c>
      <c r="AD149" s="1">
        <f t="shared" si="121"/>
        <v>1987.2703081232489</v>
      </c>
      <c r="AE149" s="1">
        <f t="shared" si="122"/>
        <v>27.385504201680675</v>
      </c>
      <c r="AF149" s="12">
        <f t="shared" si="123"/>
        <v>0.62871816007143189</v>
      </c>
      <c r="AI149" s="23">
        <f t="shared" si="110"/>
        <v>0.22982000000000002</v>
      </c>
      <c r="AJ149" s="23">
        <f t="shared" si="98"/>
        <v>0.25892999999999999</v>
      </c>
      <c r="AK149" s="11">
        <f t="shared" si="95"/>
        <v>0.18756</v>
      </c>
      <c r="AL149" s="11">
        <f t="shared" si="95"/>
        <v>0.28598000000000001</v>
      </c>
      <c r="AM149" s="11">
        <f t="shared" si="95"/>
        <v>0.32501999999999998</v>
      </c>
      <c r="AN149" s="11">
        <f t="shared" si="95"/>
        <v>0.47864999999999996</v>
      </c>
      <c r="AO149" s="23">
        <f t="shared" si="99"/>
        <v>0.9228689826580001</v>
      </c>
      <c r="AP149" s="23">
        <f t="shared" si="111"/>
        <v>1.060576983712</v>
      </c>
      <c r="AQ149" s="23">
        <f t="shared" si="112"/>
        <v>0.87711883616800002</v>
      </c>
      <c r="AR149" s="23">
        <f t="shared" si="113"/>
        <v>0.81733376096800003</v>
      </c>
      <c r="AS149" s="23">
        <f t="shared" si="114"/>
        <v>0.65369959045000003</v>
      </c>
      <c r="AT149" s="23">
        <f t="shared" si="100"/>
        <v>2.3315553234806097</v>
      </c>
      <c r="AU149" s="23">
        <f t="shared" si="101"/>
        <v>1.1341310096321102</v>
      </c>
      <c r="AV149" s="23">
        <f t="shared" si="102"/>
        <v>0.92819772768056996</v>
      </c>
      <c r="AW149" s="23">
        <f t="shared" si="103"/>
        <v>0.29798425467655187</v>
      </c>
    </row>
    <row r="150" spans="1:49" x14ac:dyDescent="0.35">
      <c r="A150">
        <v>1980</v>
      </c>
      <c r="B150" s="1">
        <v>-4.0999999999999996</v>
      </c>
      <c r="C150" s="1">
        <v>-11.5</v>
      </c>
      <c r="D150" s="1">
        <v>-10.1</v>
      </c>
      <c r="E150" s="1">
        <v>-8.6</v>
      </c>
      <c r="F150" s="5">
        <v>0.3</v>
      </c>
      <c r="G150" s="1">
        <v>4.7</v>
      </c>
      <c r="H150" s="1">
        <v>8.1999999999999993</v>
      </c>
      <c r="I150" s="1">
        <v>7.6</v>
      </c>
      <c r="J150" s="1">
        <v>3.3</v>
      </c>
      <c r="K150" s="1">
        <v>-1.7</v>
      </c>
      <c r="L150" s="1">
        <v>-4.7</v>
      </c>
      <c r="M150" s="1">
        <v>-8.4</v>
      </c>
      <c r="N150" s="1">
        <v>-2.1</v>
      </c>
      <c r="O150">
        <f t="shared" si="96"/>
        <v>24.099999999999998</v>
      </c>
      <c r="P150" s="1">
        <f t="shared" si="115"/>
        <v>-8.6666666666666661</v>
      </c>
      <c r="Q150" s="1">
        <f t="shared" si="116"/>
        <v>-6.1333333333333329</v>
      </c>
      <c r="R150" s="1">
        <f t="shared" si="117"/>
        <v>6.833333333333333</v>
      </c>
      <c r="S150" s="1">
        <f t="shared" si="118"/>
        <v>-1.0333333333333334</v>
      </c>
      <c r="U150" s="1">
        <f t="shared" si="104"/>
        <v>8.1999999999999993</v>
      </c>
      <c r="V150" s="1">
        <f t="shared" si="105"/>
        <v>-11.5</v>
      </c>
      <c r="W150" s="1">
        <f t="shared" si="106"/>
        <v>9.85</v>
      </c>
      <c r="X150" s="5">
        <f t="shared" ref="X150" si="128">INTERCEPT(E$7:F$7,E150:F150)</f>
        <v>134.47191011235955</v>
      </c>
      <c r="Y150" s="1">
        <f t="shared" si="120"/>
        <v>278.13</v>
      </c>
      <c r="Z150" s="1">
        <f t="shared" si="107"/>
        <v>143.65808988764044</v>
      </c>
      <c r="AA150" s="1">
        <f t="shared" si="108"/>
        <v>206.30095505617976</v>
      </c>
      <c r="AB150" s="7">
        <f t="shared" si="109"/>
        <v>785.3308913857677</v>
      </c>
      <c r="AC150" s="1">
        <f t="shared" si="97"/>
        <v>224.16109930154872</v>
      </c>
      <c r="AD150" s="1">
        <f t="shared" si="121"/>
        <v>1718.5684279785401</v>
      </c>
      <c r="AE150" s="1">
        <f t="shared" si="122"/>
        <v>22.391360461585194</v>
      </c>
      <c r="AF150" s="12">
        <f t="shared" si="123"/>
        <v>0.59666080028685897</v>
      </c>
      <c r="AI150" s="23">
        <f t="shared" si="110"/>
        <v>0.24458000000000002</v>
      </c>
      <c r="AJ150" s="23">
        <f t="shared" si="98"/>
        <v>0.28686999999999996</v>
      </c>
      <c r="AK150" s="11">
        <f t="shared" si="95"/>
        <v>0.20163999999999999</v>
      </c>
      <c r="AL150" s="11">
        <f t="shared" si="95"/>
        <v>0.30841999999999997</v>
      </c>
      <c r="AM150" s="11">
        <f t="shared" si="95"/>
        <v>0.34658</v>
      </c>
      <c r="AN150" s="11">
        <f t="shared" si="95"/>
        <v>0.49295</v>
      </c>
      <c r="AO150" s="23">
        <f t="shared" si="99"/>
        <v>0.87567374049800017</v>
      </c>
      <c r="AP150" s="23">
        <f t="shared" si="111"/>
        <v>1.0314576288320001</v>
      </c>
      <c r="AQ150" s="23">
        <f t="shared" si="112"/>
        <v>0.84185320928800011</v>
      </c>
      <c r="AR150" s="23">
        <f t="shared" si="113"/>
        <v>0.78747902528800007</v>
      </c>
      <c r="AS150" s="23">
        <f t="shared" si="114"/>
        <v>0.64427978005000019</v>
      </c>
      <c r="AT150" s="23">
        <f t="shared" si="100"/>
        <v>2.4476566031646678</v>
      </c>
      <c r="AU150" s="23">
        <f t="shared" si="101"/>
        <v>1.1827756038061903</v>
      </c>
      <c r="AV150" s="23">
        <f t="shared" si="102"/>
        <v>0.9698631197328561</v>
      </c>
      <c r="AW150" s="23">
        <f t="shared" si="103"/>
        <v>0.31491375253841269</v>
      </c>
    </row>
    <row r="151" spans="1:49" x14ac:dyDescent="0.35">
      <c r="A151">
        <v>1981</v>
      </c>
      <c r="B151" s="1">
        <v>-4.5</v>
      </c>
      <c r="C151" s="1">
        <v>-10.7</v>
      </c>
      <c r="D151" s="1">
        <v>-8.6</v>
      </c>
      <c r="E151" s="1">
        <v>-8.1999999999999993</v>
      </c>
      <c r="F151" s="6">
        <v>1</v>
      </c>
      <c r="G151" s="1">
        <v>4.5</v>
      </c>
      <c r="H151" s="1">
        <v>8.1</v>
      </c>
      <c r="I151" s="1">
        <v>8</v>
      </c>
      <c r="J151" s="1">
        <v>3.8</v>
      </c>
      <c r="K151" s="1">
        <v>-1.5</v>
      </c>
      <c r="L151" s="1">
        <v>-4.4000000000000004</v>
      </c>
      <c r="M151" s="1">
        <v>-8.1999999999999993</v>
      </c>
      <c r="N151" s="1">
        <v>-1.7</v>
      </c>
      <c r="O151">
        <f t="shared" si="96"/>
        <v>25.400000000000002</v>
      </c>
      <c r="P151" s="1">
        <f t="shared" si="115"/>
        <v>-7.8666666666666671</v>
      </c>
      <c r="Q151" s="1">
        <f t="shared" si="116"/>
        <v>-5.2666666666666657</v>
      </c>
      <c r="R151" s="1">
        <f t="shared" si="117"/>
        <v>6.8666666666666671</v>
      </c>
      <c r="S151" s="1">
        <f t="shared" si="118"/>
        <v>-0.70000000000000018</v>
      </c>
      <c r="U151" s="1">
        <f t="shared" si="104"/>
        <v>8.1</v>
      </c>
      <c r="V151" s="1">
        <f t="shared" si="105"/>
        <v>-10.7</v>
      </c>
      <c r="W151" s="1">
        <f t="shared" si="106"/>
        <v>9.3999999999999986</v>
      </c>
      <c r="X151" s="4">
        <f t="shared" ref="X151:X154" si="129">INTERCEPT(F$7:G$7,F151:G151)</f>
        <v>126.78571428571429</v>
      </c>
      <c r="Y151" s="1">
        <f t="shared" si="120"/>
        <v>279.8679245283019</v>
      </c>
      <c r="Z151" s="1">
        <f t="shared" si="107"/>
        <v>153.08221024258762</v>
      </c>
      <c r="AA151" s="1">
        <f t="shared" si="108"/>
        <v>203.32681940700809</v>
      </c>
      <c r="AB151" s="7">
        <f t="shared" si="109"/>
        <v>826.64393530997302</v>
      </c>
      <c r="AC151" s="1">
        <f t="shared" si="97"/>
        <v>213.65571428571428</v>
      </c>
      <c r="AD151" s="1">
        <f t="shared" si="121"/>
        <v>1524.0774285714285</v>
      </c>
      <c r="AE151" s="1">
        <f t="shared" si="122"/>
        <v>19.957857142857151</v>
      </c>
      <c r="AF151" s="12">
        <f t="shared" si="123"/>
        <v>0.57588057951344529</v>
      </c>
      <c r="AI151" s="23">
        <f t="shared" si="110"/>
        <v>0.24088999999999999</v>
      </c>
      <c r="AJ151" s="23">
        <f t="shared" si="98"/>
        <v>0.30338000000000004</v>
      </c>
      <c r="AK151" s="11">
        <f t="shared" si="95"/>
        <v>0.20996000000000001</v>
      </c>
      <c r="AL151" s="11">
        <f t="shared" si="95"/>
        <v>0.32168000000000002</v>
      </c>
      <c r="AM151" s="11">
        <f t="shared" si="95"/>
        <v>0.35931999999999997</v>
      </c>
      <c r="AN151" s="11">
        <f t="shared" si="95"/>
        <v>0.50139999999999996</v>
      </c>
      <c r="AO151" s="23">
        <f t="shared" si="99"/>
        <v>0.8495616070480001</v>
      </c>
      <c r="AP151" s="23">
        <f t="shared" si="111"/>
        <v>1.014701747872</v>
      </c>
      <c r="AQ151" s="23">
        <f t="shared" si="112"/>
        <v>0.822160014208</v>
      </c>
      <c r="AR151" s="23">
        <f t="shared" si="113"/>
        <v>0.77089508700800002</v>
      </c>
      <c r="AS151" s="23">
        <f t="shared" si="114"/>
        <v>0.63917874320000012</v>
      </c>
      <c r="AT151" s="23">
        <f t="shared" si="100"/>
        <v>2.490731409127517</v>
      </c>
      <c r="AU151" s="23">
        <f t="shared" si="101"/>
        <v>1.1992100214692754</v>
      </c>
      <c r="AV151" s="23">
        <f t="shared" si="102"/>
        <v>0.98451307425055024</v>
      </c>
      <c r="AW151" s="23">
        <f t="shared" si="103"/>
        <v>0.32180918787766893</v>
      </c>
    </row>
    <row r="152" spans="1:49" x14ac:dyDescent="0.35">
      <c r="A152">
        <v>1982</v>
      </c>
      <c r="B152" s="1">
        <v>-8.6999999999999993</v>
      </c>
      <c r="C152" s="1">
        <v>-17.7</v>
      </c>
      <c r="D152" s="1">
        <v>-14.9</v>
      </c>
      <c r="E152" s="1">
        <v>-8.5</v>
      </c>
      <c r="F152" s="6">
        <v>-1.5</v>
      </c>
      <c r="G152" s="1">
        <v>5</v>
      </c>
      <c r="H152" s="1">
        <v>8.6</v>
      </c>
      <c r="I152" s="1">
        <v>7.2</v>
      </c>
      <c r="J152" s="1">
        <v>1.8</v>
      </c>
      <c r="K152" s="1">
        <v>-2.2000000000000002</v>
      </c>
      <c r="L152" s="1">
        <v>-7.4</v>
      </c>
      <c r="M152" s="1">
        <v>-11.6</v>
      </c>
      <c r="N152" s="1">
        <v>-4.2</v>
      </c>
      <c r="O152">
        <f t="shared" si="96"/>
        <v>22.6</v>
      </c>
      <c r="P152" s="1">
        <f t="shared" si="115"/>
        <v>-11.533333333333331</v>
      </c>
      <c r="Q152" s="1">
        <f t="shared" si="116"/>
        <v>-8.2999999999999989</v>
      </c>
      <c r="R152" s="1">
        <f t="shared" si="117"/>
        <v>6.9333333333333336</v>
      </c>
      <c r="S152" s="1">
        <f t="shared" si="118"/>
        <v>-2.6</v>
      </c>
      <c r="U152" s="1">
        <f t="shared" si="104"/>
        <v>8.6</v>
      </c>
      <c r="V152" s="1">
        <f t="shared" si="105"/>
        <v>-17.7</v>
      </c>
      <c r="W152" s="1">
        <f t="shared" si="106"/>
        <v>13.149999999999999</v>
      </c>
      <c r="X152" s="4">
        <f t="shared" si="129"/>
        <v>142.53846153846155</v>
      </c>
      <c r="Y152" s="1">
        <f t="shared" si="120"/>
        <v>271.72500000000002</v>
      </c>
      <c r="Z152" s="1">
        <f t="shared" si="107"/>
        <v>129.18653846153848</v>
      </c>
      <c r="AA152" s="1">
        <f t="shared" si="108"/>
        <v>207.13173076923078</v>
      </c>
      <c r="AB152" s="7">
        <f t="shared" si="109"/>
        <v>740.66948717948719</v>
      </c>
      <c r="AC152" s="1">
        <f t="shared" si="97"/>
        <v>227.67053701015965</v>
      </c>
      <c r="AD152" s="1">
        <f t="shared" si="121"/>
        <v>2686.5123367198835</v>
      </c>
      <c r="AE152" s="1">
        <f t="shared" si="122"/>
        <v>28.703193033381723</v>
      </c>
      <c r="AF152" s="12">
        <f t="shared" si="123"/>
        <v>0.65570729405603656</v>
      </c>
      <c r="AI152" s="23">
        <f t="shared" si="110"/>
        <v>0.25934000000000001</v>
      </c>
      <c r="AJ152" s="23">
        <f t="shared" si="98"/>
        <v>0.26782</v>
      </c>
      <c r="AK152" s="11">
        <f t="shared" si="95"/>
        <v>0.19204000000000002</v>
      </c>
      <c r="AL152" s="11">
        <f t="shared" si="95"/>
        <v>0.29312000000000005</v>
      </c>
      <c r="AM152" s="11">
        <f t="shared" si="95"/>
        <v>0.33188000000000001</v>
      </c>
      <c r="AN152" s="11">
        <f t="shared" si="95"/>
        <v>0.48319999999999996</v>
      </c>
      <c r="AO152" s="23">
        <f t="shared" si="99"/>
        <v>0.90744247680800016</v>
      </c>
      <c r="AP152" s="23">
        <f t="shared" si="111"/>
        <v>1.051207655072</v>
      </c>
      <c r="AQ152" s="23">
        <f t="shared" si="112"/>
        <v>0.86563358924800005</v>
      </c>
      <c r="AR152" s="23">
        <f t="shared" si="113"/>
        <v>0.80759048924800014</v>
      </c>
      <c r="AS152" s="23">
        <f t="shared" si="114"/>
        <v>0.6505950208000002</v>
      </c>
      <c r="AT152" s="23">
        <f t="shared" si="100"/>
        <v>2.3996888606214415</v>
      </c>
      <c r="AU152" s="23">
        <f t="shared" si="101"/>
        <v>1.164761772259381</v>
      </c>
      <c r="AV152" s="23">
        <f t="shared" si="102"/>
        <v>0.95383319327201566</v>
      </c>
      <c r="AW152" s="23">
        <f t="shared" si="103"/>
        <v>0.30732340060890734</v>
      </c>
    </row>
    <row r="153" spans="1:49" x14ac:dyDescent="0.35">
      <c r="A153">
        <v>1983</v>
      </c>
      <c r="B153" s="1">
        <v>-28.9</v>
      </c>
      <c r="C153" s="1">
        <v>-20.9</v>
      </c>
      <c r="D153" s="1">
        <v>-23</v>
      </c>
      <c r="E153" s="1">
        <v>-9.5</v>
      </c>
      <c r="F153" s="6">
        <v>-1.4</v>
      </c>
      <c r="G153" s="1">
        <v>4</v>
      </c>
      <c r="H153" s="1">
        <v>6.2</v>
      </c>
      <c r="I153" s="1">
        <v>5.6</v>
      </c>
      <c r="J153" s="1">
        <v>3.1</v>
      </c>
      <c r="K153" s="1">
        <v>-3.5</v>
      </c>
      <c r="L153" s="1">
        <v>-7.3</v>
      </c>
      <c r="M153" s="1">
        <v>-9.6</v>
      </c>
      <c r="N153" s="1">
        <v>-7.1</v>
      </c>
      <c r="O153">
        <f t="shared" si="96"/>
        <v>18.899999999999999</v>
      </c>
      <c r="P153" s="1">
        <f t="shared" si="115"/>
        <v>-20.466666666666665</v>
      </c>
      <c r="Q153" s="1">
        <f t="shared" si="116"/>
        <v>-11.299999999999999</v>
      </c>
      <c r="R153" s="1">
        <f t="shared" si="117"/>
        <v>5.2666666666666666</v>
      </c>
      <c r="S153" s="1">
        <f t="shared" si="118"/>
        <v>-2.5666666666666664</v>
      </c>
      <c r="U153" s="1">
        <f t="shared" si="104"/>
        <v>6.2</v>
      </c>
      <c r="V153" s="1">
        <f t="shared" si="105"/>
        <v>-28.9</v>
      </c>
      <c r="W153" s="1">
        <f t="shared" si="106"/>
        <v>17.55</v>
      </c>
      <c r="X153" s="4">
        <f t="shared" si="129"/>
        <v>143.40740740740742</v>
      </c>
      <c r="Y153" s="1">
        <f t="shared" si="120"/>
        <v>272.32575757575756</v>
      </c>
      <c r="Z153" s="1">
        <f t="shared" si="107"/>
        <v>128.91835016835014</v>
      </c>
      <c r="AA153" s="1">
        <f t="shared" si="108"/>
        <v>207.86658249158251</v>
      </c>
      <c r="AB153" s="7">
        <f t="shared" si="109"/>
        <v>532.86251402918049</v>
      </c>
      <c r="AC153" s="1">
        <f t="shared" si="97"/>
        <v>236.6824074074074</v>
      </c>
      <c r="AD153" s="1">
        <f t="shared" si="121"/>
        <v>4560.0810493827157</v>
      </c>
      <c r="AE153" s="1">
        <f t="shared" si="122"/>
        <v>25.066203703703721</v>
      </c>
      <c r="AF153" s="12">
        <f t="shared" si="123"/>
        <v>0.74524602370518411</v>
      </c>
      <c r="AI153" s="23">
        <f t="shared" si="110"/>
        <v>0.17078000000000002</v>
      </c>
      <c r="AJ153" s="23">
        <f t="shared" si="98"/>
        <v>0.22082999999999997</v>
      </c>
      <c r="AK153" s="11">
        <f t="shared" si="95"/>
        <v>0.16836000000000001</v>
      </c>
      <c r="AL153" s="11">
        <f t="shared" si="95"/>
        <v>0.25538</v>
      </c>
      <c r="AM153" s="11">
        <f t="shared" si="95"/>
        <v>0.29561999999999999</v>
      </c>
      <c r="AN153" s="11">
        <f t="shared" si="95"/>
        <v>0.45914999999999995</v>
      </c>
      <c r="AO153" s="23">
        <f t="shared" si="99"/>
        <v>0.99331515113800017</v>
      </c>
      <c r="AP153" s="23">
        <f t="shared" si="111"/>
        <v>1.1018315168320001</v>
      </c>
      <c r="AQ153" s="23">
        <f t="shared" si="112"/>
        <v>0.92913604544799999</v>
      </c>
      <c r="AR153" s="23">
        <f t="shared" si="113"/>
        <v>0.86167046624800014</v>
      </c>
      <c r="AS153" s="23">
        <f t="shared" si="114"/>
        <v>0.66813980845000021</v>
      </c>
      <c r="AT153" s="23">
        <f t="shared" si="100"/>
        <v>2.0838364548734827</v>
      </c>
      <c r="AU153" s="23">
        <f t="shared" si="101"/>
        <v>1.0235405919235447</v>
      </c>
      <c r="AV153" s="23">
        <f t="shared" si="102"/>
        <v>0.83568536308440267</v>
      </c>
      <c r="AW153" s="23">
        <f t="shared" si="103"/>
        <v>0.26416136163056453</v>
      </c>
    </row>
    <row r="154" spans="1:49" x14ac:dyDescent="0.35">
      <c r="A154">
        <v>1984</v>
      </c>
      <c r="B154" s="1">
        <v>-21.8</v>
      </c>
      <c r="C154" s="1">
        <v>-29.9</v>
      </c>
      <c r="D154" s="1">
        <v>-19</v>
      </c>
      <c r="E154" s="1">
        <v>-13.3</v>
      </c>
      <c r="F154" s="6">
        <v>-4</v>
      </c>
      <c r="G154" s="1">
        <v>3</v>
      </c>
      <c r="H154" s="1">
        <v>8.3000000000000007</v>
      </c>
      <c r="I154" s="1">
        <v>6.6</v>
      </c>
      <c r="J154" s="1">
        <v>2.7</v>
      </c>
      <c r="K154" s="1">
        <v>-2.8</v>
      </c>
      <c r="L154" s="1">
        <v>-5.7</v>
      </c>
      <c r="M154" s="1">
        <v>-10.7</v>
      </c>
      <c r="N154" s="1">
        <v>-7.2</v>
      </c>
      <c r="O154">
        <f t="shared" si="96"/>
        <v>20.599999999999998</v>
      </c>
      <c r="P154" s="1">
        <f t="shared" si="115"/>
        <v>-20.433333333333334</v>
      </c>
      <c r="Q154" s="1">
        <f t="shared" si="116"/>
        <v>-12.1</v>
      </c>
      <c r="R154" s="1">
        <f t="shared" si="117"/>
        <v>5.9666666666666659</v>
      </c>
      <c r="S154" s="1">
        <f t="shared" si="118"/>
        <v>-1.9333333333333333</v>
      </c>
      <c r="U154" s="1">
        <f t="shared" si="104"/>
        <v>8.3000000000000007</v>
      </c>
      <c r="V154" s="1">
        <f t="shared" si="105"/>
        <v>-29.9</v>
      </c>
      <c r="W154" s="1">
        <f t="shared" si="106"/>
        <v>19.100000000000001</v>
      </c>
      <c r="X154" s="4">
        <f t="shared" si="129"/>
        <v>152.92857142857142</v>
      </c>
      <c r="Y154" s="1">
        <f t="shared" si="120"/>
        <v>272.9727272727273</v>
      </c>
      <c r="Z154" s="1">
        <f t="shared" si="107"/>
        <v>120.04415584415588</v>
      </c>
      <c r="AA154" s="1">
        <f t="shared" si="108"/>
        <v>212.95064935064937</v>
      </c>
      <c r="AB154" s="7">
        <f t="shared" si="109"/>
        <v>664.24432900432919</v>
      </c>
      <c r="AC154" s="1">
        <f t="shared" si="97"/>
        <v>245.60281385281385</v>
      </c>
      <c r="AD154" s="1">
        <f t="shared" si="121"/>
        <v>4895.6827561327555</v>
      </c>
      <c r="AE154" s="1">
        <f t="shared" si="122"/>
        <v>30.12716450216449</v>
      </c>
      <c r="AF154" s="12">
        <f t="shared" si="123"/>
        <v>0.73080870772528617</v>
      </c>
      <c r="AI154" s="23">
        <f t="shared" si="110"/>
        <v>0.24827000000000005</v>
      </c>
      <c r="AJ154" s="23">
        <f t="shared" si="98"/>
        <v>0.24241999999999997</v>
      </c>
      <c r="AK154" s="11">
        <f t="shared" si="95"/>
        <v>0.17923999999999998</v>
      </c>
      <c r="AL154" s="11">
        <f t="shared" si="95"/>
        <v>0.27272000000000002</v>
      </c>
      <c r="AM154" s="11">
        <f t="shared" si="95"/>
        <v>0.31228</v>
      </c>
      <c r="AN154" s="11">
        <f t="shared" si="95"/>
        <v>0.47019999999999995</v>
      </c>
      <c r="AO154" s="23">
        <f t="shared" si="99"/>
        <v>0.95253304448800014</v>
      </c>
      <c r="AP154" s="23">
        <f t="shared" si="111"/>
        <v>1.0782348857920001</v>
      </c>
      <c r="AQ154" s="23">
        <f t="shared" si="112"/>
        <v>0.89910320012800005</v>
      </c>
      <c r="AR154" s="23">
        <f t="shared" si="113"/>
        <v>0.83603269212800002</v>
      </c>
      <c r="AS154" s="23">
        <f t="shared" si="114"/>
        <v>0.6597310568000001</v>
      </c>
      <c r="AT154" s="23">
        <f t="shared" si="100"/>
        <v>2.3015428684275387</v>
      </c>
      <c r="AU154" s="23">
        <f t="shared" si="101"/>
        <v>1.1241558660465187</v>
      </c>
      <c r="AV154" s="23">
        <f t="shared" si="102"/>
        <v>0.91905217010741158</v>
      </c>
      <c r="AW154" s="23">
        <f t="shared" si="103"/>
        <v>0.29307274212539264</v>
      </c>
    </row>
    <row r="155" spans="1:49" x14ac:dyDescent="0.35">
      <c r="A155">
        <v>1985</v>
      </c>
      <c r="B155" s="1">
        <v>-4.8</v>
      </c>
      <c r="C155" s="1">
        <v>-13.8</v>
      </c>
      <c r="D155" s="1">
        <v>-12.5</v>
      </c>
      <c r="E155" s="1">
        <v>-5.6</v>
      </c>
      <c r="F155" s="5">
        <v>2.2000000000000002</v>
      </c>
      <c r="G155" s="1">
        <v>6.3</v>
      </c>
      <c r="H155" s="1">
        <v>8.6999999999999993</v>
      </c>
      <c r="I155" s="1">
        <v>7.4</v>
      </c>
      <c r="J155" s="1">
        <v>4.0999999999999996</v>
      </c>
      <c r="K155" s="1">
        <v>-2.7</v>
      </c>
      <c r="L155" s="1">
        <v>-4</v>
      </c>
      <c r="M155" s="1">
        <v>-5.4</v>
      </c>
      <c r="N155" s="1">
        <v>-1.7</v>
      </c>
      <c r="O155">
        <f t="shared" si="96"/>
        <v>28.700000000000003</v>
      </c>
      <c r="P155" s="1">
        <f t="shared" si="115"/>
        <v>-9.7666666666666675</v>
      </c>
      <c r="Q155" s="1">
        <f t="shared" si="116"/>
        <v>-5.3000000000000007</v>
      </c>
      <c r="R155" s="1">
        <f t="shared" si="117"/>
        <v>7.4666666666666659</v>
      </c>
      <c r="S155" s="1">
        <f t="shared" si="118"/>
        <v>-0.86666666666666681</v>
      </c>
      <c r="U155" s="1">
        <f t="shared" si="104"/>
        <v>8.6999999999999993</v>
      </c>
      <c r="V155" s="1">
        <f t="shared" si="105"/>
        <v>-13.8</v>
      </c>
      <c r="W155" s="1">
        <f t="shared" si="106"/>
        <v>11.25</v>
      </c>
      <c r="X155" s="5">
        <f t="shared" ref="X155" si="130">INTERCEPT(E$7:F$7,E155:F155)</f>
        <v>126.8974358974359</v>
      </c>
      <c r="Y155" s="1">
        <f t="shared" si="120"/>
        <v>276.38970588235293</v>
      </c>
      <c r="Z155" s="1">
        <f t="shared" si="107"/>
        <v>149.49226998491702</v>
      </c>
      <c r="AA155" s="1">
        <f t="shared" si="108"/>
        <v>201.64357088989442</v>
      </c>
      <c r="AB155" s="7">
        <f t="shared" si="109"/>
        <v>867.05516591251853</v>
      </c>
      <c r="AC155" s="1">
        <f t="shared" si="97"/>
        <v>218.92470862470861</v>
      </c>
      <c r="AD155" s="1">
        <f t="shared" si="121"/>
        <v>2014.1073193473192</v>
      </c>
      <c r="AE155" s="1">
        <f t="shared" si="122"/>
        <v>17.435081585081591</v>
      </c>
      <c r="AF155" s="12">
        <f t="shared" si="123"/>
        <v>0.60382164842390773</v>
      </c>
      <c r="AI155" s="23">
        <f t="shared" si="110"/>
        <v>0.26302999999999999</v>
      </c>
      <c r="AJ155" s="23">
        <f t="shared" si="98"/>
        <v>0.34529000000000004</v>
      </c>
      <c r="AK155" s="11">
        <f t="shared" si="95"/>
        <v>0.23108000000000004</v>
      </c>
      <c r="AL155" s="11">
        <f t="shared" si="95"/>
        <v>0.35534000000000004</v>
      </c>
      <c r="AM155" s="11">
        <f t="shared" si="95"/>
        <v>0.39166000000000001</v>
      </c>
      <c r="AN155" s="11">
        <f t="shared" si="95"/>
        <v>0.52285000000000004</v>
      </c>
      <c r="AO155" s="23">
        <f t="shared" si="99"/>
        <v>0.78920204552199991</v>
      </c>
      <c r="AP155" s="23">
        <f t="shared" si="111"/>
        <v>0.9736722786880001</v>
      </c>
      <c r="AQ155" s="23">
        <f t="shared" si="112"/>
        <v>0.77599156775199996</v>
      </c>
      <c r="AR155" s="23">
        <f t="shared" si="113"/>
        <v>0.73232548455200019</v>
      </c>
      <c r="AS155" s="23">
        <f t="shared" si="114"/>
        <v>0.62778203645000008</v>
      </c>
      <c r="AT155" s="23">
        <f t="shared" si="100"/>
        <v>2.498781137942264</v>
      </c>
      <c r="AU155" s="23">
        <f t="shared" si="101"/>
        <v>1.1931902550560103</v>
      </c>
      <c r="AV155" s="23">
        <f t="shared" si="102"/>
        <v>0.9827431964913389</v>
      </c>
      <c r="AW155" s="23">
        <f t="shared" si="103"/>
        <v>0.32662982858754108</v>
      </c>
    </row>
    <row r="156" spans="1:49" x14ac:dyDescent="0.35">
      <c r="A156">
        <v>1986</v>
      </c>
      <c r="B156" s="1">
        <v>-6.1</v>
      </c>
      <c r="C156" s="1">
        <v>-4.0999999999999996</v>
      </c>
      <c r="D156" s="1">
        <v>-13.7</v>
      </c>
      <c r="E156" s="1">
        <v>-6.9</v>
      </c>
      <c r="F156" s="1">
        <v>-0.6</v>
      </c>
      <c r="G156" s="1">
        <v>3.9</v>
      </c>
      <c r="H156" s="1">
        <v>7</v>
      </c>
      <c r="I156" s="1">
        <v>7.9</v>
      </c>
      <c r="J156" s="1">
        <v>3.8</v>
      </c>
      <c r="K156" s="1">
        <v>-3.8</v>
      </c>
      <c r="L156" s="1">
        <v>-9.4</v>
      </c>
      <c r="M156" s="1">
        <v>-10</v>
      </c>
      <c r="N156" s="1">
        <v>-2.7</v>
      </c>
      <c r="O156">
        <f t="shared" si="96"/>
        <v>22.6</v>
      </c>
      <c r="P156" s="1">
        <f t="shared" si="115"/>
        <v>-5.2</v>
      </c>
      <c r="Q156" s="1">
        <f t="shared" si="116"/>
        <v>-7.0666666666666673</v>
      </c>
      <c r="R156" s="1">
        <f t="shared" si="117"/>
        <v>6.2666666666666666</v>
      </c>
      <c r="S156" s="1">
        <f t="shared" si="118"/>
        <v>-3.1333333333333333</v>
      </c>
      <c r="U156" s="1">
        <f t="shared" si="104"/>
        <v>7.9</v>
      </c>
      <c r="V156" s="1">
        <f t="shared" si="105"/>
        <v>-13.7</v>
      </c>
      <c r="W156" s="1">
        <f t="shared" si="106"/>
        <v>10.8</v>
      </c>
      <c r="X156" s="4">
        <f t="shared" ref="X156:X157" si="131">INTERCEPT(F$7:G$7,F156:G156)</f>
        <v>139.56666666666666</v>
      </c>
      <c r="Y156" s="1">
        <f t="shared" si="120"/>
        <v>273.25</v>
      </c>
      <c r="Z156" s="1">
        <f t="shared" si="107"/>
        <v>133.68333333333334</v>
      </c>
      <c r="AA156" s="1">
        <f t="shared" si="108"/>
        <v>206.40833333333333</v>
      </c>
      <c r="AB156" s="7">
        <f t="shared" si="109"/>
        <v>704.06555555555553</v>
      </c>
      <c r="AC156" s="1">
        <f t="shared" si="97"/>
        <v>228.17696078431374</v>
      </c>
      <c r="AD156" s="1">
        <f t="shared" si="121"/>
        <v>2084.0162418300652</v>
      </c>
      <c r="AE156" s="1">
        <f t="shared" si="122"/>
        <v>25.478186274509795</v>
      </c>
      <c r="AF156" s="12">
        <f t="shared" si="123"/>
        <v>0.63241479616557184</v>
      </c>
      <c r="AI156" s="23">
        <f t="shared" si="110"/>
        <v>0.20030000000000003</v>
      </c>
      <c r="AJ156" s="23">
        <f t="shared" si="98"/>
        <v>0.26782</v>
      </c>
      <c r="AK156" s="11">
        <f t="shared" si="95"/>
        <v>0.19204000000000002</v>
      </c>
      <c r="AL156" s="11">
        <f t="shared" si="95"/>
        <v>0.29312000000000005</v>
      </c>
      <c r="AM156" s="11">
        <f t="shared" si="95"/>
        <v>0.33188000000000001</v>
      </c>
      <c r="AN156" s="11">
        <f t="shared" si="95"/>
        <v>0.48319999999999996</v>
      </c>
      <c r="AO156" s="23">
        <f t="shared" si="99"/>
        <v>0.90744247680800016</v>
      </c>
      <c r="AP156" s="23">
        <f t="shared" si="111"/>
        <v>1.051207655072</v>
      </c>
      <c r="AQ156" s="23">
        <f t="shared" si="112"/>
        <v>0.86563358924800005</v>
      </c>
      <c r="AR156" s="23">
        <f t="shared" si="113"/>
        <v>0.80759048924800014</v>
      </c>
      <c r="AS156" s="23">
        <f t="shared" si="114"/>
        <v>0.6505950208000002</v>
      </c>
      <c r="AT156" s="23">
        <f t="shared" si="100"/>
        <v>2.339641185303841</v>
      </c>
      <c r="AU156" s="23">
        <f t="shared" si="101"/>
        <v>1.135615811768123</v>
      </c>
      <c r="AV156" s="23">
        <f t="shared" si="102"/>
        <v>0.92996532155054767</v>
      </c>
      <c r="AW156" s="23">
        <f t="shared" si="103"/>
        <v>0.29963321373506163</v>
      </c>
    </row>
    <row r="157" spans="1:49" x14ac:dyDescent="0.35">
      <c r="A157">
        <v>1987</v>
      </c>
      <c r="B157" s="1">
        <v>-9.6999999999999993</v>
      </c>
      <c r="C157" s="1">
        <v>-18.100000000000001</v>
      </c>
      <c r="D157" s="1">
        <v>-14.1</v>
      </c>
      <c r="E157" s="1">
        <v>-11.5</v>
      </c>
      <c r="F157" s="1">
        <v>-0.2</v>
      </c>
      <c r="G157" s="1">
        <v>6.1</v>
      </c>
      <c r="H157" s="1">
        <v>7.2</v>
      </c>
      <c r="I157" s="1">
        <v>9.3000000000000007</v>
      </c>
      <c r="J157" s="1">
        <v>3.8</v>
      </c>
      <c r="K157" s="1">
        <v>-2.1</v>
      </c>
      <c r="L157" s="1">
        <v>-4.3</v>
      </c>
      <c r="M157" s="1">
        <v>-10.7</v>
      </c>
      <c r="N157" s="1">
        <v>-3.7</v>
      </c>
      <c r="O157">
        <f t="shared" si="96"/>
        <v>26.400000000000002</v>
      </c>
      <c r="P157" s="1">
        <f t="shared" si="115"/>
        <v>-12.6</v>
      </c>
      <c r="Q157" s="1">
        <f t="shared" si="116"/>
        <v>-8.6</v>
      </c>
      <c r="R157" s="1">
        <f t="shared" si="117"/>
        <v>7.5333333333333341</v>
      </c>
      <c r="S157" s="1">
        <f t="shared" si="118"/>
        <v>-0.8666666666666667</v>
      </c>
      <c r="U157" s="1">
        <f t="shared" si="104"/>
        <v>9.3000000000000007</v>
      </c>
      <c r="V157" s="1">
        <f t="shared" si="105"/>
        <v>-18.100000000000001</v>
      </c>
      <c r="W157" s="1">
        <f t="shared" si="106"/>
        <v>13.700000000000001</v>
      </c>
      <c r="X157" s="4">
        <f t="shared" si="131"/>
        <v>136.46825396825398</v>
      </c>
      <c r="Y157" s="1">
        <f t="shared" si="120"/>
        <v>277.64406779661016</v>
      </c>
      <c r="Z157" s="1">
        <f t="shared" si="107"/>
        <v>141.17581382835618</v>
      </c>
      <c r="AA157" s="1">
        <f t="shared" si="108"/>
        <v>207.05616088243207</v>
      </c>
      <c r="AB157" s="7">
        <f t="shared" si="109"/>
        <v>875.29004573580835</v>
      </c>
      <c r="AC157" s="1">
        <f t="shared" si="97"/>
        <v>228.21825396825398</v>
      </c>
      <c r="AD157" s="1">
        <f t="shared" si="121"/>
        <v>2753.833597883598</v>
      </c>
      <c r="AE157" s="1">
        <f t="shared" si="122"/>
        <v>22.359126984126988</v>
      </c>
      <c r="AF157" s="12">
        <f t="shared" si="123"/>
        <v>0.63947747764595286</v>
      </c>
      <c r="AI157" s="23">
        <f t="shared" si="110"/>
        <v>0.20768000000000003</v>
      </c>
      <c r="AJ157" s="23">
        <f t="shared" si="98"/>
        <v>0.31608000000000003</v>
      </c>
      <c r="AK157" s="11">
        <f t="shared" si="95"/>
        <v>0.21636000000000002</v>
      </c>
      <c r="AL157" s="11">
        <f t="shared" si="95"/>
        <v>0.33188000000000001</v>
      </c>
      <c r="AM157" s="11">
        <f t="shared" si="95"/>
        <v>0.36912</v>
      </c>
      <c r="AN157" s="11">
        <f t="shared" si="95"/>
        <v>0.50790000000000002</v>
      </c>
      <c r="AO157" s="23">
        <f t="shared" si="99"/>
        <v>0.83037309068800003</v>
      </c>
      <c r="AP157" s="23">
        <f t="shared" si="111"/>
        <v>1.0020405920319999</v>
      </c>
      <c r="AQ157" s="23">
        <f t="shared" si="112"/>
        <v>0.80759048924800014</v>
      </c>
      <c r="AR157" s="23">
        <f t="shared" si="113"/>
        <v>0.75867277004800004</v>
      </c>
      <c r="AS157" s="23">
        <f t="shared" si="114"/>
        <v>0.63549003220000022</v>
      </c>
      <c r="AT157" s="23">
        <f t="shared" si="100"/>
        <v>2.5469305540259226</v>
      </c>
      <c r="AU157" s="23">
        <f t="shared" si="101"/>
        <v>1.2230083559921638</v>
      </c>
      <c r="AV157" s="23">
        <f t="shared" si="102"/>
        <v>1.0050041385915831</v>
      </c>
      <c r="AW157" s="23">
        <f t="shared" si="103"/>
        <v>0.3301858074969331</v>
      </c>
    </row>
    <row r="158" spans="1:49" x14ac:dyDescent="0.35">
      <c r="A158">
        <v>1988</v>
      </c>
      <c r="B158" s="1">
        <v>-13.4</v>
      </c>
      <c r="C158" s="1">
        <v>-8.9</v>
      </c>
      <c r="D158" s="1">
        <v>-12</v>
      </c>
      <c r="E158" s="1">
        <v>-7.9</v>
      </c>
      <c r="F158" s="5">
        <v>0</v>
      </c>
      <c r="G158" s="1">
        <v>3.6</v>
      </c>
      <c r="H158" s="1">
        <v>7</v>
      </c>
      <c r="I158" s="1">
        <v>7.4</v>
      </c>
      <c r="J158" s="1">
        <v>3.5</v>
      </c>
      <c r="K158" s="1">
        <v>-0.6</v>
      </c>
      <c r="L158" s="1">
        <v>-3.5</v>
      </c>
      <c r="M158" s="1">
        <v>-8.4</v>
      </c>
      <c r="N158" s="1">
        <v>-2.8</v>
      </c>
      <c r="O158">
        <f t="shared" si="96"/>
        <v>21.5</v>
      </c>
      <c r="P158" s="1">
        <f t="shared" si="115"/>
        <v>-11</v>
      </c>
      <c r="Q158" s="1">
        <f t="shared" si="116"/>
        <v>-6.6333333333333329</v>
      </c>
      <c r="R158" s="1">
        <f t="shared" si="117"/>
        <v>6</v>
      </c>
      <c r="S158" s="1">
        <f t="shared" si="118"/>
        <v>-0.20000000000000004</v>
      </c>
      <c r="U158" s="1">
        <f t="shared" si="104"/>
        <v>7.4</v>
      </c>
      <c r="V158" s="1">
        <f t="shared" si="105"/>
        <v>-13.4</v>
      </c>
      <c r="W158" s="1">
        <f t="shared" si="106"/>
        <v>10.4</v>
      </c>
      <c r="X158" s="5">
        <f t="shared" ref="X158" si="132">INTERCEPT(E$7:F$7,E158:F158)</f>
        <v>135.5</v>
      </c>
      <c r="Y158" s="1">
        <f t="shared" si="120"/>
        <v>284.03658536585368</v>
      </c>
      <c r="Z158" s="1">
        <f t="shared" si="107"/>
        <v>148.53658536585368</v>
      </c>
      <c r="AA158" s="1">
        <f t="shared" si="108"/>
        <v>209.76829268292684</v>
      </c>
      <c r="AB158" s="7">
        <f t="shared" si="109"/>
        <v>732.78048780487825</v>
      </c>
      <c r="AC158" s="1">
        <f t="shared" si="97"/>
        <v>222.85593220338984</v>
      </c>
      <c r="AD158" s="1">
        <f t="shared" si="121"/>
        <v>1990.846327683616</v>
      </c>
      <c r="AE158" s="1">
        <f t="shared" si="122"/>
        <v>24.072033898305079</v>
      </c>
      <c r="AF158" s="12">
        <f t="shared" si="123"/>
        <v>0.62239692763856092</v>
      </c>
      <c r="AI158" s="23">
        <f t="shared" si="110"/>
        <v>0.20030000000000003</v>
      </c>
      <c r="AJ158" s="23">
        <f t="shared" si="98"/>
        <v>0.25385000000000002</v>
      </c>
      <c r="AK158" s="11">
        <f t="shared" si="95"/>
        <v>0.185</v>
      </c>
      <c r="AL158" s="11">
        <f t="shared" si="95"/>
        <v>0.28190000000000004</v>
      </c>
      <c r="AM158" s="11">
        <f t="shared" si="95"/>
        <v>0.3211</v>
      </c>
      <c r="AN158" s="11">
        <f t="shared" si="95"/>
        <v>0.47604999999999997</v>
      </c>
      <c r="AO158" s="23">
        <f t="shared" si="99"/>
        <v>0.93185587044999996</v>
      </c>
      <c r="AP158" s="23">
        <f t="shared" si="111"/>
        <v>1.0659745</v>
      </c>
      <c r="AQ158" s="23">
        <f t="shared" si="112"/>
        <v>0.88379261620000005</v>
      </c>
      <c r="AR158" s="23">
        <f t="shared" si="113"/>
        <v>0.82300360820000007</v>
      </c>
      <c r="AS158" s="23">
        <f t="shared" si="114"/>
        <v>0.65551861805000022</v>
      </c>
      <c r="AT158" s="23">
        <f t="shared" si="100"/>
        <v>2.4035812495244597</v>
      </c>
      <c r="AU158" s="23">
        <f t="shared" si="101"/>
        <v>1.1706308483152099</v>
      </c>
      <c r="AV158" s="23">
        <f t="shared" si="102"/>
        <v>0.95775058283358827</v>
      </c>
      <c r="AW158" s="23">
        <f t="shared" si="103"/>
        <v>0.30683683861161837</v>
      </c>
    </row>
    <row r="159" spans="1:49" x14ac:dyDescent="0.35">
      <c r="A159">
        <v>1989</v>
      </c>
      <c r="B159" s="1">
        <v>-16.3</v>
      </c>
      <c r="C159" s="1">
        <v>-22.6</v>
      </c>
      <c r="D159" s="1">
        <v>-20.6</v>
      </c>
      <c r="E159" s="1">
        <v>-8.8000000000000007</v>
      </c>
      <c r="F159" s="6">
        <v>-1.9</v>
      </c>
      <c r="G159" s="1">
        <v>3.7</v>
      </c>
      <c r="H159" s="1">
        <v>6.6</v>
      </c>
      <c r="I159" s="1">
        <v>6.2</v>
      </c>
      <c r="J159" s="1">
        <v>1.2</v>
      </c>
      <c r="K159" s="1">
        <v>-3.4</v>
      </c>
      <c r="L159" s="1">
        <v>-3.3</v>
      </c>
      <c r="M159" s="1">
        <v>-8.5</v>
      </c>
      <c r="N159" s="1">
        <v>-5.6</v>
      </c>
      <c r="O159">
        <f t="shared" si="96"/>
        <v>17.7</v>
      </c>
      <c r="P159" s="1">
        <f t="shared" si="115"/>
        <v>-15.766666666666667</v>
      </c>
      <c r="Q159" s="1">
        <f t="shared" si="116"/>
        <v>-10.433333333333334</v>
      </c>
      <c r="R159" s="1">
        <f t="shared" si="117"/>
        <v>5.5</v>
      </c>
      <c r="S159" s="1">
        <f t="shared" si="118"/>
        <v>-1.8333333333333333</v>
      </c>
      <c r="U159" s="1">
        <f t="shared" si="104"/>
        <v>6.6</v>
      </c>
      <c r="V159" s="1">
        <f t="shared" si="105"/>
        <v>-22.6</v>
      </c>
      <c r="W159" s="1">
        <f t="shared" si="106"/>
        <v>14.600000000000001</v>
      </c>
      <c r="X159" s="4">
        <f t="shared" ref="X159:X163" si="133">INTERCEPT(F$7:G$7,F159:G159)</f>
        <v>145.84821428571428</v>
      </c>
      <c r="Y159" s="1">
        <f t="shared" si="120"/>
        <v>265.95652173913044</v>
      </c>
      <c r="Z159" s="1">
        <f t="shared" si="107"/>
        <v>120.10830745341616</v>
      </c>
      <c r="AA159" s="1">
        <f t="shared" si="108"/>
        <v>205.90236801242236</v>
      </c>
      <c r="AB159" s="7">
        <f t="shared" si="109"/>
        <v>528.47655279503101</v>
      </c>
      <c r="AC159" s="1">
        <f t="shared" si="97"/>
        <v>226.8116289198606</v>
      </c>
      <c r="AD159" s="1">
        <f t="shared" si="121"/>
        <v>3417.295209059233</v>
      </c>
      <c r="AE159" s="1">
        <f t="shared" si="122"/>
        <v>32.44239982578398</v>
      </c>
      <c r="AF159" s="12">
        <f t="shared" si="123"/>
        <v>0.71774493250362581</v>
      </c>
      <c r="AI159" s="23">
        <f t="shared" si="110"/>
        <v>0.18554000000000001</v>
      </c>
      <c r="AJ159" s="23">
        <f t="shared" si="98"/>
        <v>0.20558999999999999</v>
      </c>
      <c r="AK159" s="11">
        <f t="shared" si="95"/>
        <v>0.16067999999999999</v>
      </c>
      <c r="AL159" s="11">
        <f t="shared" si="95"/>
        <v>0.24314000000000002</v>
      </c>
      <c r="AM159" s="11">
        <f t="shared" si="95"/>
        <v>0.28386</v>
      </c>
      <c r="AN159" s="11">
        <f t="shared" si="95"/>
        <v>0.45134999999999997</v>
      </c>
      <c r="AO159" s="23">
        <f t="shared" si="99"/>
        <v>1.023460840402</v>
      </c>
      <c r="AP159" s="23">
        <f t="shared" si="111"/>
        <v>1.118832911008</v>
      </c>
      <c r="AQ159" s="23">
        <f t="shared" si="112"/>
        <v>0.95121188423200009</v>
      </c>
      <c r="AR159" s="23">
        <f t="shared" si="113"/>
        <v>0.88057652903200012</v>
      </c>
      <c r="AS159" s="23">
        <f t="shared" si="114"/>
        <v>0.6744312104500001</v>
      </c>
      <c r="AT159" s="23">
        <f t="shared" si="100"/>
        <v>2.0911920992312889</v>
      </c>
      <c r="AU159" s="23">
        <f t="shared" si="101"/>
        <v>1.0313577282930262</v>
      </c>
      <c r="AV159" s="23">
        <f t="shared" si="102"/>
        <v>0.84131962881047972</v>
      </c>
      <c r="AW159" s="23">
        <f t="shared" si="103"/>
        <v>0.26430764634118181</v>
      </c>
    </row>
    <row r="160" spans="1:49" x14ac:dyDescent="0.35">
      <c r="A160">
        <v>1990</v>
      </c>
      <c r="B160" s="1">
        <v>-15</v>
      </c>
      <c r="C160" s="1">
        <v>-19.600000000000001</v>
      </c>
      <c r="D160" s="1">
        <v>-17.5</v>
      </c>
      <c r="E160" s="1">
        <v>-10.8</v>
      </c>
      <c r="F160" s="6">
        <v>-0.9</v>
      </c>
      <c r="G160" s="1">
        <v>7.1</v>
      </c>
      <c r="H160" s="1">
        <v>8</v>
      </c>
      <c r="I160" s="1">
        <v>6.8</v>
      </c>
      <c r="J160" s="1">
        <v>2.2000000000000002</v>
      </c>
      <c r="K160" s="1">
        <v>-2.9</v>
      </c>
      <c r="L160" s="1">
        <v>-4</v>
      </c>
      <c r="M160" s="1">
        <v>-10.5</v>
      </c>
      <c r="N160" s="1">
        <v>-4.8</v>
      </c>
      <c r="O160">
        <f t="shared" si="96"/>
        <v>24.099999999999998</v>
      </c>
      <c r="P160" s="1">
        <f t="shared" si="115"/>
        <v>-14.366666666666667</v>
      </c>
      <c r="Q160" s="1">
        <f t="shared" si="116"/>
        <v>-9.7333333333333325</v>
      </c>
      <c r="R160" s="1">
        <f t="shared" si="117"/>
        <v>7.3</v>
      </c>
      <c r="S160" s="1">
        <f t="shared" si="118"/>
        <v>-1.5666666666666664</v>
      </c>
      <c r="U160" s="1">
        <f t="shared" si="104"/>
        <v>8</v>
      </c>
      <c r="V160" s="1">
        <f t="shared" si="105"/>
        <v>-19.600000000000001</v>
      </c>
      <c r="W160" s="1">
        <f t="shared" si="106"/>
        <v>13.8</v>
      </c>
      <c r="X160" s="4">
        <f t="shared" si="133"/>
        <v>138.93125000000001</v>
      </c>
      <c r="Y160" s="1">
        <f t="shared" si="120"/>
        <v>271.15686274509807</v>
      </c>
      <c r="Z160" s="1">
        <f t="shared" si="107"/>
        <v>132.22561274509806</v>
      </c>
      <c r="AA160" s="1">
        <f t="shared" si="108"/>
        <v>205.04405637254905</v>
      </c>
      <c r="AB160" s="7">
        <f t="shared" si="109"/>
        <v>705.20326797385633</v>
      </c>
      <c r="AC160" s="1">
        <f t="shared" si="97"/>
        <v>237.97472826086957</v>
      </c>
      <c r="AD160" s="1">
        <f t="shared" si="121"/>
        <v>3109.5364492753624</v>
      </c>
      <c r="AE160" s="1">
        <f t="shared" si="122"/>
        <v>19.943885869565221</v>
      </c>
      <c r="AF160" s="12">
        <f t="shared" si="123"/>
        <v>0.67740495058266215</v>
      </c>
      <c r="AI160" s="23">
        <f t="shared" si="110"/>
        <v>0.23720000000000002</v>
      </c>
      <c r="AJ160" s="23">
        <f t="shared" si="98"/>
        <v>0.28686999999999996</v>
      </c>
      <c r="AK160" s="11">
        <f t="shared" si="95"/>
        <v>0.20163999999999999</v>
      </c>
      <c r="AL160" s="11">
        <f t="shared" si="95"/>
        <v>0.30841999999999997</v>
      </c>
      <c r="AM160" s="11">
        <f t="shared" si="95"/>
        <v>0.34658</v>
      </c>
      <c r="AN160" s="11">
        <f t="shared" si="95"/>
        <v>0.49295</v>
      </c>
      <c r="AO160" s="23">
        <f t="shared" si="111"/>
        <v>0.87567374049800017</v>
      </c>
      <c r="AP160" s="23">
        <f t="shared" si="111"/>
        <v>1.0314576288320001</v>
      </c>
      <c r="AQ160" s="23">
        <f t="shared" si="112"/>
        <v>0.84185320928800011</v>
      </c>
      <c r="AR160" s="23">
        <f t="shared" si="113"/>
        <v>0.78747902528800007</v>
      </c>
      <c r="AS160" s="23">
        <f t="shared" si="114"/>
        <v>0.64427978005000019</v>
      </c>
      <c r="AT160" s="23">
        <f t="shared" si="100"/>
        <v>2.3194301889669542</v>
      </c>
      <c r="AU160" s="23">
        <f t="shared" si="101"/>
        <v>1.1208130416230342</v>
      </c>
      <c r="AV160" s="23">
        <f t="shared" si="102"/>
        <v>0.91905449325103694</v>
      </c>
      <c r="AW160" s="23">
        <f t="shared" si="103"/>
        <v>0.29841623355746677</v>
      </c>
    </row>
    <row r="161" spans="1:49" x14ac:dyDescent="0.35">
      <c r="A161">
        <v>1991</v>
      </c>
      <c r="B161" s="1">
        <v>-17.2</v>
      </c>
      <c r="C161" s="1">
        <v>-11.7</v>
      </c>
      <c r="D161" s="1">
        <v>-11.9</v>
      </c>
      <c r="E161" s="1">
        <v>-12</v>
      </c>
      <c r="F161" s="6">
        <v>-2.8</v>
      </c>
      <c r="G161" s="1">
        <v>4.2</v>
      </c>
      <c r="H161" s="1">
        <v>8.1</v>
      </c>
      <c r="I161" s="1">
        <v>6.4</v>
      </c>
      <c r="J161" s="1">
        <v>3.5</v>
      </c>
      <c r="K161" s="1">
        <v>-1.1000000000000001</v>
      </c>
      <c r="L161" s="1">
        <v>-7.6</v>
      </c>
      <c r="M161" s="1">
        <v>-7.6</v>
      </c>
      <c r="N161" s="1">
        <v>-4.2</v>
      </c>
      <c r="O161">
        <f t="shared" si="96"/>
        <v>22.200000000000003</v>
      </c>
      <c r="P161" s="1">
        <f t="shared" si="115"/>
        <v>-13.133333333333333</v>
      </c>
      <c r="Q161" s="1">
        <f t="shared" si="116"/>
        <v>-8.9</v>
      </c>
      <c r="R161" s="1">
        <f t="shared" si="117"/>
        <v>6.2333333333333343</v>
      </c>
      <c r="S161" s="1">
        <f t="shared" si="118"/>
        <v>-1.7333333333333332</v>
      </c>
      <c r="U161" s="1">
        <f t="shared" si="104"/>
        <v>8.1</v>
      </c>
      <c r="V161" s="1">
        <f t="shared" si="105"/>
        <v>-17.2</v>
      </c>
      <c r="W161" s="1">
        <f t="shared" si="106"/>
        <v>12.649999999999999</v>
      </c>
      <c r="X161" s="4">
        <f t="shared" si="133"/>
        <v>147.69999999999999</v>
      </c>
      <c r="Y161" s="1">
        <f t="shared" si="120"/>
        <v>281.20652173913044</v>
      </c>
      <c r="Z161" s="1">
        <f t="shared" si="107"/>
        <v>133.50652173913045</v>
      </c>
      <c r="AA161" s="1">
        <f t="shared" si="108"/>
        <v>214.45326086956521</v>
      </c>
      <c r="AB161" s="7">
        <f t="shared" si="109"/>
        <v>720.93521739130438</v>
      </c>
      <c r="AC161" s="1">
        <f t="shared" si="97"/>
        <v>241.54313725490192</v>
      </c>
      <c r="AD161" s="1">
        <f t="shared" si="121"/>
        <v>2769.694640522875</v>
      </c>
      <c r="AE161" s="1">
        <f t="shared" si="122"/>
        <v>26.928431372549028</v>
      </c>
      <c r="AF161" s="12">
        <f t="shared" si="123"/>
        <v>0.66216821626026756</v>
      </c>
      <c r="AI161" s="23">
        <f t="shared" si="110"/>
        <v>0.24088999999999999</v>
      </c>
      <c r="AJ161" s="23">
        <f t="shared" si="98"/>
        <v>0.26274000000000003</v>
      </c>
      <c r="AK161" s="11">
        <f t="shared" si="95"/>
        <v>0.18948000000000001</v>
      </c>
      <c r="AL161" s="11">
        <f t="shared" si="95"/>
        <v>0.28904000000000007</v>
      </c>
      <c r="AM161" s="11">
        <f t="shared" si="95"/>
        <v>0.32796000000000003</v>
      </c>
      <c r="AN161" s="11">
        <f t="shared" si="95"/>
        <v>0.48060000000000003</v>
      </c>
      <c r="AO161" s="23">
        <f t="shared" si="111"/>
        <v>0.9162107843920001</v>
      </c>
      <c r="AP161" s="23">
        <f t="shared" si="111"/>
        <v>1.056549662368</v>
      </c>
      <c r="AQ161" s="23">
        <f t="shared" si="112"/>
        <v>0.87216637427199994</v>
      </c>
      <c r="AR161" s="23">
        <f t="shared" si="113"/>
        <v>0.81313018307200013</v>
      </c>
      <c r="AS161" s="23">
        <f t="shared" si="114"/>
        <v>0.65235679120000001</v>
      </c>
      <c r="AT161" s="23">
        <f t="shared" si="100"/>
        <v>2.3735125347120833</v>
      </c>
      <c r="AU161" s="23">
        <f t="shared" si="101"/>
        <v>1.15346818855669</v>
      </c>
      <c r="AV161" s="23">
        <f t="shared" si="102"/>
        <v>0.94426255662393743</v>
      </c>
      <c r="AW161" s="23">
        <f t="shared" si="103"/>
        <v>0.30361187242229393</v>
      </c>
    </row>
    <row r="162" spans="1:49" x14ac:dyDescent="0.35">
      <c r="A162">
        <v>1992</v>
      </c>
      <c r="B162" s="1">
        <v>-12.8</v>
      </c>
      <c r="C162" s="1">
        <v>-25</v>
      </c>
      <c r="D162" s="1">
        <v>-20.2</v>
      </c>
      <c r="E162" s="1">
        <v>-10.9</v>
      </c>
      <c r="F162" s="6">
        <v>-5.0999999999999996</v>
      </c>
      <c r="G162" s="1">
        <v>1</v>
      </c>
      <c r="H162" s="1">
        <v>5.5</v>
      </c>
      <c r="I162" s="1">
        <v>4.5</v>
      </c>
      <c r="J162" s="1">
        <v>1.9</v>
      </c>
      <c r="K162" s="5">
        <v>0.6</v>
      </c>
      <c r="L162" s="1">
        <v>-7.3</v>
      </c>
      <c r="M162" s="1">
        <v>-11.2</v>
      </c>
      <c r="N162" s="1">
        <v>-6.6</v>
      </c>
      <c r="O162">
        <f t="shared" si="96"/>
        <v>13.5</v>
      </c>
      <c r="P162" s="1">
        <f t="shared" si="115"/>
        <v>-15.133333333333333</v>
      </c>
      <c r="Q162" s="1">
        <f t="shared" si="116"/>
        <v>-12.066666666666668</v>
      </c>
      <c r="R162" s="1">
        <f t="shared" si="117"/>
        <v>3.6666666666666665</v>
      </c>
      <c r="S162" s="1">
        <f t="shared" si="118"/>
        <v>-1.5999999999999999</v>
      </c>
      <c r="U162" s="1">
        <f t="shared" si="104"/>
        <v>5.5</v>
      </c>
      <c r="V162" s="1">
        <f t="shared" si="105"/>
        <v>-25</v>
      </c>
      <c r="W162" s="1">
        <f t="shared" si="106"/>
        <v>15.25</v>
      </c>
      <c r="X162" s="4">
        <f t="shared" si="133"/>
        <v>161</v>
      </c>
      <c r="Y162" s="5">
        <f t="shared" ref="Y162:Y163" si="134">INTERCEPT(K$7:L$7,K162:L162)</f>
        <v>290.81645569620252</v>
      </c>
      <c r="Z162" s="1">
        <f t="shared" si="107"/>
        <v>129.81645569620252</v>
      </c>
      <c r="AA162" s="1">
        <f t="shared" si="108"/>
        <v>225.90822784810126</v>
      </c>
      <c r="AB162" s="7">
        <f t="shared" si="109"/>
        <v>475.9936708860759</v>
      </c>
      <c r="AC162" s="1">
        <f t="shared" si="97"/>
        <v>244.79347826086956</v>
      </c>
      <c r="AD162" s="1">
        <f t="shared" si="121"/>
        <v>4079.8913043478256</v>
      </c>
      <c r="AE162" s="1">
        <f t="shared" si="122"/>
        <v>38.603260869565219</v>
      </c>
      <c r="AF162" s="12">
        <f t="shared" si="123"/>
        <v>0.74539681800525504</v>
      </c>
      <c r="AI162" s="23">
        <f t="shared" si="110"/>
        <v>0.14495000000000002</v>
      </c>
      <c r="AJ162" s="23">
        <f t="shared" si="98"/>
        <v>0.15225</v>
      </c>
      <c r="AK162" s="11">
        <f t="shared" si="95"/>
        <v>0.1338</v>
      </c>
      <c r="AL162" s="11">
        <f t="shared" si="95"/>
        <v>0.20030000000000003</v>
      </c>
      <c r="AM162" s="11">
        <f t="shared" si="95"/>
        <v>0.2427</v>
      </c>
      <c r="AN162" s="11">
        <f t="shared" si="95"/>
        <v>0.42404999999999998</v>
      </c>
      <c r="AO162" s="23">
        <f t="shared" si="111"/>
        <v>1.1378232512499999</v>
      </c>
      <c r="AP162" s="23">
        <f t="shared" si="111"/>
        <v>1.1805859048</v>
      </c>
      <c r="AQ162" s="23">
        <f t="shared" si="112"/>
        <v>1.0341876178</v>
      </c>
      <c r="AR162" s="23">
        <f t="shared" si="113"/>
        <v>0.95201896180000012</v>
      </c>
      <c r="AS162" s="23">
        <f t="shared" si="114"/>
        <v>0.69877003405000027</v>
      </c>
      <c r="AT162" s="23">
        <f t="shared" si="100"/>
        <v>2.0386742486550258</v>
      </c>
      <c r="AU162" s="23">
        <f t="shared" si="101"/>
        <v>1.0206059305092028</v>
      </c>
      <c r="AV162" s="23">
        <f t="shared" si="102"/>
        <v>0.83021006713872503</v>
      </c>
      <c r="AW162" s="23">
        <f t="shared" si="103"/>
        <v>0.2553264229727879</v>
      </c>
    </row>
    <row r="163" spans="1:49" x14ac:dyDescent="0.35">
      <c r="A163">
        <v>1993</v>
      </c>
      <c r="B163" s="1">
        <v>-19.7</v>
      </c>
      <c r="C163" s="1">
        <v>-20</v>
      </c>
      <c r="D163" s="1">
        <v>-23.5</v>
      </c>
      <c r="E163" s="1">
        <v>-11.7</v>
      </c>
      <c r="F163" s="6">
        <v>-3.2</v>
      </c>
      <c r="G163" s="1">
        <v>4</v>
      </c>
      <c r="H163" s="1">
        <v>7.4</v>
      </c>
      <c r="I163" s="1">
        <v>5.9</v>
      </c>
      <c r="J163" s="1">
        <v>4.3</v>
      </c>
      <c r="K163" s="5">
        <v>0.3</v>
      </c>
      <c r="L163" s="1">
        <v>-8.6</v>
      </c>
      <c r="M163" s="1">
        <v>-12.5</v>
      </c>
      <c r="N163" s="1">
        <v>-6.4</v>
      </c>
      <c r="O163">
        <f t="shared" si="96"/>
        <v>21.900000000000002</v>
      </c>
      <c r="P163" s="1">
        <f t="shared" si="115"/>
        <v>-16.966666666666665</v>
      </c>
      <c r="Q163" s="1">
        <f t="shared" si="116"/>
        <v>-12.800000000000002</v>
      </c>
      <c r="R163" s="1">
        <f t="shared" si="117"/>
        <v>5.7666666666666666</v>
      </c>
      <c r="S163" s="1">
        <f t="shared" si="118"/>
        <v>-1.3333333333333333</v>
      </c>
      <c r="U163" s="1">
        <f t="shared" si="104"/>
        <v>7.4</v>
      </c>
      <c r="V163" s="1">
        <f t="shared" si="105"/>
        <v>-23.5</v>
      </c>
      <c r="W163" s="1">
        <f t="shared" si="106"/>
        <v>15.45</v>
      </c>
      <c r="X163" s="4">
        <f t="shared" si="133"/>
        <v>149.05555555555554</v>
      </c>
      <c r="Y163" s="5">
        <f t="shared" si="134"/>
        <v>289.52808988764048</v>
      </c>
      <c r="Z163" s="1">
        <f t="shared" si="107"/>
        <v>140.47253433208493</v>
      </c>
      <c r="AA163" s="1">
        <f t="shared" si="108"/>
        <v>219.29182272159801</v>
      </c>
      <c r="AB163" s="7">
        <f t="shared" si="109"/>
        <v>692.99783603828575</v>
      </c>
      <c r="AC163" s="1">
        <f t="shared" si="97"/>
        <v>223.23909985935302</v>
      </c>
      <c r="AD163" s="1">
        <f t="shared" si="121"/>
        <v>3497.4125644631972</v>
      </c>
      <c r="AE163" s="1">
        <f t="shared" si="122"/>
        <v>37.436005625879034</v>
      </c>
      <c r="AF163" s="12">
        <f t="shared" si="123"/>
        <v>0.69197649965096864</v>
      </c>
      <c r="AI163" s="23">
        <f t="shared" si="110"/>
        <v>0.21506000000000003</v>
      </c>
      <c r="AJ163" s="23">
        <f t="shared" si="98"/>
        <v>0.25892999999999999</v>
      </c>
      <c r="AK163" s="11">
        <f t="shared" si="95"/>
        <v>0.18756</v>
      </c>
      <c r="AL163" s="11">
        <f t="shared" si="95"/>
        <v>0.28598000000000007</v>
      </c>
      <c r="AM163" s="11">
        <f t="shared" si="95"/>
        <v>0.32501999999999998</v>
      </c>
      <c r="AN163" s="11">
        <f t="shared" si="95"/>
        <v>0.47865000000000002</v>
      </c>
      <c r="AO163" s="23">
        <f t="shared" si="111"/>
        <v>0.9228689826580001</v>
      </c>
      <c r="AP163" s="23">
        <f t="shared" si="111"/>
        <v>1.060576983712</v>
      </c>
      <c r="AQ163" s="23">
        <f t="shared" si="112"/>
        <v>0.87711883616800002</v>
      </c>
      <c r="AR163" s="23">
        <f t="shared" si="113"/>
        <v>0.81733376096800003</v>
      </c>
      <c r="AS163" s="23">
        <f t="shared" si="114"/>
        <v>0.65369959045000026</v>
      </c>
      <c r="AT163" s="23">
        <f t="shared" si="100"/>
        <v>2.3315003740720504</v>
      </c>
      <c r="AU163" s="23">
        <f t="shared" si="101"/>
        <v>1.1341042807667985</v>
      </c>
      <c r="AV163" s="23">
        <f t="shared" si="102"/>
        <v>0.92817585219014143</v>
      </c>
      <c r="AW163" s="23">
        <f t="shared" si="103"/>
        <v>0.29797723187147857</v>
      </c>
    </row>
    <row r="164" spans="1:49" x14ac:dyDescent="0.35">
      <c r="A164">
        <v>1994</v>
      </c>
      <c r="B164" s="1">
        <v>-16</v>
      </c>
      <c r="C164" s="1">
        <v>-14.4</v>
      </c>
      <c r="D164" s="1">
        <v>-20.6</v>
      </c>
      <c r="E164" s="1">
        <v>-9</v>
      </c>
      <c r="F164" s="5">
        <v>1</v>
      </c>
      <c r="G164" s="1">
        <v>2.8</v>
      </c>
      <c r="H164" s="1">
        <v>6.2</v>
      </c>
      <c r="I164" s="1">
        <v>6.2</v>
      </c>
      <c r="J164" s="1">
        <v>1.7</v>
      </c>
      <c r="K164" s="1">
        <v>-3.2</v>
      </c>
      <c r="L164" s="1">
        <v>-5.8</v>
      </c>
      <c r="M164" s="1">
        <v>-11.9</v>
      </c>
      <c r="N164" s="1">
        <v>-5.2</v>
      </c>
      <c r="O164">
        <f t="shared" si="96"/>
        <v>17.899999999999999</v>
      </c>
      <c r="P164" s="1">
        <f t="shared" si="115"/>
        <v>-14.299999999999999</v>
      </c>
      <c r="Q164" s="1">
        <f t="shared" si="116"/>
        <v>-9.5333333333333332</v>
      </c>
      <c r="R164" s="1">
        <f t="shared" si="117"/>
        <v>5.0666666666666664</v>
      </c>
      <c r="S164" s="1">
        <f t="shared" si="118"/>
        <v>-2.4333333333333331</v>
      </c>
      <c r="U164" s="1">
        <f t="shared" si="104"/>
        <v>6.2</v>
      </c>
      <c r="V164" s="1">
        <f t="shared" si="105"/>
        <v>-20.6</v>
      </c>
      <c r="W164" s="1">
        <f t="shared" si="106"/>
        <v>13.4</v>
      </c>
      <c r="X164" s="5">
        <f t="shared" ref="X164:X165" si="135">INTERCEPT(E$7:F$7,E164:F164)</f>
        <v>132.44999999999999</v>
      </c>
      <c r="Y164" s="1">
        <f t="shared" si="120"/>
        <v>268.58163265306121</v>
      </c>
      <c r="Z164" s="1">
        <f t="shared" si="107"/>
        <v>136.13163265306122</v>
      </c>
      <c r="AA164" s="1">
        <f t="shared" si="108"/>
        <v>200.5158163265306</v>
      </c>
      <c r="AB164" s="7">
        <f t="shared" si="109"/>
        <v>562.67741496598626</v>
      </c>
      <c r="AC164" s="1">
        <f t="shared" si="97"/>
        <v>207.92191011235951</v>
      </c>
      <c r="AD164" s="1">
        <f t="shared" si="121"/>
        <v>2855.4608988764044</v>
      </c>
      <c r="AE164" s="1">
        <f t="shared" si="122"/>
        <v>28.489044943820232</v>
      </c>
      <c r="AF164" s="12">
        <f t="shared" si="123"/>
        <v>0.69256555663770503</v>
      </c>
      <c r="AI164" s="23">
        <f t="shared" si="110"/>
        <v>0.17078000000000002</v>
      </c>
      <c r="AJ164" s="23">
        <f t="shared" si="98"/>
        <v>0.20812999999999998</v>
      </c>
      <c r="AK164" s="11">
        <f t="shared" si="95"/>
        <v>0.16195999999999999</v>
      </c>
      <c r="AL164" s="11">
        <f t="shared" si="95"/>
        <v>0.24518000000000001</v>
      </c>
      <c r="AM164" s="11">
        <f t="shared" si="95"/>
        <v>0.28581999999999996</v>
      </c>
      <c r="AN164" s="11">
        <f t="shared" si="95"/>
        <v>0.45265</v>
      </c>
      <c r="AO164" s="23">
        <f t="shared" si="111"/>
        <v>1.018358494498</v>
      </c>
      <c r="AP164" s="23">
        <f t="shared" si="111"/>
        <v>1.115979520672</v>
      </c>
      <c r="AQ164" s="23">
        <f t="shared" si="112"/>
        <v>0.94748222240800006</v>
      </c>
      <c r="AR164" s="23">
        <f t="shared" si="113"/>
        <v>0.8773790352080002</v>
      </c>
      <c r="AS164" s="23">
        <f t="shared" si="114"/>
        <v>0.67336219445000012</v>
      </c>
      <c r="AT164" s="23">
        <f t="shared" si="100"/>
        <v>2.1550448129396758</v>
      </c>
      <c r="AU164" s="23">
        <f t="shared" si="101"/>
        <v>1.0621188302570905</v>
      </c>
      <c r="AV164" s="23">
        <f t="shared" si="102"/>
        <v>0.86653872384982467</v>
      </c>
      <c r="AW164" s="23">
        <f t="shared" si="103"/>
        <v>0.27250981080716008</v>
      </c>
    </row>
    <row r="165" spans="1:49" x14ac:dyDescent="0.35">
      <c r="A165">
        <v>1995</v>
      </c>
      <c r="B165" s="1">
        <v>-19.8</v>
      </c>
      <c r="C165" s="1">
        <v>-20.3</v>
      </c>
      <c r="D165" s="1">
        <v>-21.2</v>
      </c>
      <c r="E165" s="1">
        <v>-5.5</v>
      </c>
      <c r="F165" s="5">
        <v>1.4</v>
      </c>
      <c r="G165" s="1">
        <v>5.9</v>
      </c>
      <c r="H165" s="1">
        <v>7.7</v>
      </c>
      <c r="I165" s="1">
        <v>5.8</v>
      </c>
      <c r="J165" s="1">
        <v>4.2</v>
      </c>
      <c r="K165" s="1">
        <v>-3.6</v>
      </c>
      <c r="L165" s="1">
        <v>-1.2</v>
      </c>
      <c r="M165" s="1">
        <v>-8</v>
      </c>
      <c r="N165" s="1">
        <v>-4.5</v>
      </c>
      <c r="O165">
        <f t="shared" si="96"/>
        <v>25</v>
      </c>
      <c r="P165" s="1">
        <f t="shared" si="115"/>
        <v>-17.333333333333332</v>
      </c>
      <c r="Q165" s="1">
        <f t="shared" si="116"/>
        <v>-8.4333333333333336</v>
      </c>
      <c r="R165" s="1">
        <f t="shared" si="117"/>
        <v>6.4666666666666677</v>
      </c>
      <c r="S165" s="1">
        <f t="shared" si="118"/>
        <v>-0.19999999999999996</v>
      </c>
      <c r="U165" s="1">
        <f t="shared" si="104"/>
        <v>7.7</v>
      </c>
      <c r="V165" s="1">
        <f t="shared" si="105"/>
        <v>-21.2</v>
      </c>
      <c r="W165" s="1">
        <f t="shared" si="106"/>
        <v>14.45</v>
      </c>
      <c r="X165" s="5">
        <f t="shared" si="135"/>
        <v>129.31159420289856</v>
      </c>
      <c r="Y165" s="1">
        <f t="shared" si="120"/>
        <v>274.42307692307691</v>
      </c>
      <c r="Z165" s="1">
        <f t="shared" si="107"/>
        <v>145.11148272017834</v>
      </c>
      <c r="AA165" s="1">
        <f t="shared" si="108"/>
        <v>201.86733556298773</v>
      </c>
      <c r="AB165" s="7">
        <f t="shared" si="109"/>
        <v>744.90561129691548</v>
      </c>
      <c r="AC165" s="1">
        <f t="shared" si="97"/>
        <v>225.72996154983736</v>
      </c>
      <c r="AD165" s="1">
        <f t="shared" si="121"/>
        <v>3190.3167899043679</v>
      </c>
      <c r="AE165" s="1">
        <f t="shared" si="122"/>
        <v>16.446613427979884</v>
      </c>
      <c r="AF165" s="12">
        <f t="shared" si="123"/>
        <v>0.67421447183357641</v>
      </c>
      <c r="AI165" s="23">
        <f t="shared" si="110"/>
        <v>0.22613000000000005</v>
      </c>
      <c r="AJ165" s="23">
        <f t="shared" si="98"/>
        <v>0.29830000000000001</v>
      </c>
      <c r="AK165" s="11">
        <f t="shared" si="95"/>
        <v>0.2074</v>
      </c>
      <c r="AL165" s="11">
        <f t="shared" si="95"/>
        <v>0.31759999999999999</v>
      </c>
      <c r="AM165" s="11">
        <f t="shared" si="95"/>
        <v>0.35539999999999999</v>
      </c>
      <c r="AN165" s="11">
        <f t="shared" si="95"/>
        <v>0.49880000000000002</v>
      </c>
      <c r="AO165" s="23">
        <f t="shared" si="111"/>
        <v>0.85745559380000003</v>
      </c>
      <c r="AP165" s="23">
        <f t="shared" si="111"/>
        <v>1.0198217192000001</v>
      </c>
      <c r="AQ165" s="23">
        <f t="shared" si="112"/>
        <v>0.82812881920000003</v>
      </c>
      <c r="AR165" s="23">
        <f t="shared" si="113"/>
        <v>0.77591416720000017</v>
      </c>
      <c r="AS165" s="23">
        <f t="shared" si="114"/>
        <v>0.64071148480000006</v>
      </c>
      <c r="AT165" s="23">
        <f t="shared" si="100"/>
        <v>2.3703430411775912</v>
      </c>
      <c r="AU165" s="23">
        <f t="shared" si="101"/>
        <v>1.1425031439327398</v>
      </c>
      <c r="AV165" s="23">
        <f t="shared" si="102"/>
        <v>0.93760965476351243</v>
      </c>
      <c r="AW165" s="23">
        <f t="shared" si="103"/>
        <v>0.30585100576748164</v>
      </c>
    </row>
    <row r="166" spans="1:49" x14ac:dyDescent="0.35">
      <c r="A166">
        <v>1996</v>
      </c>
      <c r="B166" s="1">
        <v>-11.7</v>
      </c>
      <c r="C166" s="1">
        <v>-13.3</v>
      </c>
      <c r="D166" s="1">
        <v>-14.6</v>
      </c>
      <c r="E166" s="1">
        <v>-7.3</v>
      </c>
      <c r="F166" s="6">
        <v>-0.2</v>
      </c>
      <c r="G166" s="1">
        <v>2.9</v>
      </c>
      <c r="H166" s="1">
        <v>6</v>
      </c>
      <c r="I166" s="1">
        <v>5.3</v>
      </c>
      <c r="J166" s="1">
        <v>2.2000000000000002</v>
      </c>
      <c r="K166" s="1">
        <v>-3.2</v>
      </c>
      <c r="L166" s="1">
        <v>-5.8</v>
      </c>
      <c r="M166" s="1">
        <v>-5.3</v>
      </c>
      <c r="N166" s="1">
        <v>-3.7</v>
      </c>
      <c r="O166">
        <f t="shared" si="96"/>
        <v>16.399999999999999</v>
      </c>
      <c r="P166" s="1">
        <f t="shared" si="115"/>
        <v>-11</v>
      </c>
      <c r="Q166" s="1">
        <f t="shared" si="116"/>
        <v>-7.3666666666666663</v>
      </c>
      <c r="R166" s="1">
        <f t="shared" si="117"/>
        <v>4.7333333333333334</v>
      </c>
      <c r="S166" s="1">
        <f t="shared" si="118"/>
        <v>-2.2666666666666666</v>
      </c>
      <c r="U166" s="1">
        <f t="shared" si="104"/>
        <v>6</v>
      </c>
      <c r="V166" s="1">
        <f t="shared" si="105"/>
        <v>-14.6</v>
      </c>
      <c r="W166" s="1">
        <f t="shared" si="106"/>
        <v>10.3</v>
      </c>
      <c r="X166" s="4">
        <f t="shared" ref="X166:X171" si="136">INTERCEPT(F$7:G$7,F166:G166)</f>
        <v>137.46774193548387</v>
      </c>
      <c r="Y166" s="1">
        <f t="shared" si="120"/>
        <v>270.42592592592592</v>
      </c>
      <c r="Z166" s="1">
        <f t="shared" si="107"/>
        <v>132.95818399044205</v>
      </c>
      <c r="AA166" s="1">
        <f t="shared" si="108"/>
        <v>203.94683393070488</v>
      </c>
      <c r="AB166" s="7">
        <f t="shared" si="109"/>
        <v>531.83273596176821</v>
      </c>
      <c r="AC166" s="1">
        <f t="shared" si="97"/>
        <v>228.04466501240697</v>
      </c>
      <c r="AD166" s="1">
        <f t="shared" si="121"/>
        <v>2219.6347394540944</v>
      </c>
      <c r="AE166" s="1">
        <f t="shared" si="122"/>
        <v>23.445409429280389</v>
      </c>
      <c r="AF166" s="12">
        <f t="shared" si="123"/>
        <v>0.67136923769642121</v>
      </c>
      <c r="AI166" s="23">
        <f t="shared" si="110"/>
        <v>0.16340000000000002</v>
      </c>
      <c r="AJ166" s="23">
        <f t="shared" si="98"/>
        <v>0.18907999999999997</v>
      </c>
      <c r="AK166" s="11">
        <f t="shared" si="95"/>
        <v>0.15236</v>
      </c>
      <c r="AL166" s="11">
        <f t="shared" si="95"/>
        <v>0.22987999999999997</v>
      </c>
      <c r="AM166" s="11">
        <f t="shared" si="95"/>
        <v>0.27111999999999997</v>
      </c>
      <c r="AN166" s="11">
        <f t="shared" si="95"/>
        <v>0.44289999999999996</v>
      </c>
      <c r="AO166" s="23">
        <f t="shared" si="111"/>
        <v>1.0573872162880003</v>
      </c>
      <c r="AP166" s="23">
        <f t="shared" si="111"/>
        <v>1.1375732384320001</v>
      </c>
      <c r="AQ166" s="23">
        <f t="shared" si="112"/>
        <v>0.97594565084800011</v>
      </c>
      <c r="AR166" s="23">
        <f t="shared" si="113"/>
        <v>0.90181345164800009</v>
      </c>
      <c r="AS166" s="23">
        <f t="shared" si="114"/>
        <v>0.68157919220000007</v>
      </c>
      <c r="AT166" s="23">
        <f t="shared" si="100"/>
        <v>2.1153180126437539</v>
      </c>
      <c r="AU166" s="23">
        <f t="shared" si="101"/>
        <v>1.0479925158965864</v>
      </c>
      <c r="AV166" s="23">
        <f t="shared" si="102"/>
        <v>0.85410348623412202</v>
      </c>
      <c r="AW166" s="23">
        <f t="shared" si="103"/>
        <v>0.26654695797592254</v>
      </c>
    </row>
    <row r="167" spans="1:49" x14ac:dyDescent="0.35">
      <c r="A167">
        <v>1997</v>
      </c>
      <c r="B167" s="1">
        <v>-7.5</v>
      </c>
      <c r="C167" s="1">
        <v>-17</v>
      </c>
      <c r="D167" s="1">
        <v>-14.9</v>
      </c>
      <c r="E167" s="1">
        <v>-9.9</v>
      </c>
      <c r="F167" s="6">
        <v>-0.1</v>
      </c>
      <c r="G167" s="1">
        <v>7.1</v>
      </c>
      <c r="H167" s="1">
        <v>5.0999999999999996</v>
      </c>
      <c r="I167" s="1">
        <v>4.9000000000000004</v>
      </c>
      <c r="J167" s="1">
        <v>2.1</v>
      </c>
      <c r="K167" s="1">
        <v>-1.3</v>
      </c>
      <c r="L167" s="1">
        <v>-3.7</v>
      </c>
      <c r="M167" s="1">
        <v>-5.3</v>
      </c>
      <c r="N167" s="1">
        <v>-3.4</v>
      </c>
      <c r="O167">
        <f t="shared" si="96"/>
        <v>19.200000000000003</v>
      </c>
      <c r="P167" s="1">
        <f t="shared" si="115"/>
        <v>-9.9333333333333336</v>
      </c>
      <c r="Q167" s="1">
        <f t="shared" si="116"/>
        <v>-8.3000000000000007</v>
      </c>
      <c r="R167" s="1">
        <f t="shared" si="117"/>
        <v>5.7</v>
      </c>
      <c r="S167" s="1">
        <f t="shared" si="118"/>
        <v>-0.96666666666666679</v>
      </c>
      <c r="U167" s="1">
        <f t="shared" si="104"/>
        <v>7.1</v>
      </c>
      <c r="V167" s="1">
        <f t="shared" si="105"/>
        <v>-17</v>
      </c>
      <c r="W167" s="1">
        <f t="shared" si="106"/>
        <v>12.05</v>
      </c>
      <c r="X167" s="4">
        <f t="shared" si="136"/>
        <v>135.92361111111111</v>
      </c>
      <c r="Y167" s="1">
        <f t="shared" si="120"/>
        <v>276.83823529411762</v>
      </c>
      <c r="Z167" s="1">
        <f t="shared" si="107"/>
        <v>140.91462418300651</v>
      </c>
      <c r="AA167" s="1">
        <f t="shared" si="108"/>
        <v>206.38092320261438</v>
      </c>
      <c r="AB167" s="7">
        <f t="shared" si="109"/>
        <v>666.995887799564</v>
      </c>
      <c r="AC167" s="1">
        <f t="shared" si="97"/>
        <v>230.49768518518519</v>
      </c>
      <c r="AD167" s="1">
        <f t="shared" si="121"/>
        <v>2612.3070987654319</v>
      </c>
      <c r="AE167" s="1">
        <f t="shared" si="122"/>
        <v>20.674768518518519</v>
      </c>
      <c r="AF167" s="12">
        <f t="shared" si="123"/>
        <v>0.66431932022042972</v>
      </c>
      <c r="AI167" s="23">
        <f t="shared" si="110"/>
        <v>0.13019</v>
      </c>
      <c r="AJ167" s="23">
        <f t="shared" si="98"/>
        <v>0.22464000000000003</v>
      </c>
      <c r="AK167" s="11">
        <f t="shared" si="95"/>
        <v>0.17028000000000004</v>
      </c>
      <c r="AL167" s="11">
        <f t="shared" si="95"/>
        <v>0.25844000000000006</v>
      </c>
      <c r="AM167" s="11">
        <f t="shared" si="95"/>
        <v>0.29856000000000005</v>
      </c>
      <c r="AN167" s="11">
        <f t="shared" si="95"/>
        <v>0.46110000000000001</v>
      </c>
      <c r="AO167" s="23">
        <f t="shared" si="111"/>
        <v>0.985954373632</v>
      </c>
      <c r="AP167" s="23">
        <f t="shared" si="111"/>
        <v>1.097625773728</v>
      </c>
      <c r="AQ167" s="23">
        <f t="shared" si="112"/>
        <v>0.92373038531199991</v>
      </c>
      <c r="AR167" s="23">
        <f t="shared" si="113"/>
        <v>0.8570485381120001</v>
      </c>
      <c r="AS167" s="23">
        <f t="shared" si="114"/>
        <v>0.66661296820000016</v>
      </c>
      <c r="AT167" s="23">
        <f t="shared" si="100"/>
        <v>2.3269506753246429</v>
      </c>
      <c r="AU167" s="23">
        <f t="shared" si="101"/>
        <v>1.1418052213999113</v>
      </c>
      <c r="AV167" s="23">
        <f t="shared" si="102"/>
        <v>0.93245717365993275</v>
      </c>
      <c r="AW167" s="23">
        <f t="shared" si="103"/>
        <v>0.29520689232211245</v>
      </c>
    </row>
    <row r="168" spans="1:49" x14ac:dyDescent="0.35">
      <c r="A168">
        <v>1998</v>
      </c>
      <c r="B168" s="1">
        <v>-7.4</v>
      </c>
      <c r="C168" s="1">
        <v>-18.100000000000001</v>
      </c>
      <c r="D168" s="1">
        <v>-15.2</v>
      </c>
      <c r="E168" s="1">
        <v>-4.7</v>
      </c>
      <c r="F168" s="6">
        <v>-0.1</v>
      </c>
      <c r="G168" s="1">
        <v>5.0999999999999996</v>
      </c>
      <c r="H168" s="1">
        <v>8</v>
      </c>
      <c r="I168" s="1">
        <v>6.8</v>
      </c>
      <c r="J168" s="1">
        <v>4</v>
      </c>
      <c r="K168" s="1">
        <v>-1.4</v>
      </c>
      <c r="L168" s="1">
        <v>-3.7</v>
      </c>
      <c r="M168" s="1">
        <v>-3.9</v>
      </c>
      <c r="N168" s="1">
        <v>-2.5</v>
      </c>
      <c r="O168">
        <f t="shared" si="96"/>
        <v>23.9</v>
      </c>
      <c r="P168" s="1">
        <f t="shared" si="115"/>
        <v>-10.266666666666667</v>
      </c>
      <c r="Q168" s="1">
        <f t="shared" si="116"/>
        <v>-6.666666666666667</v>
      </c>
      <c r="R168" s="1">
        <f t="shared" si="117"/>
        <v>6.6333333333333329</v>
      </c>
      <c r="S168" s="1">
        <f t="shared" si="118"/>
        <v>-0.3666666666666667</v>
      </c>
      <c r="U168" s="1">
        <f t="shared" si="104"/>
        <v>8</v>
      </c>
      <c r="V168" s="1">
        <f t="shared" si="105"/>
        <v>-18.100000000000001</v>
      </c>
      <c r="W168" s="1">
        <f t="shared" si="106"/>
        <v>13.05</v>
      </c>
      <c r="X168" s="4">
        <f t="shared" si="136"/>
        <v>136.08653846153845</v>
      </c>
      <c r="Y168" s="1">
        <f t="shared" si="120"/>
        <v>280.59259259259261</v>
      </c>
      <c r="Z168" s="1">
        <f t="shared" si="107"/>
        <v>144.50605413105416</v>
      </c>
      <c r="AA168" s="1">
        <f t="shared" si="108"/>
        <v>208.33956552706553</v>
      </c>
      <c r="AB168" s="7">
        <f t="shared" si="109"/>
        <v>770.69895536562217</v>
      </c>
      <c r="AC168" s="1">
        <f t="shared" si="97"/>
        <v>224.24830316742083</v>
      </c>
      <c r="AD168" s="1">
        <f t="shared" si="121"/>
        <v>2705.929524886878</v>
      </c>
      <c r="AE168" s="1">
        <f t="shared" si="122"/>
        <v>23.962386877828038</v>
      </c>
      <c r="AF168" s="12">
        <f t="shared" si="123"/>
        <v>0.65202481778062427</v>
      </c>
      <c r="AI168" s="23">
        <f t="shared" si="110"/>
        <v>0.23720000000000002</v>
      </c>
      <c r="AJ168" s="23">
        <f t="shared" si="98"/>
        <v>0.28432999999999997</v>
      </c>
      <c r="AK168" s="11">
        <f t="shared" si="95"/>
        <v>0.20035999999999998</v>
      </c>
      <c r="AL168" s="11">
        <f t="shared" si="95"/>
        <v>0.30637999999999999</v>
      </c>
      <c r="AM168" s="11">
        <f t="shared" si="95"/>
        <v>0.34461999999999998</v>
      </c>
      <c r="AN168" s="11">
        <f t="shared" si="95"/>
        <v>0.49164999999999998</v>
      </c>
      <c r="AO168" s="23">
        <f t="shared" si="111"/>
        <v>0.87980808833800006</v>
      </c>
      <c r="AP168" s="23">
        <f t="shared" si="111"/>
        <v>1.0340651936320002</v>
      </c>
      <c r="AQ168" s="23">
        <f t="shared" si="112"/>
        <v>0.84495846464800006</v>
      </c>
      <c r="AR168" s="23">
        <f t="shared" si="113"/>
        <v>0.79010012544800001</v>
      </c>
      <c r="AS168" s="23">
        <f t="shared" si="114"/>
        <v>0.64509522845000022</v>
      </c>
      <c r="AT168" s="23">
        <f t="shared" si="100"/>
        <v>2.4278105621180024</v>
      </c>
      <c r="AU168" s="23">
        <f t="shared" si="101"/>
        <v>1.1738643066226895</v>
      </c>
      <c r="AV168" s="23">
        <f t="shared" si="102"/>
        <v>0.96238325429279392</v>
      </c>
      <c r="AW168" s="23">
        <f t="shared" si="103"/>
        <v>0.31216365397150492</v>
      </c>
    </row>
    <row r="169" spans="1:49" x14ac:dyDescent="0.35">
      <c r="A169">
        <v>1999</v>
      </c>
      <c r="B169" s="1">
        <v>-11</v>
      </c>
      <c r="C169" s="1">
        <v>-16.8</v>
      </c>
      <c r="D169" s="1">
        <v>-14.6</v>
      </c>
      <c r="E169" s="1">
        <v>-5.7</v>
      </c>
      <c r="F169" s="6">
        <v>-4.8</v>
      </c>
      <c r="G169" s="1">
        <v>2.5</v>
      </c>
      <c r="H169" s="1">
        <v>8.6</v>
      </c>
      <c r="I169" s="1">
        <v>6.8</v>
      </c>
      <c r="J169" s="1">
        <v>1.8</v>
      </c>
      <c r="K169" s="1">
        <v>-2.6</v>
      </c>
      <c r="L169" s="1">
        <v>-6.6</v>
      </c>
      <c r="M169" s="1">
        <v>-7.4</v>
      </c>
      <c r="N169" s="1">
        <v>-4.2</v>
      </c>
      <c r="O169">
        <f t="shared" si="96"/>
        <v>19.7</v>
      </c>
      <c r="P169" s="1">
        <f t="shared" si="115"/>
        <v>-10.566666666666668</v>
      </c>
      <c r="Q169" s="1">
        <f t="shared" si="116"/>
        <v>-8.3666666666666671</v>
      </c>
      <c r="R169" s="1">
        <f t="shared" si="117"/>
        <v>5.9666666666666659</v>
      </c>
      <c r="S169" s="1">
        <f t="shared" si="118"/>
        <v>-2.4666666666666663</v>
      </c>
      <c r="U169" s="1">
        <f t="shared" si="104"/>
        <v>8.6</v>
      </c>
      <c r="V169" s="1">
        <f t="shared" si="105"/>
        <v>-16.8</v>
      </c>
      <c r="W169" s="1">
        <f t="shared" si="106"/>
        <v>12.7</v>
      </c>
      <c r="X169" s="4">
        <f t="shared" si="136"/>
        <v>155.55479452054794</v>
      </c>
      <c r="Y169" s="1">
        <f t="shared" si="120"/>
        <v>270.47727272727275</v>
      </c>
      <c r="Z169" s="1">
        <f t="shared" si="107"/>
        <v>114.9224782067248</v>
      </c>
      <c r="AA169" s="1">
        <f t="shared" si="108"/>
        <v>213.01603362391035</v>
      </c>
      <c r="AB169" s="7">
        <f t="shared" si="109"/>
        <v>658.88887505188882</v>
      </c>
      <c r="AC169" s="1">
        <f t="shared" si="97"/>
        <v>239.96220192795533</v>
      </c>
      <c r="AD169" s="1">
        <f t="shared" si="121"/>
        <v>2687.5766615930997</v>
      </c>
      <c r="AE169" s="1">
        <f t="shared" si="122"/>
        <v>35.573693556570277</v>
      </c>
      <c r="AF169" s="12">
        <f t="shared" si="123"/>
        <v>0.66883488913531075</v>
      </c>
      <c r="AI169" s="23">
        <f t="shared" si="110"/>
        <v>0.25934000000000001</v>
      </c>
      <c r="AJ169" s="23">
        <f t="shared" si="98"/>
        <v>0.23098999999999997</v>
      </c>
      <c r="AK169" s="11">
        <f t="shared" si="95"/>
        <v>0.17348</v>
      </c>
      <c r="AL169" s="11">
        <f t="shared" si="95"/>
        <v>0.26354</v>
      </c>
      <c r="AM169" s="11">
        <f t="shared" si="95"/>
        <v>0.30345999999999995</v>
      </c>
      <c r="AN169" s="11">
        <f t="shared" si="95"/>
        <v>0.46434999999999998</v>
      </c>
      <c r="AO169" s="23">
        <f t="shared" si="111"/>
        <v>0.9738425398420002</v>
      </c>
      <c r="AP169" s="23">
        <f t="shared" si="111"/>
        <v>1.090655851168</v>
      </c>
      <c r="AQ169" s="23">
        <f t="shared" si="112"/>
        <v>0.91482166247200003</v>
      </c>
      <c r="AR169" s="23">
        <f t="shared" si="113"/>
        <v>0.84943829127200021</v>
      </c>
      <c r="AS169" s="23">
        <f t="shared" si="114"/>
        <v>0.66410913245000003</v>
      </c>
      <c r="AT169" s="23">
        <f t="shared" si="100"/>
        <v>2.3054112359022771</v>
      </c>
      <c r="AU169" s="23">
        <f t="shared" si="101"/>
        <v>1.1293593169498473</v>
      </c>
      <c r="AV169" s="23">
        <f t="shared" si="102"/>
        <v>0.92264920445785714</v>
      </c>
      <c r="AW169" s="23">
        <f t="shared" si="103"/>
        <v>0.29285581326237425</v>
      </c>
    </row>
    <row r="170" spans="1:49" x14ac:dyDescent="0.35">
      <c r="A170">
        <v>2000</v>
      </c>
      <c r="B170" s="1">
        <v>-11.2</v>
      </c>
      <c r="C170" s="1">
        <v>-14.1</v>
      </c>
      <c r="D170" s="1">
        <v>-14.6</v>
      </c>
      <c r="E170" s="1">
        <v>-3</v>
      </c>
      <c r="F170" s="6">
        <v>-1.7</v>
      </c>
      <c r="G170" s="1">
        <v>5.9</v>
      </c>
      <c r="H170" s="1">
        <v>7.6</v>
      </c>
      <c r="I170" s="1">
        <v>7</v>
      </c>
      <c r="J170" s="1">
        <v>4.5999999999999996</v>
      </c>
      <c r="K170" s="1">
        <v>-2.2999999999999998</v>
      </c>
      <c r="L170" s="1">
        <v>-3.8</v>
      </c>
      <c r="M170" s="1">
        <v>-5.6</v>
      </c>
      <c r="N170" s="1">
        <v>-2.6</v>
      </c>
      <c r="O170">
        <f t="shared" si="96"/>
        <v>25.1</v>
      </c>
      <c r="P170" s="1">
        <f t="shared" si="115"/>
        <v>-10.9</v>
      </c>
      <c r="Q170" s="1">
        <f t="shared" si="116"/>
        <v>-6.4333333333333336</v>
      </c>
      <c r="R170" s="1">
        <f t="shared" si="117"/>
        <v>6.833333333333333</v>
      </c>
      <c r="S170" s="1">
        <f t="shared" si="118"/>
        <v>-0.5</v>
      </c>
      <c r="U170" s="1">
        <f t="shared" si="104"/>
        <v>7.6</v>
      </c>
      <c r="V170" s="1">
        <f t="shared" si="105"/>
        <v>-14.6</v>
      </c>
      <c r="W170" s="1">
        <f t="shared" si="106"/>
        <v>11.1</v>
      </c>
      <c r="X170" s="4">
        <f t="shared" si="136"/>
        <v>142.32236842105263</v>
      </c>
      <c r="Y170" s="1">
        <f t="shared" si="120"/>
        <v>278.33333333333331</v>
      </c>
      <c r="Z170" s="1">
        <f t="shared" si="107"/>
        <v>136.01096491228068</v>
      </c>
      <c r="AA170" s="1">
        <f t="shared" si="108"/>
        <v>210.32785087719299</v>
      </c>
      <c r="AB170" s="7">
        <f t="shared" si="109"/>
        <v>689.12222222222215</v>
      </c>
      <c r="AC170" s="1">
        <f t="shared" si="97"/>
        <v>236.84509569377988</v>
      </c>
      <c r="AD170" s="1">
        <f t="shared" si="121"/>
        <v>2305.2922647527907</v>
      </c>
      <c r="AE170" s="1">
        <f t="shared" si="122"/>
        <v>23.899820574162689</v>
      </c>
      <c r="AF170" s="12">
        <f t="shared" si="123"/>
        <v>0.6465188166120942</v>
      </c>
      <c r="AI170" s="23">
        <f t="shared" si="110"/>
        <v>0.22244000000000003</v>
      </c>
      <c r="AJ170" s="23">
        <f t="shared" ref="AJ170:AJ192" si="137">0.0127*$O170-0.0192</f>
        <v>0.29957</v>
      </c>
      <c r="AK170" s="11">
        <f t="shared" si="95"/>
        <v>0.20804</v>
      </c>
      <c r="AL170" s="11">
        <f t="shared" si="95"/>
        <v>0.31862000000000001</v>
      </c>
      <c r="AM170" s="11">
        <f t="shared" si="95"/>
        <v>0.35638000000000003</v>
      </c>
      <c r="AN170" s="11">
        <f t="shared" si="95"/>
        <v>0.49944999999999995</v>
      </c>
      <c r="AO170" s="23">
        <f t="shared" si="111"/>
        <v>0.85547038745800008</v>
      </c>
      <c r="AP170" s="23">
        <f t="shared" si="111"/>
        <v>1.018538752672</v>
      </c>
      <c r="AQ170" s="23">
        <f t="shared" si="112"/>
        <v>0.82662906464800012</v>
      </c>
      <c r="AR170" s="23">
        <f t="shared" si="113"/>
        <v>0.7746524246480001</v>
      </c>
      <c r="AS170" s="23">
        <f t="shared" si="114"/>
        <v>0.64032523205000025</v>
      </c>
      <c r="AT170" s="23">
        <f t="shared" ref="AT170:AT192" si="138">AT$6*SQRT($AB170*AP170)</f>
        <v>2.2784282532779301</v>
      </c>
      <c r="AU170" s="23">
        <f t="shared" ref="AU170:AU192" si="139">AU$6*SQRT($AB170*AQ170)</f>
        <v>1.0978962323888006</v>
      </c>
      <c r="AV170" s="23">
        <f t="shared" ref="AV170:AV192" si="140">AV$6*SQRT($AB170*AR170)</f>
        <v>0.90108586421699122</v>
      </c>
      <c r="AW170" s="23">
        <f t="shared" ref="AW170:AW192" si="141">AW$6*SQRT($AB170*AS170)</f>
        <v>0.29408743594997427</v>
      </c>
    </row>
    <row r="171" spans="1:49" x14ac:dyDescent="0.35">
      <c r="A171">
        <v>2001</v>
      </c>
      <c r="B171" s="1">
        <v>-13.2</v>
      </c>
      <c r="C171" s="1">
        <v>-14.7</v>
      </c>
      <c r="D171" s="1">
        <v>-11.8</v>
      </c>
      <c r="E171" s="1">
        <v>-5.8</v>
      </c>
      <c r="F171" s="6">
        <v>-2</v>
      </c>
      <c r="G171" s="1">
        <v>4.3</v>
      </c>
      <c r="H171" s="1">
        <v>8.6</v>
      </c>
      <c r="I171" s="1">
        <v>9.1</v>
      </c>
      <c r="J171" s="1">
        <v>4.0999999999999996</v>
      </c>
      <c r="K171" s="1">
        <v>-0.3</v>
      </c>
      <c r="L171" s="1">
        <v>-6.1</v>
      </c>
      <c r="M171" s="1">
        <v>-6.2</v>
      </c>
      <c r="N171" s="1">
        <v>-2.8</v>
      </c>
      <c r="O171">
        <f t="shared" si="96"/>
        <v>26.1</v>
      </c>
      <c r="P171" s="1">
        <f t="shared" si="115"/>
        <v>-11.166666666666666</v>
      </c>
      <c r="Q171" s="1">
        <f t="shared" si="116"/>
        <v>-6.5333333333333341</v>
      </c>
      <c r="R171" s="1">
        <f t="shared" si="117"/>
        <v>7.333333333333333</v>
      </c>
      <c r="S171" s="1">
        <f t="shared" si="118"/>
        <v>-0.76666666666666661</v>
      </c>
      <c r="U171" s="1">
        <f t="shared" si="104"/>
        <v>9.1</v>
      </c>
      <c r="V171" s="1">
        <f t="shared" si="105"/>
        <v>-14.7</v>
      </c>
      <c r="W171" s="1">
        <f t="shared" si="106"/>
        <v>11.899999999999999</v>
      </c>
      <c r="X171" s="4">
        <f t="shared" si="136"/>
        <v>145.18253968253967</v>
      </c>
      <c r="Y171" s="1">
        <f t="shared" si="120"/>
        <v>286.42045454545456</v>
      </c>
      <c r="Z171" s="1">
        <f t="shared" si="107"/>
        <v>141.23791486291489</v>
      </c>
      <c r="AA171" s="1">
        <f t="shared" si="108"/>
        <v>215.80149711399713</v>
      </c>
      <c r="AB171" s="7">
        <f t="shared" si="109"/>
        <v>856.8433501683503</v>
      </c>
      <c r="AC171" s="1">
        <f t="shared" si="97"/>
        <v>231.84920634920636</v>
      </c>
      <c r="AD171" s="1">
        <f t="shared" si="121"/>
        <v>2272.1222222222218</v>
      </c>
      <c r="AE171" s="1">
        <f t="shared" si="122"/>
        <v>29.257936507936492</v>
      </c>
      <c r="AF171" s="12">
        <f t="shared" si="123"/>
        <v>0.61954259511958898</v>
      </c>
      <c r="AI171" s="23">
        <f t="shared" si="110"/>
        <v>0.25934000000000001</v>
      </c>
      <c r="AJ171" s="23">
        <f t="shared" si="137"/>
        <v>0.31226999999999999</v>
      </c>
      <c r="AK171" s="11">
        <f t="shared" si="95"/>
        <v>0.21444000000000002</v>
      </c>
      <c r="AL171" s="11">
        <f t="shared" si="95"/>
        <v>0.32882</v>
      </c>
      <c r="AM171" s="11">
        <f t="shared" si="95"/>
        <v>0.36618000000000001</v>
      </c>
      <c r="AN171" s="11">
        <f t="shared" si="95"/>
        <v>0.50595000000000001</v>
      </c>
      <c r="AO171" s="23">
        <f t="shared" si="111"/>
        <v>0.83604767801800006</v>
      </c>
      <c r="AP171" s="23">
        <f t="shared" si="111"/>
        <v>1.005818122912</v>
      </c>
      <c r="AQ171" s="23">
        <f t="shared" si="112"/>
        <v>0.811908473608</v>
      </c>
      <c r="AR171" s="23">
        <f t="shared" si="113"/>
        <v>0.76229065760800008</v>
      </c>
      <c r="AS171" s="23">
        <f t="shared" si="114"/>
        <v>0.63657517405000008</v>
      </c>
      <c r="AT171" s="23">
        <f t="shared" si="138"/>
        <v>2.5246948537258356</v>
      </c>
      <c r="AU171" s="23">
        <f t="shared" si="139"/>
        <v>1.2132829203418456</v>
      </c>
      <c r="AV171" s="23">
        <f t="shared" si="140"/>
        <v>0.99672561851219355</v>
      </c>
      <c r="AW171" s="23">
        <f t="shared" si="141"/>
        <v>0.32696675692542898</v>
      </c>
    </row>
    <row r="172" spans="1:49" x14ac:dyDescent="0.35">
      <c r="A172">
        <v>2002</v>
      </c>
      <c r="B172" s="1">
        <v>-6.9</v>
      </c>
      <c r="C172" s="1">
        <v>-19.100000000000001</v>
      </c>
      <c r="D172" s="1">
        <v>-16.100000000000001</v>
      </c>
      <c r="E172" s="1">
        <v>-9.9</v>
      </c>
      <c r="F172" s="5">
        <v>1.6</v>
      </c>
      <c r="G172" s="1">
        <v>4.7</v>
      </c>
      <c r="H172" s="1">
        <v>6</v>
      </c>
      <c r="I172" s="1">
        <v>4.0999999999999996</v>
      </c>
      <c r="J172" s="1">
        <v>3.5</v>
      </c>
      <c r="K172" s="1">
        <v>-2.2000000000000002</v>
      </c>
      <c r="L172" s="1">
        <v>-2.6</v>
      </c>
      <c r="M172" s="1">
        <v>-6.3</v>
      </c>
      <c r="N172" s="1">
        <v>-3.6</v>
      </c>
      <c r="O172">
        <f t="shared" si="96"/>
        <v>19.899999999999999</v>
      </c>
      <c r="P172" s="1">
        <f t="shared" si="115"/>
        <v>-10.733333333333334</v>
      </c>
      <c r="Q172" s="1">
        <f t="shared" si="116"/>
        <v>-8.1333333333333329</v>
      </c>
      <c r="R172" s="1">
        <f t="shared" si="117"/>
        <v>4.9333333333333327</v>
      </c>
      <c r="S172" s="1">
        <f t="shared" si="118"/>
        <v>-0.4333333333333334</v>
      </c>
      <c r="U172" s="1">
        <f t="shared" si="104"/>
        <v>6</v>
      </c>
      <c r="V172" s="1">
        <f t="shared" si="105"/>
        <v>-19.100000000000001</v>
      </c>
      <c r="W172" s="1">
        <f t="shared" si="106"/>
        <v>12.55</v>
      </c>
      <c r="X172" s="5">
        <f t="shared" ref="X172:X174" si="142">INTERCEPT(E$7:F$7,E172:F172)</f>
        <v>131.25652173913045</v>
      </c>
      <c r="Y172" s="1">
        <f t="shared" si="120"/>
        <v>276.72807017543857</v>
      </c>
      <c r="Z172" s="1">
        <f t="shared" si="107"/>
        <v>145.47154843630813</v>
      </c>
      <c r="AA172" s="1">
        <f t="shared" si="108"/>
        <v>203.99229595728451</v>
      </c>
      <c r="AB172" s="7">
        <f t="shared" si="109"/>
        <v>581.8861937452325</v>
      </c>
      <c r="AC172" s="1">
        <f t="shared" si="97"/>
        <v>209.83606719367589</v>
      </c>
      <c r="AD172" s="1">
        <f t="shared" si="121"/>
        <v>2671.9125889328066</v>
      </c>
      <c r="AE172" s="1">
        <f t="shared" si="122"/>
        <v>26.338488142292505</v>
      </c>
      <c r="AF172" s="12">
        <f t="shared" si="123"/>
        <v>0.6818176211404392</v>
      </c>
      <c r="AI172" s="23">
        <f t="shared" si="110"/>
        <v>0.16340000000000002</v>
      </c>
      <c r="AJ172" s="23">
        <f t="shared" si="137"/>
        <v>0.23352999999999996</v>
      </c>
      <c r="AK172" s="11">
        <f t="shared" si="95"/>
        <v>0.17476</v>
      </c>
      <c r="AL172" s="11">
        <f t="shared" si="95"/>
        <v>0.26557999999999998</v>
      </c>
      <c r="AM172" s="11">
        <f t="shared" si="95"/>
        <v>0.30541999999999997</v>
      </c>
      <c r="AN172" s="11">
        <f t="shared" si="95"/>
        <v>0.46565000000000001</v>
      </c>
      <c r="AO172" s="23">
        <f t="shared" si="111"/>
        <v>0.96905245137800011</v>
      </c>
      <c r="AP172" s="23">
        <f t="shared" si="111"/>
        <v>1.087881759392</v>
      </c>
      <c r="AQ172" s="23">
        <f t="shared" si="112"/>
        <v>0.91129342208800013</v>
      </c>
      <c r="AR172" s="23">
        <f t="shared" si="113"/>
        <v>0.84642673088800013</v>
      </c>
      <c r="AS172" s="23">
        <f t="shared" si="114"/>
        <v>0.66312191245000007</v>
      </c>
      <c r="AT172" s="23">
        <f t="shared" si="138"/>
        <v>2.1637561994144501</v>
      </c>
      <c r="AU172" s="23">
        <f t="shared" si="139"/>
        <v>1.0592683005623813</v>
      </c>
      <c r="AV172" s="23">
        <f t="shared" si="140"/>
        <v>0.86552241316102918</v>
      </c>
      <c r="AW172" s="23">
        <f t="shared" si="141"/>
        <v>0.27500700206071049</v>
      </c>
    </row>
    <row r="173" spans="1:49" x14ac:dyDescent="0.35">
      <c r="A173">
        <v>2003</v>
      </c>
      <c r="B173" s="1">
        <v>-5.7</v>
      </c>
      <c r="C173" s="1">
        <v>-11.6</v>
      </c>
      <c r="D173" s="1">
        <v>-7.6</v>
      </c>
      <c r="E173" s="1">
        <v>-5.4</v>
      </c>
      <c r="F173" s="5">
        <v>1.2</v>
      </c>
      <c r="G173" s="1">
        <v>8.5</v>
      </c>
      <c r="H173" s="1">
        <v>8.8000000000000007</v>
      </c>
      <c r="I173" s="1">
        <v>8.3000000000000007</v>
      </c>
      <c r="J173" s="1">
        <v>4.7</v>
      </c>
      <c r="K173" s="5">
        <v>1</v>
      </c>
      <c r="L173" s="1">
        <v>-5.0999999999999996</v>
      </c>
      <c r="M173" s="1">
        <v>-6.3</v>
      </c>
      <c r="N173" s="1">
        <v>-0.8</v>
      </c>
      <c r="O173">
        <f t="shared" si="96"/>
        <v>32.5</v>
      </c>
      <c r="P173" s="1">
        <f t="shared" si="115"/>
        <v>-7.8666666666666671</v>
      </c>
      <c r="Q173" s="1">
        <f t="shared" si="116"/>
        <v>-3.9333333333333336</v>
      </c>
      <c r="R173" s="1">
        <f t="shared" si="117"/>
        <v>8.5333333333333332</v>
      </c>
      <c r="S173" s="1">
        <f t="shared" si="118"/>
        <v>0.20000000000000018</v>
      </c>
      <c r="U173" s="1">
        <f t="shared" si="104"/>
        <v>8.8000000000000007</v>
      </c>
      <c r="V173" s="1">
        <f t="shared" si="105"/>
        <v>-11.6</v>
      </c>
      <c r="W173" s="1">
        <f t="shared" si="106"/>
        <v>10.199999999999999</v>
      </c>
      <c r="X173" s="5">
        <f t="shared" si="142"/>
        <v>129.95454545454547</v>
      </c>
      <c r="Y173" s="5">
        <f>INTERCEPT(K$7:L$7,K173:L173)</f>
        <v>293.5</v>
      </c>
      <c r="Z173" s="1">
        <f t="shared" si="107"/>
        <v>163.54545454545453</v>
      </c>
      <c r="AA173" s="1">
        <f t="shared" si="108"/>
        <v>211.72727272727275</v>
      </c>
      <c r="AB173" s="7">
        <f t="shared" si="109"/>
        <v>959.4666666666667</v>
      </c>
      <c r="AC173" s="1">
        <f t="shared" si="97"/>
        <v>218.22647527910689</v>
      </c>
      <c r="AD173" s="1">
        <f t="shared" si="121"/>
        <v>1687.6180754917598</v>
      </c>
      <c r="AE173" s="1">
        <f t="shared" si="122"/>
        <v>20.841307814992021</v>
      </c>
      <c r="AF173" s="12">
        <f t="shared" si="123"/>
        <v>0.57012175067791304</v>
      </c>
      <c r="AI173" s="23">
        <f t="shared" si="110"/>
        <v>0.26672000000000007</v>
      </c>
      <c r="AJ173" s="23">
        <f t="shared" si="137"/>
        <v>0.39355000000000001</v>
      </c>
      <c r="AK173" s="11">
        <f t="shared" si="95"/>
        <v>0.25540000000000002</v>
      </c>
      <c r="AL173" s="11">
        <f t="shared" si="95"/>
        <v>0.39410000000000001</v>
      </c>
      <c r="AM173" s="11">
        <f t="shared" si="95"/>
        <v>0.4289</v>
      </c>
      <c r="AN173" s="11">
        <f t="shared" si="95"/>
        <v>0.54754999999999998</v>
      </c>
      <c r="AO173" s="23">
        <f t="shared" si="111"/>
        <v>0.73022797805000028</v>
      </c>
      <c r="AP173" s="23">
        <f t="shared" si="111"/>
        <v>0.9291005672</v>
      </c>
      <c r="AQ173" s="23">
        <f t="shared" si="112"/>
        <v>0.72962084020000018</v>
      </c>
      <c r="AR173" s="23">
        <f t="shared" si="113"/>
        <v>0.69418260820000011</v>
      </c>
      <c r="AS173" s="23">
        <f t="shared" si="114"/>
        <v>0.6174171260500001</v>
      </c>
      <c r="AT173" s="23">
        <f t="shared" si="138"/>
        <v>2.5677028284155878</v>
      </c>
      <c r="AU173" s="23">
        <f t="shared" si="139"/>
        <v>1.2170863521171422</v>
      </c>
      <c r="AV173" s="23">
        <f t="shared" si="140"/>
        <v>1.0065061133731581</v>
      </c>
      <c r="AW173" s="23">
        <f t="shared" si="141"/>
        <v>0.34074721681522935</v>
      </c>
    </row>
    <row r="174" spans="1:49" x14ac:dyDescent="0.35">
      <c r="A174">
        <v>2004</v>
      </c>
      <c r="B174" s="1">
        <v>-9.6</v>
      </c>
      <c r="C174" s="1">
        <v>-10.5</v>
      </c>
      <c r="D174" s="1">
        <v>-14.7</v>
      </c>
      <c r="E174" s="1">
        <v>-7.4</v>
      </c>
      <c r="F174" s="5">
        <v>2.4</v>
      </c>
      <c r="G174" s="1">
        <v>4.9000000000000004</v>
      </c>
      <c r="H174" s="1">
        <v>5.9</v>
      </c>
      <c r="I174" s="1">
        <v>6.7</v>
      </c>
      <c r="J174" s="1">
        <v>2.6</v>
      </c>
      <c r="K174" s="1">
        <v>-0.1</v>
      </c>
      <c r="L174" s="1">
        <v>-3.9</v>
      </c>
      <c r="M174" s="1">
        <v>-11.4</v>
      </c>
      <c r="N174" s="1">
        <v>-2.9</v>
      </c>
      <c r="O174">
        <f t="shared" si="96"/>
        <v>22.500000000000004</v>
      </c>
      <c r="P174" s="1">
        <f t="shared" si="115"/>
        <v>-8.7999999999999989</v>
      </c>
      <c r="Q174" s="1">
        <f t="shared" si="116"/>
        <v>-6.5666666666666673</v>
      </c>
      <c r="R174" s="1">
        <f t="shared" si="117"/>
        <v>5.833333333333333</v>
      </c>
      <c r="S174" s="1">
        <f t="shared" si="118"/>
        <v>-0.46666666666666662</v>
      </c>
      <c r="U174" s="1">
        <f t="shared" si="104"/>
        <v>6.7</v>
      </c>
      <c r="V174" s="1">
        <f t="shared" si="105"/>
        <v>-14.7</v>
      </c>
      <c r="W174" s="1">
        <f t="shared" si="106"/>
        <v>10.7</v>
      </c>
      <c r="X174" s="5">
        <f t="shared" si="142"/>
        <v>128.03061224489795</v>
      </c>
      <c r="Y174" s="1">
        <f t="shared" si="120"/>
        <v>287.37037037037038</v>
      </c>
      <c r="Z174" s="1">
        <f t="shared" si="107"/>
        <v>159.33975812547243</v>
      </c>
      <c r="AA174" s="1">
        <f t="shared" si="108"/>
        <v>207.70049130763417</v>
      </c>
      <c r="AB174" s="7">
        <f t="shared" si="109"/>
        <v>711.71758629377689</v>
      </c>
      <c r="AC174" s="1">
        <f t="shared" si="97"/>
        <v>199.53061224489795</v>
      </c>
      <c r="AD174" s="1">
        <f t="shared" si="121"/>
        <v>1955.3999999999996</v>
      </c>
      <c r="AE174" s="1">
        <f t="shared" si="122"/>
        <v>28.265306122448976</v>
      </c>
      <c r="AF174" s="12">
        <f t="shared" si="123"/>
        <v>0.62371212196632042</v>
      </c>
      <c r="AI174" s="23">
        <f t="shared" si="110"/>
        <v>0.15971000000000002</v>
      </c>
      <c r="AJ174" s="23">
        <f t="shared" si="137"/>
        <v>0.26655000000000006</v>
      </c>
      <c r="AK174" s="11">
        <f t="shared" si="95"/>
        <v>0.19140000000000001</v>
      </c>
      <c r="AL174" s="11">
        <f t="shared" si="95"/>
        <v>0.29210000000000008</v>
      </c>
      <c r="AM174" s="11">
        <f t="shared" si="95"/>
        <v>0.33090000000000003</v>
      </c>
      <c r="AN174" s="11">
        <f t="shared" si="95"/>
        <v>0.48255000000000003</v>
      </c>
      <c r="AO174" s="23">
        <f t="shared" si="111"/>
        <v>0.90962284404999993</v>
      </c>
      <c r="AP174" s="23">
        <f t="shared" si="111"/>
        <v>1.0525401832000001</v>
      </c>
      <c r="AQ174" s="23">
        <f t="shared" si="112"/>
        <v>0.86725923220000001</v>
      </c>
      <c r="AR174" s="23">
        <f t="shared" si="113"/>
        <v>0.80896844020000003</v>
      </c>
      <c r="AS174" s="23">
        <f t="shared" si="114"/>
        <v>0.65103239605000007</v>
      </c>
      <c r="AT174" s="23">
        <f t="shared" si="138"/>
        <v>2.3538112941952813</v>
      </c>
      <c r="AU174" s="23">
        <f t="shared" si="139"/>
        <v>1.1428418779371503</v>
      </c>
      <c r="AV174" s="23">
        <f t="shared" si="140"/>
        <v>0.93580259502154894</v>
      </c>
      <c r="AW174" s="23">
        <f t="shared" si="141"/>
        <v>0.30135831875209457</v>
      </c>
    </row>
    <row r="175" spans="1:49" x14ac:dyDescent="0.35">
      <c r="A175">
        <v>2005</v>
      </c>
      <c r="B175" s="1">
        <v>-10.6</v>
      </c>
      <c r="C175" s="1">
        <v>-8.1</v>
      </c>
      <c r="D175" s="1">
        <v>-4.3</v>
      </c>
      <c r="E175" s="1">
        <v>-5.5</v>
      </c>
      <c r="F175" s="6">
        <v>-0.6</v>
      </c>
      <c r="G175" s="1">
        <v>6.3</v>
      </c>
      <c r="H175" s="1">
        <v>8.1</v>
      </c>
      <c r="I175" s="1">
        <v>7.5</v>
      </c>
      <c r="J175" s="1">
        <v>1.7</v>
      </c>
      <c r="K175" s="1">
        <v>-1.8</v>
      </c>
      <c r="L175" s="1">
        <v>-2.6</v>
      </c>
      <c r="M175" s="1">
        <v>-6.3</v>
      </c>
      <c r="N175" s="1">
        <v>-1.3</v>
      </c>
      <c r="O175">
        <f t="shared" si="96"/>
        <v>23.599999999999998</v>
      </c>
      <c r="P175" s="1">
        <f t="shared" si="115"/>
        <v>-10.033333333333333</v>
      </c>
      <c r="Q175" s="1">
        <f t="shared" si="116"/>
        <v>-3.4666666666666668</v>
      </c>
      <c r="R175" s="1">
        <f t="shared" si="117"/>
        <v>7.3</v>
      </c>
      <c r="S175" s="1">
        <f t="shared" si="118"/>
        <v>-0.9</v>
      </c>
      <c r="U175" s="1">
        <f t="shared" si="104"/>
        <v>8.1</v>
      </c>
      <c r="V175" s="1">
        <f t="shared" si="105"/>
        <v>-10.6</v>
      </c>
      <c r="W175" s="1">
        <f t="shared" si="106"/>
        <v>9.35</v>
      </c>
      <c r="X175" s="4">
        <f t="shared" ref="X175" si="143">INTERCEPT(F$7:G$7,F175:G175)</f>
        <v>138.15217391304347</v>
      </c>
      <c r="Y175" s="1">
        <f t="shared" si="120"/>
        <v>272.81428571428569</v>
      </c>
      <c r="Z175" s="1">
        <f t="shared" si="107"/>
        <v>134.66211180124222</v>
      </c>
      <c r="AA175" s="1">
        <f t="shared" si="108"/>
        <v>205.48322981366459</v>
      </c>
      <c r="AB175" s="7">
        <f t="shared" si="109"/>
        <v>727.17540372670794</v>
      </c>
      <c r="AC175" s="1">
        <f t="shared" si="97"/>
        <v>215.78180354267309</v>
      </c>
      <c r="AD175" s="1">
        <f t="shared" si="121"/>
        <v>1524.858078368223</v>
      </c>
      <c r="AE175" s="1">
        <f t="shared" si="122"/>
        <v>30.261272141706925</v>
      </c>
      <c r="AF175" s="12">
        <f t="shared" si="123"/>
        <v>0.59151804512946915</v>
      </c>
      <c r="AI175" s="23">
        <f t="shared" si="110"/>
        <v>0.24088999999999999</v>
      </c>
      <c r="AJ175" s="23">
        <f t="shared" si="137"/>
        <v>0.28051999999999999</v>
      </c>
      <c r="AK175" s="11">
        <f t="shared" si="95"/>
        <v>0.19843999999999998</v>
      </c>
      <c r="AL175" s="11">
        <f t="shared" si="95"/>
        <v>0.30331999999999998</v>
      </c>
      <c r="AM175" s="11">
        <f t="shared" si="95"/>
        <v>0.34167999999999998</v>
      </c>
      <c r="AN175" s="11">
        <f t="shared" si="95"/>
        <v>0.48969999999999997</v>
      </c>
      <c r="AO175" s="23">
        <f t="shared" si="111"/>
        <v>0.88606815836800012</v>
      </c>
      <c r="AP175" s="23">
        <f t="shared" si="111"/>
        <v>1.0379914093120002</v>
      </c>
      <c r="AQ175" s="23">
        <f t="shared" si="112"/>
        <v>0.84965411420800008</v>
      </c>
      <c r="AR175" s="23">
        <f t="shared" si="113"/>
        <v>0.79406663820800016</v>
      </c>
      <c r="AS175" s="23">
        <f t="shared" si="114"/>
        <v>0.64633373780000014</v>
      </c>
      <c r="AT175" s="23">
        <f t="shared" si="138"/>
        <v>2.3627344913221111</v>
      </c>
      <c r="AU175" s="23">
        <f t="shared" si="139"/>
        <v>1.143400833296742</v>
      </c>
      <c r="AV175" s="23">
        <f t="shared" si="140"/>
        <v>0.93715768824138623</v>
      </c>
      <c r="AW175" s="23">
        <f t="shared" si="141"/>
        <v>0.30351212061213279</v>
      </c>
    </row>
    <row r="176" spans="1:49" x14ac:dyDescent="0.35">
      <c r="A176">
        <v>2006</v>
      </c>
      <c r="B176" s="1">
        <v>-13.2</v>
      </c>
      <c r="C176" s="1">
        <v>-8.9</v>
      </c>
      <c r="D176" s="1">
        <v>-7.3</v>
      </c>
      <c r="E176" s="1">
        <v>-7.8</v>
      </c>
      <c r="F176" s="5">
        <v>1.2</v>
      </c>
      <c r="G176" s="1">
        <v>4</v>
      </c>
      <c r="H176" s="1">
        <v>7.8</v>
      </c>
      <c r="I176" s="1">
        <v>8.1999999999999993</v>
      </c>
      <c r="J176" s="1">
        <v>5.0999999999999996</v>
      </c>
      <c r="K176" s="5">
        <v>0.2</v>
      </c>
      <c r="L176" s="1">
        <v>-6.4</v>
      </c>
      <c r="M176" s="1">
        <v>-8.6</v>
      </c>
      <c r="N176" s="1">
        <v>-2.1</v>
      </c>
      <c r="O176">
        <f t="shared" si="96"/>
        <v>26.499999999999996</v>
      </c>
      <c r="P176" s="1">
        <f t="shared" si="115"/>
        <v>-9.4666666666666668</v>
      </c>
      <c r="Q176" s="1">
        <f t="shared" si="116"/>
        <v>-4.6333333333333337</v>
      </c>
      <c r="R176" s="1">
        <f t="shared" si="117"/>
        <v>6.666666666666667</v>
      </c>
      <c r="S176" s="1">
        <f t="shared" si="118"/>
        <v>-0.36666666666666686</v>
      </c>
      <c r="U176" s="1">
        <f t="shared" si="104"/>
        <v>8.1999999999999993</v>
      </c>
      <c r="V176" s="1">
        <f t="shared" si="105"/>
        <v>-13.2</v>
      </c>
      <c r="W176" s="1">
        <f t="shared" si="106"/>
        <v>10.7</v>
      </c>
      <c r="X176" s="5">
        <f t="shared" ref="X176" si="144">INTERCEPT(E$7:F$7,E176:F176)</f>
        <v>131.43333333333334</v>
      </c>
      <c r="Y176" s="5">
        <f>INTERCEPT(K$7:L$7,K176:L176)</f>
        <v>289.42424242424244</v>
      </c>
      <c r="Z176" s="1">
        <f t="shared" si="107"/>
        <v>157.9909090909091</v>
      </c>
      <c r="AA176" s="1">
        <f t="shared" si="108"/>
        <v>210.42878787878789</v>
      </c>
      <c r="AB176" s="7">
        <f t="shared" si="109"/>
        <v>863.68363636363631</v>
      </c>
      <c r="AC176" s="1">
        <f t="shared" si="97"/>
        <v>223.61904761904765</v>
      </c>
      <c r="AD176" s="1">
        <f t="shared" si="121"/>
        <v>1967.847619047619</v>
      </c>
      <c r="AE176" s="1">
        <f t="shared" si="122"/>
        <v>19.623809523809513</v>
      </c>
      <c r="AF176" s="12">
        <f t="shared" si="123"/>
        <v>0.60150611596398185</v>
      </c>
      <c r="AI176" s="23">
        <f t="shared" si="110"/>
        <v>0.22982000000000002</v>
      </c>
      <c r="AJ176" s="23">
        <f t="shared" si="137"/>
        <v>0.31734999999999997</v>
      </c>
      <c r="AK176" s="11">
        <f t="shared" si="95"/>
        <v>0.21699999999999997</v>
      </c>
      <c r="AL176" s="11">
        <f t="shared" si="95"/>
        <v>0.33289999999999997</v>
      </c>
      <c r="AM176" s="11">
        <f t="shared" si="95"/>
        <v>0.37009999999999993</v>
      </c>
      <c r="AN176" s="11">
        <f t="shared" si="95"/>
        <v>0.50854999999999995</v>
      </c>
      <c r="AO176" s="23">
        <f t="shared" si="111"/>
        <v>0.82849717445000026</v>
      </c>
      <c r="AP176" s="23">
        <f t="shared" si="111"/>
        <v>1.0007853799999999</v>
      </c>
      <c r="AQ176" s="23">
        <f t="shared" si="112"/>
        <v>0.80616123220000013</v>
      </c>
      <c r="AR176" s="23">
        <f t="shared" si="113"/>
        <v>0.75747610420000011</v>
      </c>
      <c r="AS176" s="23">
        <f t="shared" si="114"/>
        <v>0.63513240805000004</v>
      </c>
      <c r="AT176" s="23">
        <f t="shared" si="138"/>
        <v>2.5284028611334977</v>
      </c>
      <c r="AU176" s="23">
        <f t="shared" si="139"/>
        <v>1.213797202059846</v>
      </c>
      <c r="AV176" s="23">
        <f t="shared" si="140"/>
        <v>0.99753104625361899</v>
      </c>
      <c r="AW176" s="23">
        <f t="shared" si="141"/>
        <v>0.32789705652898948</v>
      </c>
    </row>
    <row r="177" spans="1:49" x14ac:dyDescent="0.35">
      <c r="A177">
        <v>2007</v>
      </c>
      <c r="B177" s="1">
        <v>-8.4</v>
      </c>
      <c r="C177" s="1">
        <v>-4.5999999999999996</v>
      </c>
      <c r="D177" s="1">
        <v>-10.6</v>
      </c>
      <c r="E177" s="1">
        <v>-7.9</v>
      </c>
      <c r="F177" s="6">
        <v>-0.5</v>
      </c>
      <c r="G177" s="1">
        <v>7.7</v>
      </c>
      <c r="H177" s="1">
        <v>10.5</v>
      </c>
      <c r="I177" s="1">
        <v>9.6</v>
      </c>
      <c r="J177" s="1">
        <v>4.0999999999999996</v>
      </c>
      <c r="K177" s="1">
        <v>-0.5</v>
      </c>
      <c r="L177" s="1">
        <v>4.4000000000000004</v>
      </c>
      <c r="M177" s="1">
        <v>-7.5</v>
      </c>
      <c r="N177" s="1">
        <v>-0.3</v>
      </c>
      <c r="O177">
        <f t="shared" si="96"/>
        <v>36.299999999999997</v>
      </c>
      <c r="P177" s="1">
        <f t="shared" si="115"/>
        <v>-7.2</v>
      </c>
      <c r="Q177" s="1">
        <f t="shared" si="116"/>
        <v>-6.333333333333333</v>
      </c>
      <c r="R177" s="1">
        <f t="shared" si="117"/>
        <v>9.2666666666666657</v>
      </c>
      <c r="S177" s="1">
        <f t="shared" si="118"/>
        <v>2.6666666666666665</v>
      </c>
      <c r="U177" s="1">
        <f t="shared" si="104"/>
        <v>10.5</v>
      </c>
      <c r="V177" s="1">
        <f t="shared" si="105"/>
        <v>-10.6</v>
      </c>
      <c r="W177" s="1">
        <f t="shared" si="106"/>
        <v>10.55</v>
      </c>
      <c r="X177" s="4">
        <f t="shared" ref="X177" si="145">INTERCEPT(F$7:G$7,F177:G177)</f>
        <v>137.35975609756099</v>
      </c>
      <c r="Y177" s="1">
        <f t="shared" si="120"/>
        <v>285.18478260869563</v>
      </c>
      <c r="Z177" s="1">
        <f t="shared" si="107"/>
        <v>147.82502651113464</v>
      </c>
      <c r="AA177" s="1">
        <f t="shared" si="108"/>
        <v>211.27226935312831</v>
      </c>
      <c r="AB177" s="7">
        <f t="shared" si="109"/>
        <v>1034.7751855779425</v>
      </c>
      <c r="AC177" s="1">
        <f t="shared" si="97"/>
        <v>212.93551367331855</v>
      </c>
      <c r="AD177" s="1">
        <f t="shared" si="121"/>
        <v>1504.7442966247843</v>
      </c>
      <c r="AE177" s="1">
        <f t="shared" si="122"/>
        <v>30.891999260901713</v>
      </c>
      <c r="AF177" s="12">
        <f t="shared" si="123"/>
        <v>0.54666861280062762</v>
      </c>
      <c r="AI177" s="23">
        <f t="shared" si="110"/>
        <v>0.32945000000000002</v>
      </c>
      <c r="AJ177" s="23">
        <f t="shared" si="137"/>
        <v>0.44180999999999993</v>
      </c>
      <c r="AK177" s="11">
        <f t="shared" si="95"/>
        <v>0.27971999999999997</v>
      </c>
      <c r="AL177" s="11">
        <f t="shared" si="95"/>
        <v>0.43285999999999997</v>
      </c>
      <c r="AM177" s="11">
        <f t="shared" si="95"/>
        <v>0.46613999999999994</v>
      </c>
      <c r="AN177" s="11">
        <f t="shared" si="95"/>
        <v>0.57224999999999993</v>
      </c>
      <c r="AO177" s="23">
        <f t="shared" si="111"/>
        <v>0.68252640416200006</v>
      </c>
      <c r="AP177" s="23">
        <f t="shared" si="111"/>
        <v>0.88739153372800006</v>
      </c>
      <c r="AQ177" s="23">
        <f t="shared" si="112"/>
        <v>0.69052142663200011</v>
      </c>
      <c r="AR177" s="23">
        <f t="shared" si="113"/>
        <v>0.66275192903200009</v>
      </c>
      <c r="AS177" s="23">
        <f t="shared" si="114"/>
        <v>0.61000505125000026</v>
      </c>
      <c r="AT177" s="23">
        <f t="shared" si="138"/>
        <v>2.6060281014596334</v>
      </c>
      <c r="AU177" s="23">
        <f t="shared" si="139"/>
        <v>1.2296157405931469</v>
      </c>
      <c r="AV177" s="23">
        <f t="shared" si="140"/>
        <v>1.0213229948414075</v>
      </c>
      <c r="AW177" s="23">
        <f t="shared" si="141"/>
        <v>0.35173675619943034</v>
      </c>
    </row>
    <row r="178" spans="1:49" x14ac:dyDescent="0.35">
      <c r="A178">
        <v>2008</v>
      </c>
      <c r="B178" s="1">
        <v>-12.8</v>
      </c>
      <c r="C178" s="1">
        <v>-16.7</v>
      </c>
      <c r="D178" s="1">
        <v>-12</v>
      </c>
      <c r="E178" s="1">
        <v>-4.8</v>
      </c>
      <c r="F178" s="5">
        <v>1.8</v>
      </c>
      <c r="G178" s="1">
        <v>6.5</v>
      </c>
      <c r="H178" s="1">
        <v>9.9</v>
      </c>
      <c r="I178" s="1">
        <v>6.4</v>
      </c>
      <c r="J178" s="1">
        <v>0.6</v>
      </c>
      <c r="K178" s="1">
        <v>-4.3</v>
      </c>
      <c r="L178" s="1">
        <v>-6.2</v>
      </c>
      <c r="M178" s="1">
        <v>-9.3000000000000007</v>
      </c>
      <c r="N178" s="1">
        <v>-3.4</v>
      </c>
      <c r="O178">
        <f t="shared" si="96"/>
        <v>25.200000000000003</v>
      </c>
      <c r="P178" s="1">
        <f t="shared" si="115"/>
        <v>-12.333333333333334</v>
      </c>
      <c r="Q178" s="1">
        <f t="shared" si="116"/>
        <v>-5</v>
      </c>
      <c r="R178" s="1">
        <f t="shared" si="117"/>
        <v>7.5999999999999988</v>
      </c>
      <c r="S178" s="1">
        <f t="shared" si="118"/>
        <v>-3.3000000000000003</v>
      </c>
      <c r="U178" s="1">
        <f t="shared" si="104"/>
        <v>9.9</v>
      </c>
      <c r="V178" s="1">
        <f t="shared" si="105"/>
        <v>-16.7</v>
      </c>
      <c r="W178" s="1">
        <f t="shared" si="106"/>
        <v>13.3</v>
      </c>
      <c r="X178" s="5">
        <f t="shared" ref="X178" si="146">INTERCEPT(E$7:F$7,E178:F178)</f>
        <v>127.18181818181819</v>
      </c>
      <c r="Y178" s="1">
        <f t="shared" si="120"/>
        <v>261.73469387755102</v>
      </c>
      <c r="Z178" s="1">
        <f t="shared" si="107"/>
        <v>134.55287569573284</v>
      </c>
      <c r="AA178" s="1">
        <f t="shared" si="108"/>
        <v>194.45825602968461</v>
      </c>
      <c r="AB178" s="7">
        <f t="shared" si="109"/>
        <v>888.04897959183666</v>
      </c>
      <c r="AC178" s="1">
        <f t="shared" si="97"/>
        <v>206.99703557312256</v>
      </c>
      <c r="AD178" s="1">
        <f t="shared" si="121"/>
        <v>2304.5669960474311</v>
      </c>
      <c r="AE178" s="1">
        <f t="shared" si="122"/>
        <v>23.683300395256907</v>
      </c>
      <c r="AF178" s="12">
        <f t="shared" si="123"/>
        <v>0.61699446031806937</v>
      </c>
      <c r="AI178" s="23">
        <f t="shared" si="110"/>
        <v>0.30731000000000003</v>
      </c>
      <c r="AJ178" s="23">
        <f t="shared" si="137"/>
        <v>0.30084000000000005</v>
      </c>
      <c r="AK178" s="11">
        <f t="shared" si="95"/>
        <v>0.20868000000000003</v>
      </c>
      <c r="AL178" s="11">
        <f t="shared" si="95"/>
        <v>0.31964000000000004</v>
      </c>
      <c r="AM178" s="11">
        <f t="shared" si="95"/>
        <v>0.35736000000000001</v>
      </c>
      <c r="AN178" s="11">
        <f t="shared" si="95"/>
        <v>0.50009999999999999</v>
      </c>
      <c r="AO178" s="23">
        <f t="shared" si="111"/>
        <v>0.85349298755199998</v>
      </c>
      <c r="AP178" s="23">
        <f t="shared" si="111"/>
        <v>1.017257768608</v>
      </c>
      <c r="AQ178" s="23">
        <f t="shared" si="112"/>
        <v>0.82513434563200017</v>
      </c>
      <c r="AR178" s="23">
        <f t="shared" si="113"/>
        <v>0.77339533043200015</v>
      </c>
      <c r="AS178" s="23">
        <f t="shared" si="114"/>
        <v>0.63994102420000021</v>
      </c>
      <c r="AT178" s="23">
        <f t="shared" si="138"/>
        <v>2.584832577600245</v>
      </c>
      <c r="AU178" s="23">
        <f t="shared" si="139"/>
        <v>1.2451986002700346</v>
      </c>
      <c r="AV178" s="23">
        <f t="shared" si="140"/>
        <v>1.0220775277008489</v>
      </c>
      <c r="AW178" s="23">
        <f t="shared" si="141"/>
        <v>0.33374630906392649</v>
      </c>
    </row>
    <row r="179" spans="1:49" x14ac:dyDescent="0.35">
      <c r="A179">
        <v>2009</v>
      </c>
      <c r="B179" s="1">
        <v>-7.5</v>
      </c>
      <c r="C179" s="1">
        <v>-10.1</v>
      </c>
      <c r="D179" s="1">
        <v>-16.2</v>
      </c>
      <c r="E179" s="1">
        <v>-7.6</v>
      </c>
      <c r="F179" s="6">
        <v>-0.1</v>
      </c>
      <c r="G179" s="1">
        <v>5.0999999999999996</v>
      </c>
      <c r="H179" s="1">
        <v>9.4</v>
      </c>
      <c r="I179" s="1">
        <v>8.8000000000000007</v>
      </c>
      <c r="J179" s="1">
        <v>2.7</v>
      </c>
      <c r="K179" s="1">
        <v>-1.8</v>
      </c>
      <c r="L179" s="1">
        <v>-6.9</v>
      </c>
      <c r="M179" s="1">
        <v>-3.3</v>
      </c>
      <c r="N179" s="1">
        <v>-2.2999999999999998</v>
      </c>
      <c r="O179">
        <f t="shared" si="96"/>
        <v>26</v>
      </c>
      <c r="P179" s="1">
        <f t="shared" si="115"/>
        <v>-8.9666666666666668</v>
      </c>
      <c r="Q179" s="1">
        <f t="shared" si="116"/>
        <v>-7.9666666666666659</v>
      </c>
      <c r="R179" s="1">
        <f t="shared" si="117"/>
        <v>7.7666666666666666</v>
      </c>
      <c r="S179" s="1">
        <f t="shared" si="118"/>
        <v>-2</v>
      </c>
      <c r="U179" s="1">
        <f t="shared" si="104"/>
        <v>9.4</v>
      </c>
      <c r="V179" s="1">
        <f t="shared" si="105"/>
        <v>-16.2</v>
      </c>
      <c r="W179" s="1">
        <f t="shared" si="106"/>
        <v>12.8</v>
      </c>
      <c r="X179" s="4">
        <f t="shared" ref="X179" si="147">INTERCEPT(F$7:G$7,F179:G179)</f>
        <v>136.08653846153845</v>
      </c>
      <c r="Y179" s="1">
        <f t="shared" si="120"/>
        <v>276.3</v>
      </c>
      <c r="Z179" s="1">
        <f t="shared" si="107"/>
        <v>140.21346153846156</v>
      </c>
      <c r="AA179" s="1">
        <f t="shared" si="108"/>
        <v>206.19326923076923</v>
      </c>
      <c r="AB179" s="7">
        <f t="shared" si="109"/>
        <v>878.67102564102572</v>
      </c>
      <c r="AC179" s="1">
        <f t="shared" si="97"/>
        <v>239.35184458398743</v>
      </c>
      <c r="AD179" s="1">
        <f t="shared" si="121"/>
        <v>2584.9999215070638</v>
      </c>
      <c r="AE179" s="1">
        <f t="shared" si="122"/>
        <v>16.410616169544738</v>
      </c>
      <c r="AF179" s="12">
        <f t="shared" si="123"/>
        <v>0.63170426221179321</v>
      </c>
      <c r="AI179" s="23">
        <f t="shared" si="110"/>
        <v>0.28886000000000006</v>
      </c>
      <c r="AJ179" s="23">
        <f t="shared" si="137"/>
        <v>0.311</v>
      </c>
      <c r="AK179" s="11">
        <f t="shared" si="95"/>
        <v>0.21380000000000002</v>
      </c>
      <c r="AL179" s="11">
        <f t="shared" si="95"/>
        <v>0.32779999999999998</v>
      </c>
      <c r="AM179" s="11">
        <f t="shared" si="95"/>
        <v>0.36519999999999997</v>
      </c>
      <c r="AN179" s="11">
        <f t="shared" si="95"/>
        <v>0.50529999999999997</v>
      </c>
      <c r="AO179" s="23">
        <f t="shared" si="111"/>
        <v>0.83795482000000021</v>
      </c>
      <c r="AP179" s="23">
        <f t="shared" si="111"/>
        <v>1.0070812648</v>
      </c>
      <c r="AQ179" s="23">
        <f t="shared" si="112"/>
        <v>0.81335787280000016</v>
      </c>
      <c r="AR179" s="23">
        <f t="shared" si="113"/>
        <v>0.76350591680000002</v>
      </c>
      <c r="AS179" s="23">
        <f t="shared" si="114"/>
        <v>0.63694097780000014</v>
      </c>
      <c r="AT179" s="23">
        <f t="shared" si="138"/>
        <v>2.5582551814755754</v>
      </c>
      <c r="AU179" s="23">
        <f t="shared" si="139"/>
        <v>1.2297358156060585</v>
      </c>
      <c r="AV179" s="23">
        <f t="shared" si="140"/>
        <v>1.0101455694915571</v>
      </c>
      <c r="AW179" s="23">
        <f t="shared" si="141"/>
        <v>0.33120034740066245</v>
      </c>
    </row>
    <row r="180" spans="1:49" x14ac:dyDescent="0.35">
      <c r="A180">
        <v>2010</v>
      </c>
      <c r="B180" s="1">
        <v>-6.9</v>
      </c>
      <c r="C180" s="1">
        <v>-4.8</v>
      </c>
      <c r="D180" s="1">
        <v>-7.3</v>
      </c>
      <c r="E180" s="1">
        <v>-3.2</v>
      </c>
      <c r="F180" s="5">
        <v>3.5</v>
      </c>
      <c r="G180" s="1">
        <v>6.2</v>
      </c>
      <c r="H180" s="1">
        <v>9</v>
      </c>
      <c r="I180" s="1">
        <v>9.6</v>
      </c>
      <c r="J180" s="1">
        <v>6.3</v>
      </c>
      <c r="K180" s="5">
        <v>1.2</v>
      </c>
      <c r="L180" s="1">
        <v>-0.6</v>
      </c>
      <c r="M180" s="1">
        <v>-1.9</v>
      </c>
      <c r="N180" s="1">
        <v>0.9</v>
      </c>
      <c r="O180">
        <f t="shared" si="96"/>
        <v>35.799999999999997</v>
      </c>
      <c r="P180" s="1">
        <f t="shared" si="115"/>
        <v>-5</v>
      </c>
      <c r="Q180" s="1">
        <f t="shared" si="116"/>
        <v>-2.3333333333333335</v>
      </c>
      <c r="R180" s="1">
        <f t="shared" si="117"/>
        <v>8.2666666666666657</v>
      </c>
      <c r="S180" s="1">
        <f t="shared" si="118"/>
        <v>2.3000000000000003</v>
      </c>
      <c r="U180" s="1">
        <f t="shared" si="104"/>
        <v>9.6</v>
      </c>
      <c r="V180" s="1">
        <f t="shared" si="105"/>
        <v>-7.3</v>
      </c>
      <c r="W180" s="1">
        <f t="shared" si="106"/>
        <v>8.4499999999999993</v>
      </c>
      <c r="X180" s="5">
        <f t="shared" ref="X180" si="148">INTERCEPT(E$7:F$7,E180:F180)</f>
        <v>119.56716417910448</v>
      </c>
      <c r="Y180" s="5">
        <f>INTERCEPT(K$7:L$7,K180:L180)</f>
        <v>308.83333333333331</v>
      </c>
      <c r="Z180" s="1">
        <f t="shared" si="107"/>
        <v>189.26616915422883</v>
      </c>
      <c r="AA180" s="1">
        <f t="shared" si="108"/>
        <v>214.20024875621891</v>
      </c>
      <c r="AB180" s="7">
        <f t="shared" si="109"/>
        <v>1211.3034825870645</v>
      </c>
      <c r="AC180" s="1">
        <f t="shared" si="97"/>
        <v>208.26716417910447</v>
      </c>
      <c r="AD180" s="1">
        <f t="shared" si="121"/>
        <v>1013.5668656716416</v>
      </c>
      <c r="AE180" s="1">
        <f t="shared" si="122"/>
        <v>15.433582089552246</v>
      </c>
      <c r="AF180" s="12">
        <f t="shared" si="123"/>
        <v>0.47773705772683184</v>
      </c>
      <c r="AI180" s="23">
        <f t="shared" si="110"/>
        <v>0.27410000000000001</v>
      </c>
      <c r="AJ180" s="23">
        <f t="shared" si="137"/>
        <v>0.43545999999999996</v>
      </c>
      <c r="AK180" s="11">
        <f t="shared" si="95"/>
        <v>0.27651999999999999</v>
      </c>
      <c r="AL180" s="11">
        <f t="shared" si="95"/>
        <v>0.42775999999999997</v>
      </c>
      <c r="AM180" s="11">
        <f t="shared" si="95"/>
        <v>0.46123999999999998</v>
      </c>
      <c r="AN180" s="11">
        <f t="shared" si="95"/>
        <v>0.56899999999999995</v>
      </c>
      <c r="AO180" s="23">
        <f t="shared" si="111"/>
        <v>0.6881588960720002</v>
      </c>
      <c r="AP180" s="23">
        <f t="shared" si="111"/>
        <v>0.89271601116800015</v>
      </c>
      <c r="AQ180" s="23">
        <f t="shared" si="112"/>
        <v>0.69525065459200019</v>
      </c>
      <c r="AR180" s="23">
        <f t="shared" si="113"/>
        <v>0.6665040569920001</v>
      </c>
      <c r="AS180" s="23">
        <f t="shared" si="114"/>
        <v>0.61081162000000011</v>
      </c>
      <c r="AT180" s="23">
        <f t="shared" si="138"/>
        <v>2.8280142676948565</v>
      </c>
      <c r="AU180" s="23">
        <f t="shared" si="139"/>
        <v>1.3349193177496259</v>
      </c>
      <c r="AV180" s="23">
        <f t="shared" si="140"/>
        <v>1.1081345317615885</v>
      </c>
      <c r="AW180" s="23">
        <f t="shared" si="141"/>
        <v>0.38080984169541465</v>
      </c>
    </row>
    <row r="181" spans="1:49" x14ac:dyDescent="0.35">
      <c r="A181">
        <v>2011</v>
      </c>
      <c r="B181" s="1">
        <v>-6</v>
      </c>
      <c r="C181" s="1">
        <v>-8.9</v>
      </c>
      <c r="D181" s="1">
        <v>-12.2</v>
      </c>
      <c r="E181" s="1">
        <v>-12.3</v>
      </c>
      <c r="F181" s="6">
        <v>-1.6</v>
      </c>
      <c r="G181" s="1">
        <v>5.4</v>
      </c>
      <c r="H181" s="1">
        <v>9.8000000000000007</v>
      </c>
      <c r="I181" s="1">
        <v>8.1</v>
      </c>
      <c r="J181" s="1">
        <v>2.9</v>
      </c>
      <c r="K181" s="1">
        <v>-2.6</v>
      </c>
      <c r="L181" s="1">
        <v>-5.6</v>
      </c>
      <c r="M181" s="1">
        <v>-8.9</v>
      </c>
      <c r="N181" s="1">
        <v>-2.7</v>
      </c>
      <c r="O181">
        <f t="shared" si="96"/>
        <v>26.2</v>
      </c>
      <c r="P181" s="1">
        <f t="shared" si="115"/>
        <v>-5.6000000000000005</v>
      </c>
      <c r="Q181" s="1">
        <f t="shared" si="116"/>
        <v>-8.7000000000000011</v>
      </c>
      <c r="R181" s="1">
        <f t="shared" si="117"/>
        <v>7.7666666666666666</v>
      </c>
      <c r="S181" s="1">
        <f t="shared" si="118"/>
        <v>-1.7666666666666666</v>
      </c>
      <c r="U181" s="1">
        <f t="shared" si="104"/>
        <v>9.8000000000000007</v>
      </c>
      <c r="V181" s="1">
        <f t="shared" si="105"/>
        <v>-12.3</v>
      </c>
      <c r="W181" s="1">
        <f t="shared" si="106"/>
        <v>11.05</v>
      </c>
      <c r="X181" s="4">
        <f t="shared" ref="X181" si="149">INTERCEPT(F$7:G$7,F181:G181)</f>
        <v>142.47142857142856</v>
      </c>
      <c r="Y181" s="1">
        <f t="shared" si="120"/>
        <v>274.08181818181816</v>
      </c>
      <c r="Z181" s="1">
        <f t="shared" si="107"/>
        <v>131.6103896103896</v>
      </c>
      <c r="AA181" s="1">
        <f t="shared" si="108"/>
        <v>208.27662337662338</v>
      </c>
      <c r="AB181" s="7">
        <f t="shared" si="109"/>
        <v>859.85454545454536</v>
      </c>
      <c r="AC181" s="1">
        <f t="shared" si="97"/>
        <v>198.63809523809525</v>
      </c>
      <c r="AD181" s="1">
        <f t="shared" si="121"/>
        <v>1628.8323809523808</v>
      </c>
      <c r="AE181" s="1">
        <f t="shared" si="122"/>
        <v>43.152380952380938</v>
      </c>
      <c r="AF181" s="12">
        <f t="shared" si="123"/>
        <v>0.57918477980462368</v>
      </c>
      <c r="AI181" s="23">
        <f t="shared" si="110"/>
        <v>0.30362000000000006</v>
      </c>
      <c r="AJ181" s="23">
        <f t="shared" si="137"/>
        <v>0.31353999999999999</v>
      </c>
      <c r="AK181" s="11">
        <f t="shared" si="95"/>
        <v>0.21507999999999999</v>
      </c>
      <c r="AL181" s="11">
        <f t="shared" si="95"/>
        <v>0.32984000000000002</v>
      </c>
      <c r="AM181" s="11">
        <f t="shared" si="95"/>
        <v>0.36715999999999999</v>
      </c>
      <c r="AN181" s="11">
        <f t="shared" si="95"/>
        <v>0.50659999999999994</v>
      </c>
      <c r="AO181" s="23">
        <f t="shared" si="111"/>
        <v>0.83414834247200009</v>
      </c>
      <c r="AP181" s="23">
        <f t="shared" si="111"/>
        <v>1.0045569634880001</v>
      </c>
      <c r="AQ181" s="23">
        <f t="shared" si="112"/>
        <v>0.81046410995200002</v>
      </c>
      <c r="AR181" s="23">
        <f t="shared" si="113"/>
        <v>0.76108004675200003</v>
      </c>
      <c r="AS181" s="23">
        <f t="shared" si="114"/>
        <v>0.63621141520000024</v>
      </c>
      <c r="AT181" s="23">
        <f t="shared" si="138"/>
        <v>2.5275411283630151</v>
      </c>
      <c r="AU181" s="23">
        <f t="shared" si="139"/>
        <v>1.2143313891228043</v>
      </c>
      <c r="AV181" s="23">
        <f t="shared" si="140"/>
        <v>0.99768230783774114</v>
      </c>
      <c r="AW181" s="23">
        <f t="shared" si="141"/>
        <v>0.32744718404200501</v>
      </c>
    </row>
    <row r="182" spans="1:49" x14ac:dyDescent="0.35">
      <c r="A182">
        <v>2012</v>
      </c>
      <c r="B182" s="1">
        <v>-11.1</v>
      </c>
      <c r="C182" s="1">
        <v>-12.6</v>
      </c>
      <c r="D182" s="1">
        <v>-15.3</v>
      </c>
      <c r="E182" s="1">
        <v>-4.8</v>
      </c>
      <c r="F182" s="5">
        <v>1.6</v>
      </c>
      <c r="G182" s="1">
        <v>8.1</v>
      </c>
      <c r="H182" s="1">
        <v>10</v>
      </c>
      <c r="I182" s="1">
        <v>8.1999999999999993</v>
      </c>
      <c r="J182" s="1">
        <v>5</v>
      </c>
      <c r="K182" s="5">
        <v>0.7</v>
      </c>
      <c r="L182" s="1">
        <v>-4.5</v>
      </c>
      <c r="M182" s="1">
        <v>-6.3</v>
      </c>
      <c r="N182" s="1">
        <v>-1.8</v>
      </c>
      <c r="O182">
        <f t="shared" si="96"/>
        <v>33.6</v>
      </c>
      <c r="P182" s="1">
        <f t="shared" si="115"/>
        <v>-10.866666666666667</v>
      </c>
      <c r="Q182" s="1">
        <f t="shared" si="116"/>
        <v>-6.166666666666667</v>
      </c>
      <c r="R182" s="1">
        <f t="shared" si="117"/>
        <v>8.7666666666666675</v>
      </c>
      <c r="S182" s="1">
        <f t="shared" si="118"/>
        <v>0.40000000000000008</v>
      </c>
      <c r="U182" s="1">
        <f t="shared" si="104"/>
        <v>10</v>
      </c>
      <c r="V182" s="1">
        <f t="shared" si="105"/>
        <v>-15.3</v>
      </c>
      <c r="W182" s="1">
        <f t="shared" si="106"/>
        <v>12.65</v>
      </c>
      <c r="X182" s="5">
        <f t="shared" ref="X182" si="150">INTERCEPT(E$7:F$7,E182:F182)</f>
        <v>127.875</v>
      </c>
      <c r="Y182" s="5">
        <f>INTERCEPT(K$7:L$7,K182:L182)</f>
        <v>292.60576923076923</v>
      </c>
      <c r="Z182" s="1">
        <f t="shared" si="107"/>
        <v>164.73076923076923</v>
      </c>
      <c r="AA182" s="1">
        <f t="shared" si="108"/>
        <v>210.24038461538461</v>
      </c>
      <c r="AB182" s="7">
        <f t="shared" si="109"/>
        <v>1098.2051282051282</v>
      </c>
      <c r="AC182" s="1">
        <f t="shared" si="97"/>
        <v>218.79318181818184</v>
      </c>
      <c r="AD182" s="1">
        <f t="shared" si="121"/>
        <v>2231.6904545454545</v>
      </c>
      <c r="AE182" s="1">
        <f t="shared" si="122"/>
        <v>18.478409090909082</v>
      </c>
      <c r="AF182" s="12">
        <f t="shared" si="123"/>
        <v>0.58771834947485402</v>
      </c>
      <c r="AI182" s="23">
        <f t="shared" si="110"/>
        <v>0.311</v>
      </c>
      <c r="AJ182" s="23">
        <f t="shared" si="137"/>
        <v>0.40751999999999999</v>
      </c>
      <c r="AK182" s="11">
        <f t="shared" si="95"/>
        <v>0.26244000000000001</v>
      </c>
      <c r="AL182" s="11">
        <f t="shared" si="95"/>
        <v>0.40532000000000001</v>
      </c>
      <c r="AM182" s="11">
        <f t="shared" si="95"/>
        <v>0.43968000000000002</v>
      </c>
      <c r="AN182" s="11">
        <f t="shared" si="95"/>
        <v>0.55469999999999997</v>
      </c>
      <c r="AO182" s="23">
        <f t="shared" si="111"/>
        <v>0.71526037196800019</v>
      </c>
      <c r="AP182" s="23">
        <f t="shared" si="111"/>
        <v>0.91673250371199999</v>
      </c>
      <c r="AQ182" s="23">
        <f t="shared" si="112"/>
        <v>0.71755481180800018</v>
      </c>
      <c r="AR182" s="23">
        <f t="shared" si="113"/>
        <v>0.68439397580800021</v>
      </c>
      <c r="AS182" s="23">
        <f t="shared" si="114"/>
        <v>0.61496785780000007</v>
      </c>
      <c r="AT182" s="23">
        <f t="shared" si="138"/>
        <v>2.7287358704613345</v>
      </c>
      <c r="AU182" s="23">
        <f t="shared" si="139"/>
        <v>1.2912998658664596</v>
      </c>
      <c r="AV182" s="23">
        <f t="shared" si="140"/>
        <v>1.0692011809619411</v>
      </c>
      <c r="AW182" s="23">
        <f t="shared" si="141"/>
        <v>0.36382788183835951</v>
      </c>
    </row>
    <row r="183" spans="1:49" x14ac:dyDescent="0.35">
      <c r="A183">
        <v>2013</v>
      </c>
      <c r="B183" s="1">
        <v>-7.4</v>
      </c>
      <c r="C183" s="1">
        <v>-10.6</v>
      </c>
      <c r="D183" s="1">
        <v>-7.3</v>
      </c>
      <c r="E183" s="1">
        <v>-4.3</v>
      </c>
      <c r="F183" s="6">
        <v>-3</v>
      </c>
      <c r="G183" s="1">
        <v>6.3</v>
      </c>
      <c r="H183" s="1">
        <v>8.1999999999999993</v>
      </c>
      <c r="I183" s="1">
        <v>6.8</v>
      </c>
      <c r="J183" s="1">
        <v>3.5</v>
      </c>
      <c r="K183" s="1">
        <v>-0.7</v>
      </c>
      <c r="L183" s="1">
        <v>-5.8</v>
      </c>
      <c r="M183" s="1">
        <v>-8.3000000000000007</v>
      </c>
      <c r="N183" s="1">
        <v>-1.9</v>
      </c>
      <c r="O183">
        <f t="shared" si="96"/>
        <v>24.8</v>
      </c>
      <c r="P183" s="1">
        <f t="shared" si="115"/>
        <v>-8.1</v>
      </c>
      <c r="Q183" s="1">
        <f t="shared" si="116"/>
        <v>-4.8666666666666663</v>
      </c>
      <c r="R183" s="1">
        <f t="shared" si="117"/>
        <v>7.1000000000000005</v>
      </c>
      <c r="S183" s="1">
        <f t="shared" si="118"/>
        <v>-1</v>
      </c>
      <c r="U183" s="1">
        <f t="shared" si="104"/>
        <v>8.1999999999999993</v>
      </c>
      <c r="V183" s="1">
        <f t="shared" si="105"/>
        <v>-10.6</v>
      </c>
      <c r="W183" s="1">
        <f t="shared" si="106"/>
        <v>9.3999999999999986</v>
      </c>
      <c r="X183" s="4">
        <f t="shared" ref="X183:X185" si="151">INTERCEPT(F$7:G$7,F183:G183)</f>
        <v>145.33870967741936</v>
      </c>
      <c r="Y183" s="1">
        <f t="shared" si="120"/>
        <v>283.41666666666669</v>
      </c>
      <c r="Z183" s="1">
        <f t="shared" si="107"/>
        <v>138.07795698924733</v>
      </c>
      <c r="AA183" s="1">
        <f t="shared" si="108"/>
        <v>214.37768817204301</v>
      </c>
      <c r="AB183" s="7">
        <f t="shared" si="109"/>
        <v>754.82616487455198</v>
      </c>
      <c r="AC183" s="1">
        <f t="shared" si="97"/>
        <v>217.73294044665013</v>
      </c>
      <c r="AD183" s="1">
        <f t="shared" si="121"/>
        <v>1538.6461124896609</v>
      </c>
      <c r="AE183" s="1">
        <f t="shared" si="122"/>
        <v>36.472239454094293</v>
      </c>
      <c r="AF183" s="12">
        <f t="shared" si="123"/>
        <v>0.58809247646799645</v>
      </c>
      <c r="AI183" s="23">
        <f t="shared" si="110"/>
        <v>0.24458000000000002</v>
      </c>
      <c r="AJ183" s="23">
        <f t="shared" si="137"/>
        <v>0.29576000000000002</v>
      </c>
      <c r="AK183" s="11">
        <f t="shared" si="95"/>
        <v>0.20612</v>
      </c>
      <c r="AL183" s="11">
        <f t="shared" si="95"/>
        <v>0.31556000000000001</v>
      </c>
      <c r="AM183" s="11">
        <f t="shared" si="95"/>
        <v>0.35343999999999998</v>
      </c>
      <c r="AN183" s="11">
        <f t="shared" si="95"/>
        <v>0.4975</v>
      </c>
      <c r="AO183" s="23">
        <f t="shared" si="111"/>
        <v>0.86144942579200012</v>
      </c>
      <c r="AP183" s="23">
        <f t="shared" si="111"/>
        <v>1.0223935996480003</v>
      </c>
      <c r="AQ183" s="23">
        <f t="shared" si="112"/>
        <v>0.83114343491200005</v>
      </c>
      <c r="AR183" s="23">
        <f t="shared" si="113"/>
        <v>0.77845159731200009</v>
      </c>
      <c r="AS183" s="23">
        <f t="shared" si="114"/>
        <v>0.64149012500000013</v>
      </c>
      <c r="AT183" s="23">
        <f t="shared" si="138"/>
        <v>2.38908160950368</v>
      </c>
      <c r="AU183" s="23">
        <f t="shared" si="139"/>
        <v>1.1521772454779111</v>
      </c>
      <c r="AV183" s="23">
        <f t="shared" si="140"/>
        <v>0.94537450722862137</v>
      </c>
      <c r="AW183" s="23">
        <f t="shared" si="141"/>
        <v>0.30806793414488115</v>
      </c>
    </row>
    <row r="184" spans="1:49" x14ac:dyDescent="0.35">
      <c r="A184">
        <v>2014</v>
      </c>
      <c r="B184" s="1">
        <v>-5.3</v>
      </c>
      <c r="C184" s="1">
        <v>-9</v>
      </c>
      <c r="D184" s="1">
        <v>-12.4</v>
      </c>
      <c r="E184" s="1">
        <v>-8.5</v>
      </c>
      <c r="F184" s="6">
        <v>-1.1000000000000001</v>
      </c>
      <c r="G184" s="1">
        <v>6.6</v>
      </c>
      <c r="H184" s="1">
        <v>8.6999999999999993</v>
      </c>
      <c r="I184" s="1">
        <v>7.4</v>
      </c>
      <c r="J184" s="1">
        <v>3.4</v>
      </c>
      <c r="K184" s="1">
        <v>-1.3</v>
      </c>
      <c r="L184" s="1">
        <v>-3.3</v>
      </c>
      <c r="M184" s="1">
        <v>-8.5</v>
      </c>
      <c r="N184" s="1">
        <v>-1.9</v>
      </c>
      <c r="O184">
        <f t="shared" si="96"/>
        <v>26.099999999999998</v>
      </c>
      <c r="P184" s="1">
        <f t="shared" si="115"/>
        <v>-7.5333333333333341</v>
      </c>
      <c r="Q184" s="1">
        <f t="shared" si="116"/>
        <v>-7.333333333333333</v>
      </c>
      <c r="R184" s="1">
        <f t="shared" si="117"/>
        <v>7.5666666666666664</v>
      </c>
      <c r="S184" s="1">
        <f t="shared" si="118"/>
        <v>-0.40000000000000008</v>
      </c>
      <c r="U184" s="1">
        <f t="shared" si="104"/>
        <v>8.6999999999999993</v>
      </c>
      <c r="V184" s="1">
        <f t="shared" si="105"/>
        <v>-12.4</v>
      </c>
      <c r="W184" s="1">
        <f t="shared" si="106"/>
        <v>10.55</v>
      </c>
      <c r="X184" s="4">
        <f t="shared" si="151"/>
        <v>139.85714285714286</v>
      </c>
      <c r="Y184" s="1">
        <f t="shared" si="120"/>
        <v>280.06382978723406</v>
      </c>
      <c r="Z184" s="1">
        <f t="shared" si="107"/>
        <v>140.20668693009119</v>
      </c>
      <c r="AA184" s="1">
        <f t="shared" si="108"/>
        <v>209.96048632218844</v>
      </c>
      <c r="AB184" s="7">
        <f t="shared" si="109"/>
        <v>813.1987841945288</v>
      </c>
      <c r="AC184" s="1">
        <f t="shared" si="97"/>
        <v>221.44047619047618</v>
      </c>
      <c r="AD184" s="1">
        <f t="shared" si="121"/>
        <v>1830.5746031746028</v>
      </c>
      <c r="AE184" s="1">
        <f t="shared" si="122"/>
        <v>29.136904761904773</v>
      </c>
      <c r="AF184" s="12">
        <f t="shared" si="123"/>
        <v>0.60005752475789476</v>
      </c>
      <c r="AI184" s="23">
        <f t="shared" si="110"/>
        <v>0.26302999999999999</v>
      </c>
      <c r="AJ184" s="23">
        <f t="shared" si="137"/>
        <v>0.31226999999999999</v>
      </c>
      <c r="AK184" s="11">
        <f t="shared" si="95"/>
        <v>0.21443999999999999</v>
      </c>
      <c r="AL184" s="11">
        <f t="shared" si="95"/>
        <v>0.32882</v>
      </c>
      <c r="AM184" s="11">
        <f t="shared" si="95"/>
        <v>0.36617999999999995</v>
      </c>
      <c r="AN184" s="11">
        <f t="shared" si="95"/>
        <v>0.5059499999999999</v>
      </c>
      <c r="AO184" s="23">
        <f t="shared" si="111"/>
        <v>0.83604767801800006</v>
      </c>
      <c r="AP184" s="23">
        <f t="shared" si="111"/>
        <v>1.0058181229120002</v>
      </c>
      <c r="AQ184" s="23">
        <f t="shared" si="112"/>
        <v>0.811908473608</v>
      </c>
      <c r="AR184" s="23">
        <f t="shared" si="113"/>
        <v>0.76229065760800019</v>
      </c>
      <c r="AS184" s="23">
        <f t="shared" si="114"/>
        <v>0.63657517405000008</v>
      </c>
      <c r="AT184" s="23">
        <f t="shared" si="138"/>
        <v>2.4595550069637566</v>
      </c>
      <c r="AU184" s="23">
        <f t="shared" si="139"/>
        <v>1.1819789140800663</v>
      </c>
      <c r="AV184" s="23">
        <f t="shared" si="140"/>
        <v>0.97100902390753996</v>
      </c>
      <c r="AW184" s="23">
        <f t="shared" si="141"/>
        <v>0.31853066239662486</v>
      </c>
    </row>
    <row r="185" spans="1:49" x14ac:dyDescent="0.35">
      <c r="A185">
        <v>2015</v>
      </c>
      <c r="B185" s="1">
        <v>-13.9</v>
      </c>
      <c r="C185" s="1">
        <v>-18.600000000000001</v>
      </c>
      <c r="D185" s="1">
        <v>-14</v>
      </c>
      <c r="E185" s="1">
        <v>-10</v>
      </c>
      <c r="F185" s="6">
        <v>-1.6</v>
      </c>
      <c r="G185" s="1">
        <v>4.7</v>
      </c>
      <c r="H185" s="1">
        <v>9.1999999999999993</v>
      </c>
      <c r="I185" s="1">
        <v>6.8</v>
      </c>
      <c r="J185" s="1">
        <v>2.8</v>
      </c>
      <c r="K185" s="1">
        <v>-2.5</v>
      </c>
      <c r="L185" s="1">
        <v>-7.5</v>
      </c>
      <c r="M185" s="1">
        <v>-10.4</v>
      </c>
      <c r="N185" s="1">
        <v>-4.5999999999999996</v>
      </c>
      <c r="O185">
        <f t="shared" si="96"/>
        <v>23.5</v>
      </c>
      <c r="P185" s="1">
        <f t="shared" si="115"/>
        <v>-13.666666666666666</v>
      </c>
      <c r="Q185" s="1">
        <f t="shared" si="116"/>
        <v>-8.5333333333333332</v>
      </c>
      <c r="R185" s="1">
        <f t="shared" si="117"/>
        <v>6.8999999999999995</v>
      </c>
      <c r="S185" s="1">
        <f t="shared" si="118"/>
        <v>-2.4</v>
      </c>
      <c r="U185" s="1">
        <f t="shared" si="104"/>
        <v>9.1999999999999993</v>
      </c>
      <c r="V185" s="1">
        <f t="shared" si="105"/>
        <v>-18.600000000000001</v>
      </c>
      <c r="W185" s="1">
        <f t="shared" si="106"/>
        <v>13.9</v>
      </c>
      <c r="X185" s="4">
        <f t="shared" si="151"/>
        <v>143.24603174603175</v>
      </c>
      <c r="Y185" s="1">
        <f t="shared" si="120"/>
        <v>274.11320754716979</v>
      </c>
      <c r="Z185" s="1">
        <f t="shared" si="107"/>
        <v>130.86717580113805</v>
      </c>
      <c r="AA185" s="1">
        <f t="shared" si="108"/>
        <v>208.67961964660077</v>
      </c>
      <c r="AB185" s="7">
        <f t="shared" si="109"/>
        <v>802.65201158031334</v>
      </c>
      <c r="AC185" s="1">
        <f t="shared" si="97"/>
        <v>228.18220195879769</v>
      </c>
      <c r="AD185" s="1">
        <f t="shared" si="121"/>
        <v>2829.4593042890915</v>
      </c>
      <c r="AE185" s="1">
        <f t="shared" si="122"/>
        <v>29.154930766632901</v>
      </c>
      <c r="AF185" s="12">
        <f t="shared" si="123"/>
        <v>0.65248035305748819</v>
      </c>
      <c r="AI185" s="23">
        <f t="shared" si="110"/>
        <v>0.28148000000000001</v>
      </c>
      <c r="AJ185" s="23">
        <f t="shared" si="137"/>
        <v>0.27925</v>
      </c>
      <c r="AK185" s="11">
        <f t="shared" si="95"/>
        <v>0.1978</v>
      </c>
      <c r="AL185" s="11">
        <f t="shared" si="95"/>
        <v>0.30230000000000001</v>
      </c>
      <c r="AM185" s="11">
        <f t="shared" si="95"/>
        <v>0.3407</v>
      </c>
      <c r="AN185" s="11">
        <f t="shared" si="95"/>
        <v>0.48904999999999998</v>
      </c>
      <c r="AO185" s="23">
        <f t="shared" si="111"/>
        <v>0.8881704612500001</v>
      </c>
      <c r="AP185" s="23">
        <f t="shared" si="111"/>
        <v>1.0393041128</v>
      </c>
      <c r="AQ185" s="23">
        <f t="shared" si="112"/>
        <v>0.85122940180000017</v>
      </c>
      <c r="AR185" s="23">
        <f t="shared" si="113"/>
        <v>0.79539810580000014</v>
      </c>
      <c r="AS185" s="23">
        <f t="shared" si="114"/>
        <v>0.64675066405000015</v>
      </c>
      <c r="AT185" s="23">
        <f t="shared" si="138"/>
        <v>2.4838960876099878</v>
      </c>
      <c r="AU185" s="23">
        <f t="shared" si="139"/>
        <v>1.2023884307394175</v>
      </c>
      <c r="AV185" s="23">
        <f t="shared" si="140"/>
        <v>0.98541809407149106</v>
      </c>
      <c r="AW185" s="23">
        <f t="shared" si="141"/>
        <v>0.31897755628282792</v>
      </c>
    </row>
    <row r="186" spans="1:49" x14ac:dyDescent="0.35">
      <c r="A186">
        <v>2016</v>
      </c>
      <c r="B186" s="1">
        <v>-7</v>
      </c>
      <c r="C186" s="1">
        <v>-9.3000000000000007</v>
      </c>
      <c r="D186" s="1">
        <v>-6.5</v>
      </c>
      <c r="E186" s="1">
        <v>-0.4</v>
      </c>
      <c r="F186" s="5">
        <v>1.7</v>
      </c>
      <c r="G186" s="1">
        <v>6</v>
      </c>
      <c r="H186" s="1">
        <v>9.1999999999999993</v>
      </c>
      <c r="I186" s="1">
        <v>8.1999999999999993</v>
      </c>
      <c r="J186" s="1">
        <v>3</v>
      </c>
      <c r="K186" s="1">
        <v>-1.2</v>
      </c>
      <c r="L186" s="1">
        <v>-4.7</v>
      </c>
      <c r="M186" s="1">
        <v>-8.3000000000000007</v>
      </c>
      <c r="N186" s="1">
        <v>-0.8</v>
      </c>
      <c r="O186">
        <f t="shared" si="96"/>
        <v>28.099999999999998</v>
      </c>
      <c r="P186" s="1">
        <f t="shared" si="115"/>
        <v>-8.9</v>
      </c>
      <c r="Q186" s="1">
        <f t="shared" si="116"/>
        <v>-1.7333333333333334</v>
      </c>
      <c r="R186" s="1">
        <f t="shared" si="117"/>
        <v>7.8</v>
      </c>
      <c r="S186" s="1">
        <f t="shared" si="118"/>
        <v>-0.96666666666666679</v>
      </c>
      <c r="U186" s="1">
        <f t="shared" si="104"/>
        <v>9.1999999999999993</v>
      </c>
      <c r="V186" s="1">
        <f t="shared" si="105"/>
        <v>-9.3000000000000007</v>
      </c>
      <c r="W186" s="1">
        <f t="shared" si="106"/>
        <v>9.25</v>
      </c>
      <c r="X186" s="5">
        <f t="shared" ref="X186:X187" si="152">INTERCEPT(E$7:F$7,E186:F186)</f>
        <v>110.80952380952381</v>
      </c>
      <c r="Y186" s="1">
        <f t="shared" si="120"/>
        <v>279.78571428571428</v>
      </c>
      <c r="Z186" s="1">
        <f t="shared" si="107"/>
        <v>168.97619047619048</v>
      </c>
      <c r="AA186" s="1">
        <f t="shared" si="108"/>
        <v>195.29761904761904</v>
      </c>
      <c r="AB186" s="7">
        <f t="shared" si="109"/>
        <v>1036.3873015873016</v>
      </c>
      <c r="AC186" s="1">
        <f>365-Y185+X186</f>
        <v>201.696316262354</v>
      </c>
      <c r="AD186" s="1">
        <f t="shared" si="121"/>
        <v>1250.5171608265948</v>
      </c>
      <c r="AE186" s="1">
        <f t="shared" si="122"/>
        <v>9.9613656783468087</v>
      </c>
      <c r="AF186" s="12">
        <f t="shared" si="123"/>
        <v>0.52345979669998555</v>
      </c>
      <c r="AI186" s="23">
        <f t="shared" si="110"/>
        <v>0.28148000000000001</v>
      </c>
      <c r="AJ186" s="23">
        <f t="shared" si="137"/>
        <v>0.33766999999999997</v>
      </c>
      <c r="AK186" s="11">
        <f t="shared" si="95"/>
        <v>0.22724</v>
      </c>
      <c r="AL186" s="11">
        <f t="shared" si="95"/>
        <v>0.34921999999999997</v>
      </c>
      <c r="AM186" s="11">
        <f t="shared" si="95"/>
        <v>0.38577999999999996</v>
      </c>
      <c r="AN186" s="11">
        <f t="shared" si="95"/>
        <v>0.51895000000000002</v>
      </c>
      <c r="AO186" s="23">
        <f t="shared" si="111"/>
        <v>0.79954418993800025</v>
      </c>
      <c r="AP186" s="23">
        <f t="shared" si="111"/>
        <v>0.98097160259200011</v>
      </c>
      <c r="AQ186" s="23">
        <f t="shared" si="112"/>
        <v>0.78397795232800016</v>
      </c>
      <c r="AR186" s="23">
        <f t="shared" si="113"/>
        <v>0.73896162432800017</v>
      </c>
      <c r="AS186" s="23">
        <f t="shared" si="114"/>
        <v>0.62968852804999997</v>
      </c>
      <c r="AT186" s="23">
        <f t="shared" si="138"/>
        <v>2.742127918937721</v>
      </c>
      <c r="AU186" s="23">
        <f t="shared" si="139"/>
        <v>1.311205607522443</v>
      </c>
      <c r="AV186" s="23">
        <f t="shared" si="140"/>
        <v>1.0792861182470983</v>
      </c>
      <c r="AW186" s="23">
        <f t="shared" si="141"/>
        <v>0.3576448435355094</v>
      </c>
    </row>
    <row r="187" spans="1:49" x14ac:dyDescent="0.35">
      <c r="A187">
        <v>2017</v>
      </c>
      <c r="B187" s="1">
        <v>-10.9</v>
      </c>
      <c r="C187" s="1">
        <v>-14.9</v>
      </c>
      <c r="D187" s="1">
        <v>-12.7</v>
      </c>
      <c r="E187" s="1">
        <v>-8.4</v>
      </c>
      <c r="F187" s="5">
        <v>0.5</v>
      </c>
      <c r="G187" s="1">
        <v>4.5999999999999996</v>
      </c>
      <c r="H187" s="1">
        <v>7.3</v>
      </c>
      <c r="I187" s="1">
        <v>6.8</v>
      </c>
      <c r="J187" s="1">
        <v>3</v>
      </c>
      <c r="K187" s="1">
        <v>-0.1</v>
      </c>
      <c r="L187" s="1">
        <v>-4.5</v>
      </c>
      <c r="M187" s="1">
        <v>-4.8</v>
      </c>
      <c r="N187" s="1">
        <v>-2.9</v>
      </c>
      <c r="O187">
        <f>SUMIF(B187:M187,"&gt;0")</f>
        <v>22.2</v>
      </c>
      <c r="P187" s="1">
        <f t="shared" si="115"/>
        <v>-11.366666666666667</v>
      </c>
      <c r="Q187" s="1">
        <f t="shared" si="116"/>
        <v>-6.8666666666666671</v>
      </c>
      <c r="R187" s="1">
        <f t="shared" si="117"/>
        <v>6.2333333333333334</v>
      </c>
      <c r="S187" s="1">
        <f t="shared" si="118"/>
        <v>-0.53333333333333333</v>
      </c>
      <c r="U187" s="1">
        <f t="shared" si="104"/>
        <v>7.3</v>
      </c>
      <c r="V187" s="1">
        <f t="shared" si="105"/>
        <v>-14.9</v>
      </c>
      <c r="W187" s="1">
        <f t="shared" si="106"/>
        <v>11.1</v>
      </c>
      <c r="X187" s="5">
        <f t="shared" si="152"/>
        <v>133.7865168539326</v>
      </c>
      <c r="Y187" s="1">
        <f t="shared" si="120"/>
        <v>287.51612903225805</v>
      </c>
      <c r="Z187" s="1">
        <f t="shared" si="107"/>
        <v>153.72961217832545</v>
      </c>
      <c r="AA187" s="1">
        <f t="shared" si="108"/>
        <v>210.65132294309532</v>
      </c>
      <c r="AB187" s="7">
        <f t="shared" si="109"/>
        <v>748.15077926785045</v>
      </c>
      <c r="AC187" s="1">
        <f t="shared" ref="AC187:AC192" si="153">365-Y186+X187</f>
        <v>219.00080256821832</v>
      </c>
      <c r="AD187" s="1">
        <f t="shared" si="121"/>
        <v>2175.4079721776352</v>
      </c>
      <c r="AE187" s="1">
        <f t="shared" si="122"/>
        <v>24.286115569823437</v>
      </c>
      <c r="AF187" s="12">
        <f t="shared" si="123"/>
        <v>0.6303418152668081</v>
      </c>
      <c r="AI187" s="23">
        <f t="shared" si="110"/>
        <v>0.21137</v>
      </c>
      <c r="AJ187" s="23">
        <f t="shared" si="137"/>
        <v>0.26273999999999997</v>
      </c>
      <c r="AK187" s="11">
        <f t="shared" si="95"/>
        <v>0.18948000000000001</v>
      </c>
      <c r="AL187" s="11">
        <f t="shared" si="95"/>
        <v>0.28904000000000002</v>
      </c>
      <c r="AM187" s="11">
        <f t="shared" si="95"/>
        <v>0.32795999999999997</v>
      </c>
      <c r="AN187" s="11">
        <f t="shared" si="95"/>
        <v>0.48059999999999997</v>
      </c>
      <c r="AO187" s="23">
        <f t="shared" si="111"/>
        <v>0.9162107843920001</v>
      </c>
      <c r="AP187" s="23">
        <f t="shared" si="111"/>
        <v>1.056549662368</v>
      </c>
      <c r="AQ187" s="23">
        <f t="shared" si="112"/>
        <v>0.87216637427200006</v>
      </c>
      <c r="AR187" s="23">
        <f t="shared" si="113"/>
        <v>0.81313018307200013</v>
      </c>
      <c r="AS187" s="23">
        <f t="shared" si="114"/>
        <v>0.65235679120000012</v>
      </c>
      <c r="AT187" s="23">
        <f t="shared" si="138"/>
        <v>2.4178979962215119</v>
      </c>
      <c r="AU187" s="23">
        <f t="shared" si="139"/>
        <v>1.1750384213390264</v>
      </c>
      <c r="AV187" s="23">
        <f t="shared" si="140"/>
        <v>0.96192057559324107</v>
      </c>
      <c r="AW187" s="23">
        <f t="shared" si="141"/>
        <v>0.30928951384197151</v>
      </c>
    </row>
    <row r="188" spans="1:49" x14ac:dyDescent="0.35">
      <c r="A188">
        <v>2018</v>
      </c>
      <c r="B188" s="1">
        <v>-10.1</v>
      </c>
      <c r="C188" s="1">
        <v>-16.2</v>
      </c>
      <c r="D188" s="1">
        <v>-12.1</v>
      </c>
      <c r="E188" s="1">
        <v>-6.1</v>
      </c>
      <c r="F188" s="6">
        <v>-2.5</v>
      </c>
      <c r="G188" s="1">
        <v>3.8</v>
      </c>
      <c r="H188" s="1">
        <v>6</v>
      </c>
      <c r="I188" s="1">
        <v>7.1</v>
      </c>
      <c r="J188" s="1">
        <v>3.2</v>
      </c>
      <c r="K188" s="1">
        <v>-3.3</v>
      </c>
      <c r="L188" s="1">
        <v>-4.5999999999999996</v>
      </c>
      <c r="M188" s="1">
        <v>-5.9</v>
      </c>
      <c r="N188" s="1">
        <v>-3.4</v>
      </c>
      <c r="O188">
        <f t="shared" ref="O188:O190" si="154">SUMIF(B188:M188,"&gt;0")</f>
        <v>20.099999999999998</v>
      </c>
      <c r="P188" s="1">
        <f t="shared" si="115"/>
        <v>-10.366666666666665</v>
      </c>
      <c r="Q188" s="1">
        <f t="shared" si="116"/>
        <v>-6.8999999999999995</v>
      </c>
      <c r="R188" s="1">
        <f t="shared" si="117"/>
        <v>5.6333333333333329</v>
      </c>
      <c r="S188" s="1">
        <f t="shared" si="118"/>
        <v>-1.5666666666666664</v>
      </c>
      <c r="U188" s="1">
        <f t="shared" si="104"/>
        <v>7.1</v>
      </c>
      <c r="V188" s="1">
        <f t="shared" si="105"/>
        <v>-16.2</v>
      </c>
      <c r="W188" s="1">
        <f t="shared" si="106"/>
        <v>11.649999999999999</v>
      </c>
      <c r="X188" s="4">
        <f t="shared" ref="X188" si="155">INTERCEPT(F$7:G$7,F188:G188)</f>
        <v>147.60317460317461</v>
      </c>
      <c r="Y188" s="1">
        <f t="shared" si="120"/>
        <v>273.01538461538462</v>
      </c>
      <c r="Z188" s="1">
        <f t="shared" si="107"/>
        <v>125.41221001221001</v>
      </c>
      <c r="AA188" s="1">
        <f t="shared" si="108"/>
        <v>210.3092796092796</v>
      </c>
      <c r="AB188" s="7">
        <f t="shared" si="109"/>
        <v>593.61779405779396</v>
      </c>
      <c r="AC188" s="1">
        <f t="shared" si="153"/>
        <v>225.08704557091656</v>
      </c>
      <c r="AD188" s="1">
        <f t="shared" si="121"/>
        <v>2430.9400921658985</v>
      </c>
      <c r="AE188" s="1">
        <f t="shared" si="122"/>
        <v>35.059651817716329</v>
      </c>
      <c r="AF188" s="12">
        <f t="shared" si="123"/>
        <v>0.66927300983129523</v>
      </c>
      <c r="AI188" s="23">
        <f t="shared" si="110"/>
        <v>0.16340000000000002</v>
      </c>
      <c r="AJ188" s="23">
        <f t="shared" si="137"/>
        <v>0.23606999999999995</v>
      </c>
      <c r="AK188" s="11">
        <f t="shared" si="95"/>
        <v>0.17604</v>
      </c>
      <c r="AL188" s="11">
        <f t="shared" si="95"/>
        <v>0.26761999999999997</v>
      </c>
      <c r="AM188" s="11">
        <f t="shared" si="95"/>
        <v>0.30737999999999999</v>
      </c>
      <c r="AN188" s="11">
        <f t="shared" si="95"/>
        <v>0.46694999999999998</v>
      </c>
      <c r="AO188" s="23">
        <f t="shared" si="111"/>
        <v>0.96429358865800019</v>
      </c>
      <c r="AP188" s="23">
        <f t="shared" si="111"/>
        <v>1.0851155974720001</v>
      </c>
      <c r="AQ188" s="23">
        <f t="shared" si="112"/>
        <v>0.90778532384800015</v>
      </c>
      <c r="AR188" s="23">
        <f t="shared" si="113"/>
        <v>0.84343376384800017</v>
      </c>
      <c r="AS188" s="23">
        <f t="shared" si="114"/>
        <v>0.66214287205000011</v>
      </c>
      <c r="AT188" s="23">
        <f t="shared" si="138"/>
        <v>2.1826791990766243</v>
      </c>
      <c r="AU188" s="23">
        <f t="shared" si="139"/>
        <v>1.0678318385055674</v>
      </c>
      <c r="AV188" s="23">
        <f t="shared" si="140"/>
        <v>0.87265695355671347</v>
      </c>
      <c r="AW188" s="23">
        <f t="shared" si="141"/>
        <v>0.27756029803855775</v>
      </c>
    </row>
    <row r="189" spans="1:49" x14ac:dyDescent="0.35">
      <c r="A189">
        <v>2019</v>
      </c>
      <c r="B189" s="1">
        <v>-11.3</v>
      </c>
      <c r="C189" s="1">
        <v>-9.9</v>
      </c>
      <c r="D189" s="1">
        <v>-11.1</v>
      </c>
      <c r="E189" s="1">
        <v>-2.4</v>
      </c>
      <c r="F189" s="5">
        <v>4.7</v>
      </c>
      <c r="G189" s="1">
        <v>7.2</v>
      </c>
      <c r="H189" s="1">
        <v>10.199999999999999</v>
      </c>
      <c r="I189" s="1">
        <v>9</v>
      </c>
      <c r="J189" s="1">
        <v>5.0999999999999996</v>
      </c>
      <c r="K189" s="5">
        <v>0.9</v>
      </c>
      <c r="L189" s="1">
        <v>-0.7</v>
      </c>
      <c r="M189" s="1">
        <v>-7.4</v>
      </c>
      <c r="N189" s="1">
        <v>-0.5</v>
      </c>
      <c r="O189">
        <f t="shared" si="154"/>
        <v>37.1</v>
      </c>
      <c r="P189" s="1">
        <f t="shared" si="115"/>
        <v>-9.0333333333333332</v>
      </c>
      <c r="Q189" s="1">
        <f t="shared" si="116"/>
        <v>-2.9333333333333336</v>
      </c>
      <c r="R189" s="1">
        <f t="shared" si="117"/>
        <v>8.7999999999999989</v>
      </c>
      <c r="S189" s="1">
        <f t="shared" si="118"/>
        <v>1.7666666666666666</v>
      </c>
      <c r="U189" s="1">
        <f t="shared" si="104"/>
        <v>10.199999999999999</v>
      </c>
      <c r="V189" s="1">
        <f t="shared" si="105"/>
        <v>-11.3</v>
      </c>
      <c r="W189" s="1">
        <f t="shared" si="106"/>
        <v>10.75</v>
      </c>
      <c r="X189" s="5">
        <f t="shared" ref="X189:X192" si="156">INTERCEPT(E$7:F$7,E189:F189)</f>
        <v>115.30985915492958</v>
      </c>
      <c r="Y189" s="5">
        <f>INTERCEPT(K$7:L$7,K189:L189)</f>
        <v>305.65625</v>
      </c>
      <c r="Z189" s="1">
        <f t="shared" si="107"/>
        <v>190.3463908450704</v>
      </c>
      <c r="AA189" s="1">
        <f t="shared" si="108"/>
        <v>210.4830545774648</v>
      </c>
      <c r="AB189" s="7">
        <f t="shared" si="109"/>
        <v>1294.3554577464786</v>
      </c>
      <c r="AC189" s="1">
        <f t="shared" si="153"/>
        <v>207.29447453954498</v>
      </c>
      <c r="AD189" s="1">
        <f t="shared" si="121"/>
        <v>1561.6183748645722</v>
      </c>
      <c r="AE189" s="1">
        <f t="shared" si="122"/>
        <v>11.662621885157094</v>
      </c>
      <c r="AF189" s="12">
        <f t="shared" si="123"/>
        <v>0.52344652232912647</v>
      </c>
      <c r="AI189" s="23">
        <f t="shared" si="110"/>
        <v>0.31838</v>
      </c>
      <c r="AJ189" s="23">
        <f t="shared" si="137"/>
        <v>0.45196999999999998</v>
      </c>
      <c r="AK189" s="11">
        <f t="shared" si="95"/>
        <v>0.28483999999999998</v>
      </c>
      <c r="AL189" s="11">
        <f t="shared" si="95"/>
        <v>0.44102000000000002</v>
      </c>
      <c r="AM189" s="11">
        <f t="shared" si="95"/>
        <v>0.47398000000000001</v>
      </c>
      <c r="AN189" s="11">
        <f t="shared" si="95"/>
        <v>0.57745000000000002</v>
      </c>
      <c r="AO189" s="23">
        <f t="shared" si="111"/>
        <v>0.67392035177800014</v>
      </c>
      <c r="AP189" s="23">
        <f t="shared" si="111"/>
        <v>0.87897545795200005</v>
      </c>
      <c r="AQ189" s="23">
        <f t="shared" si="112"/>
        <v>0.68321650976800008</v>
      </c>
      <c r="AR189" s="23">
        <f t="shared" si="113"/>
        <v>0.65699023776800025</v>
      </c>
      <c r="AS189" s="23">
        <f t="shared" si="114"/>
        <v>0.60882087605000024</v>
      </c>
      <c r="AT189" s="23">
        <f t="shared" si="138"/>
        <v>2.9007720721116517</v>
      </c>
      <c r="AU189" s="23">
        <f t="shared" si="139"/>
        <v>1.3679297272145763</v>
      </c>
      <c r="AV189" s="23">
        <f t="shared" si="140"/>
        <v>1.137289016394037</v>
      </c>
      <c r="AW189" s="23">
        <f t="shared" si="141"/>
        <v>0.39300636412943851</v>
      </c>
    </row>
    <row r="190" spans="1:49" x14ac:dyDescent="0.35">
      <c r="A190">
        <v>2020</v>
      </c>
      <c r="B190" s="1">
        <v>-13.2</v>
      </c>
      <c r="C190" s="1">
        <v>-15.3</v>
      </c>
      <c r="D190" s="1">
        <v>-13.8</v>
      </c>
      <c r="E190" s="1">
        <v>-3.7</v>
      </c>
      <c r="F190" s="5">
        <v>0.4</v>
      </c>
      <c r="G190" s="1">
        <v>3.3</v>
      </c>
      <c r="H190" s="1">
        <v>7.6</v>
      </c>
      <c r="I190" s="1">
        <v>6.3</v>
      </c>
      <c r="J190" s="1">
        <v>1.6</v>
      </c>
      <c r="K190" s="1">
        <v>-0.2</v>
      </c>
      <c r="L190" s="1">
        <v>-4.8</v>
      </c>
      <c r="M190" s="1">
        <v>-4.3</v>
      </c>
      <c r="N190" s="1">
        <v>-3</v>
      </c>
      <c r="O190">
        <f t="shared" si="154"/>
        <v>19.2</v>
      </c>
      <c r="P190" s="1">
        <f t="shared" si="115"/>
        <v>-11.966666666666669</v>
      </c>
      <c r="Q190" s="1">
        <f t="shared" si="116"/>
        <v>-5.7</v>
      </c>
      <c r="R190" s="1">
        <f t="shared" si="117"/>
        <v>5.7333333333333334</v>
      </c>
      <c r="S190" s="1">
        <f t="shared" si="118"/>
        <v>-1.1333333333333331</v>
      </c>
      <c r="U190" s="1">
        <f t="shared" si="104"/>
        <v>7.6</v>
      </c>
      <c r="V190" s="1">
        <f t="shared" si="105"/>
        <v>-15.3</v>
      </c>
      <c r="W190" s="1">
        <f t="shared" si="106"/>
        <v>11.45</v>
      </c>
      <c r="X190" s="5">
        <f t="shared" si="156"/>
        <v>132.52439024390245</v>
      </c>
      <c r="Y190" s="1">
        <f t="shared" si="120"/>
        <v>285.11111111111109</v>
      </c>
      <c r="Z190" s="1">
        <f t="shared" si="107"/>
        <v>152.58672086720864</v>
      </c>
      <c r="AA190" s="1">
        <f t="shared" si="108"/>
        <v>208.81775067750675</v>
      </c>
      <c r="AB190" s="7">
        <f t="shared" si="109"/>
        <v>773.10605239385711</v>
      </c>
      <c r="AC190" s="1">
        <f t="shared" si="153"/>
        <v>191.86814024390245</v>
      </c>
      <c r="AD190" s="1">
        <f t="shared" si="121"/>
        <v>1957.0550304878047</v>
      </c>
      <c r="AE190" s="1">
        <f t="shared" si="122"/>
        <v>36.590320121951223</v>
      </c>
      <c r="AF190" s="12">
        <f t="shared" si="123"/>
        <v>0.6140550704999943</v>
      </c>
      <c r="AI190" s="23">
        <f t="shared" si="110"/>
        <v>0.22244000000000003</v>
      </c>
      <c r="AJ190" s="23">
        <f t="shared" si="137"/>
        <v>0.22463999999999998</v>
      </c>
      <c r="AK190" s="11">
        <f t="shared" si="95"/>
        <v>0.17027999999999999</v>
      </c>
      <c r="AL190" s="11">
        <f t="shared" si="95"/>
        <v>0.25844</v>
      </c>
      <c r="AM190" s="11">
        <f t="shared" si="95"/>
        <v>0.29855999999999999</v>
      </c>
      <c r="AN190" s="11">
        <f t="shared" si="95"/>
        <v>0.46109999999999995</v>
      </c>
      <c r="AO190" s="23">
        <f t="shared" si="111"/>
        <v>0.98595437363200022</v>
      </c>
      <c r="AP190" s="23">
        <f t="shared" si="111"/>
        <v>1.0976257737280002</v>
      </c>
      <c r="AQ190" s="23">
        <f t="shared" si="112"/>
        <v>0.92373038531200002</v>
      </c>
      <c r="AR190" s="23">
        <f t="shared" si="113"/>
        <v>0.8570485381120001</v>
      </c>
      <c r="AS190" s="23">
        <f t="shared" si="114"/>
        <v>0.66661296820000027</v>
      </c>
      <c r="AT190" s="23">
        <f t="shared" si="138"/>
        <v>2.5052157650760467</v>
      </c>
      <c r="AU190" s="23">
        <f t="shared" si="139"/>
        <v>1.2292776428955146</v>
      </c>
      <c r="AV190" s="23">
        <f t="shared" si="140"/>
        <v>1.0038916752651879</v>
      </c>
      <c r="AW190" s="23">
        <f t="shared" si="141"/>
        <v>0.31782236230739364</v>
      </c>
    </row>
    <row r="191" spans="1:49" x14ac:dyDescent="0.35">
      <c r="A191" s="52">
        <v>2021</v>
      </c>
      <c r="B191" s="1">
        <v>-6.4</v>
      </c>
      <c r="C191" s="1">
        <v>-10.4</v>
      </c>
      <c r="D191" s="1">
        <v>-11</v>
      </c>
      <c r="E191" s="1">
        <v>-3.9</v>
      </c>
      <c r="F191" s="46">
        <v>2.6</v>
      </c>
      <c r="G191" s="1">
        <v>5.3</v>
      </c>
      <c r="H191" s="1">
        <v>7.9</v>
      </c>
      <c r="I191" s="1">
        <v>8.1</v>
      </c>
      <c r="J191" s="1">
        <v>0.6</v>
      </c>
      <c r="K191" s="1">
        <v>-0.9</v>
      </c>
      <c r="L191" s="1">
        <v>-5</v>
      </c>
      <c r="M191" s="1">
        <v>-2.7</v>
      </c>
      <c r="N191" s="1">
        <f t="shared" ref="N191:N192" si="157">AVERAGE(B191:M191)</f>
        <v>-1.3166666666666664</v>
      </c>
      <c r="O191" s="1">
        <f>SUMIF(F191:J191,"&gt;0")</f>
        <v>24.5</v>
      </c>
      <c r="P191" s="1">
        <f t="shared" si="115"/>
        <v>-7.0333333333333341</v>
      </c>
      <c r="Q191" s="1">
        <f t="shared" si="116"/>
        <v>-4.1000000000000005</v>
      </c>
      <c r="R191" s="1">
        <f t="shared" si="117"/>
        <v>7.0999999999999988</v>
      </c>
      <c r="S191" s="1">
        <f t="shared" si="118"/>
        <v>-1.7666666666666666</v>
      </c>
      <c r="U191" s="1">
        <f t="shared" si="104"/>
        <v>8.1</v>
      </c>
      <c r="V191" s="1">
        <f t="shared" si="105"/>
        <v>-11</v>
      </c>
      <c r="W191" s="1">
        <f t="shared" si="106"/>
        <v>9.5500000000000007</v>
      </c>
      <c r="X191" s="5">
        <f t="shared" si="156"/>
        <v>123.3</v>
      </c>
      <c r="Y191" s="1">
        <f t="shared" si="120"/>
        <v>270.2</v>
      </c>
      <c r="Z191" s="1">
        <f t="shared" si="107"/>
        <v>146.89999999999998</v>
      </c>
      <c r="AA191" s="1">
        <f t="shared" si="108"/>
        <v>196.75</v>
      </c>
      <c r="AB191" s="7">
        <f t="shared" si="109"/>
        <v>793.25999999999976</v>
      </c>
      <c r="AC191" s="1">
        <f t="shared" si="153"/>
        <v>203.18888888888893</v>
      </c>
      <c r="AD191" s="1">
        <f t="shared" si="121"/>
        <v>1490.051851851852</v>
      </c>
      <c r="AE191" s="1">
        <f t="shared" si="122"/>
        <v>21.705555555555534</v>
      </c>
      <c r="AF191" s="12">
        <f t="shared" si="123"/>
        <v>0.57815586091760351</v>
      </c>
      <c r="AI191" s="23">
        <f t="shared" si="110"/>
        <v>0.23351000000000005</v>
      </c>
      <c r="AJ191" s="23">
        <f t="shared" si="137"/>
        <v>0.29194999999999999</v>
      </c>
      <c r="AK191" s="11">
        <f t="shared" si="95"/>
        <v>0.20419999999999999</v>
      </c>
      <c r="AL191" s="11">
        <f t="shared" si="95"/>
        <v>0.3125</v>
      </c>
      <c r="AM191" s="11">
        <f t="shared" si="95"/>
        <v>0.35049999999999998</v>
      </c>
      <c r="AN191" s="11">
        <f t="shared" si="95"/>
        <v>0.49554999999999999</v>
      </c>
      <c r="AO191" s="23">
        <f t="shared" ref="AO191:AP192" si="158">2.42*AJ191^2-3.01*AJ191+1.54</f>
        <v>0.86749872205000012</v>
      </c>
      <c r="AP191" s="23">
        <f t="shared" si="158"/>
        <v>1.0262662888</v>
      </c>
      <c r="AQ191" s="23">
        <f t="shared" si="112"/>
        <v>0.8357031250000001</v>
      </c>
      <c r="AR191" s="23">
        <f t="shared" si="113"/>
        <v>0.78229260500000009</v>
      </c>
      <c r="AS191" s="23">
        <f t="shared" si="114"/>
        <v>0.64267342205000011</v>
      </c>
      <c r="AT191" s="23">
        <f t="shared" si="138"/>
        <v>2.4537836066554024</v>
      </c>
      <c r="AU191" s="23">
        <f t="shared" si="139"/>
        <v>1.1843815203488062</v>
      </c>
      <c r="AV191" s="23">
        <f t="shared" si="140"/>
        <v>0.97153174823684385</v>
      </c>
      <c r="AW191" s="23">
        <f t="shared" si="141"/>
        <v>0.31610472201467521</v>
      </c>
    </row>
    <row r="192" spans="1:49" x14ac:dyDescent="0.35">
      <c r="A192" s="52">
        <v>2022</v>
      </c>
      <c r="B192" s="1">
        <v>-7.6</v>
      </c>
      <c r="C192" s="1">
        <v>-13.3</v>
      </c>
      <c r="D192" s="1">
        <v>-10.5</v>
      </c>
      <c r="E192" s="1">
        <v>-5.0999999999999996</v>
      </c>
      <c r="F192" s="46">
        <v>-1.5</v>
      </c>
      <c r="G192" s="1">
        <v>4.0999999999999996</v>
      </c>
      <c r="H192" s="1">
        <v>8.2483092804363842</v>
      </c>
      <c r="I192" s="1">
        <v>7.4</v>
      </c>
      <c r="J192" s="1">
        <v>5.3</v>
      </c>
      <c r="K192" s="1">
        <v>0</v>
      </c>
      <c r="L192" s="1">
        <v>-4.7</v>
      </c>
      <c r="M192" s="1">
        <v>-5</v>
      </c>
      <c r="N192" s="1">
        <f t="shared" si="157"/>
        <v>-1.8876408932969675</v>
      </c>
      <c r="O192" s="1">
        <f>SUMIF(F192:J192,"&gt;0")</f>
        <v>25.048309280436385</v>
      </c>
      <c r="P192" s="1">
        <f t="shared" si="115"/>
        <v>-7.8666666666666671</v>
      </c>
      <c r="Q192" s="1">
        <f t="shared" si="116"/>
        <v>-5.7</v>
      </c>
      <c r="R192" s="1">
        <f t="shared" si="117"/>
        <v>6.5827697601454611</v>
      </c>
      <c r="S192" s="1">
        <f t="shared" si="118"/>
        <v>0.19999999999999987</v>
      </c>
      <c r="U192" s="1">
        <f t="shared" si="104"/>
        <v>8.2483092804363842</v>
      </c>
      <c r="V192" s="1">
        <f t="shared" si="105"/>
        <v>-13.3</v>
      </c>
      <c r="W192" s="1">
        <f t="shared" si="106"/>
        <v>10.774154640218192</v>
      </c>
      <c r="X192" s="5">
        <f t="shared" si="156"/>
        <v>148.20833333333334</v>
      </c>
      <c r="Y192" s="1">
        <f t="shared" si="120"/>
        <v>288.5</v>
      </c>
      <c r="Z192" s="1">
        <f t="shared" si="107"/>
        <v>140.29166666666666</v>
      </c>
      <c r="AA192" s="1">
        <f t="shared" si="108"/>
        <v>218.35416666666669</v>
      </c>
      <c r="AB192" s="7">
        <f t="shared" si="109"/>
        <v>771.44603742303627</v>
      </c>
      <c r="AC192" s="1">
        <f t="shared" si="153"/>
        <v>243.00833333333335</v>
      </c>
      <c r="AD192" s="1">
        <f t="shared" si="121"/>
        <v>2154.673888888889</v>
      </c>
      <c r="AE192" s="1">
        <f t="shared" si="122"/>
        <v>26.704166666666666</v>
      </c>
      <c r="AF192" s="12">
        <f t="shared" si="123"/>
        <v>0.6256415797814886</v>
      </c>
      <c r="AI192" s="23">
        <f t="shared" si="110"/>
        <v>0.24636261244810259</v>
      </c>
      <c r="AJ192" s="23">
        <f t="shared" si="137"/>
        <v>0.29891352786154207</v>
      </c>
      <c r="AK192" s="11">
        <f t="shared" si="95"/>
        <v>0.20770917939479286</v>
      </c>
      <c r="AL192" s="11">
        <f t="shared" si="95"/>
        <v>0.31809275466045112</v>
      </c>
      <c r="AM192" s="11">
        <f t="shared" si="95"/>
        <v>0.35587343094827656</v>
      </c>
      <c r="AN192" s="11">
        <f t="shared" si="95"/>
        <v>0.49911401032283648</v>
      </c>
      <c r="AO192" s="23">
        <f t="shared" si="158"/>
        <v>0.85649558021225003</v>
      </c>
      <c r="AP192" s="23">
        <f t="shared" si="158"/>
        <v>1.0192016797774306</v>
      </c>
      <c r="AQ192" s="23">
        <f t="shared" si="112"/>
        <v>0.8274036698453292</v>
      </c>
      <c r="AR192" s="23">
        <f t="shared" si="113"/>
        <v>0.77530404807454012</v>
      </c>
      <c r="AS192" s="23">
        <f t="shared" si="114"/>
        <v>0.64052463355558009</v>
      </c>
      <c r="AT192" s="23">
        <f t="shared" si="138"/>
        <v>2.4114668322175388</v>
      </c>
      <c r="AU192" s="23">
        <f t="shared" si="139"/>
        <v>1.1621691140566779</v>
      </c>
      <c r="AV192" s="23">
        <f t="shared" si="140"/>
        <v>0.95379141507831933</v>
      </c>
      <c r="AW192" s="23">
        <f t="shared" si="141"/>
        <v>0.31120655090140015</v>
      </c>
    </row>
    <row r="194" spans="1:24" x14ac:dyDescent="0.35">
      <c r="A194" t="s">
        <v>5</v>
      </c>
      <c r="O194" s="10"/>
      <c r="P194" s="11"/>
      <c r="Q194" s="11"/>
      <c r="R194" s="12"/>
      <c r="S194" s="1"/>
      <c r="T194" s="1"/>
      <c r="U194" s="1"/>
      <c r="V194" s="11"/>
      <c r="W194" s="11"/>
      <c r="X194" s="13"/>
    </row>
    <row r="195" spans="1:24" x14ac:dyDescent="0.35">
      <c r="A195" t="s">
        <v>6</v>
      </c>
      <c r="B195" s="1">
        <f>MAX(B11:B40)</f>
        <v>-5.2</v>
      </c>
      <c r="C195" s="1">
        <f>MAX(C11:C40)</f>
        <v>-5.9</v>
      </c>
      <c r="D195" s="1">
        <f t="shared" ref="D195:M195" si="159">MAX(D11:D40)</f>
        <v>-3.5</v>
      </c>
      <c r="E195" s="1">
        <f t="shared" si="159"/>
        <v>-4</v>
      </c>
      <c r="F195" s="1">
        <f t="shared" si="159"/>
        <v>1.9</v>
      </c>
      <c r="G195" s="1">
        <f t="shared" si="159"/>
        <v>5.9</v>
      </c>
      <c r="H195" s="1">
        <f t="shared" si="159"/>
        <v>8.3000000000000007</v>
      </c>
      <c r="I195" s="1">
        <f t="shared" si="159"/>
        <v>6.6</v>
      </c>
      <c r="J195" s="1">
        <f t="shared" si="159"/>
        <v>3.1</v>
      </c>
      <c r="K195" s="1">
        <f t="shared" si="159"/>
        <v>0</v>
      </c>
      <c r="L195" s="1">
        <f t="shared" si="159"/>
        <v>-1.4</v>
      </c>
      <c r="M195" s="1">
        <f t="shared" si="159"/>
        <v>-4.2</v>
      </c>
      <c r="O195" s="11"/>
      <c r="P195" s="11"/>
      <c r="Q195" s="11"/>
      <c r="R195" s="12"/>
      <c r="S195" s="1"/>
      <c r="T195" s="1"/>
      <c r="U195" s="1"/>
      <c r="V195" s="11"/>
      <c r="W195" s="11"/>
      <c r="X195" s="13"/>
    </row>
    <row r="196" spans="1:24" x14ac:dyDescent="0.35">
      <c r="A196" t="s">
        <v>7</v>
      </c>
      <c r="B196" s="1">
        <f>AVERAGE(B11:B40)</f>
        <v>-15.036666666666665</v>
      </c>
      <c r="C196" s="1">
        <f>AVERAGE(C11:C40)</f>
        <v>-17.076666666666664</v>
      </c>
      <c r="D196" s="1">
        <f t="shared" ref="D196:M196" si="160">AVERAGE(D11:D40)</f>
        <v>-15.143333333333334</v>
      </c>
      <c r="E196" s="1">
        <f t="shared" si="160"/>
        <v>-10.293333333333333</v>
      </c>
      <c r="F196" s="1">
        <f t="shared" si="160"/>
        <v>-1.22</v>
      </c>
      <c r="G196" s="1">
        <f t="shared" si="160"/>
        <v>2.9266666666666654</v>
      </c>
      <c r="H196" s="1">
        <f t="shared" si="160"/>
        <v>5.6533333333333324</v>
      </c>
      <c r="I196" s="1">
        <f t="shared" si="160"/>
        <v>5.3033333333333328</v>
      </c>
      <c r="J196" s="1">
        <f t="shared" si="160"/>
        <v>1.6899999999999993</v>
      </c>
      <c r="K196" s="1">
        <f t="shared" si="160"/>
        <v>-2.5366666666666662</v>
      </c>
      <c r="L196" s="1">
        <f t="shared" si="160"/>
        <v>-6.6266666666666678</v>
      </c>
      <c r="M196" s="1">
        <f t="shared" si="160"/>
        <v>-10.66333333333333</v>
      </c>
      <c r="O196" s="11"/>
      <c r="P196" s="11"/>
      <c r="Q196" s="11"/>
      <c r="R196" s="12"/>
      <c r="S196" s="1"/>
      <c r="T196" s="1"/>
      <c r="U196" s="1"/>
      <c r="V196" s="11"/>
      <c r="W196" s="11"/>
      <c r="X196" s="1"/>
    </row>
    <row r="197" spans="1:24" x14ac:dyDescent="0.35">
      <c r="A197" t="s">
        <v>8</v>
      </c>
      <c r="B197" s="1">
        <f>MIN(B11:B40)</f>
        <v>-21.4</v>
      </c>
      <c r="C197" s="1">
        <f>MIN(C11:C40)</f>
        <v>-29.4</v>
      </c>
      <c r="D197" s="1">
        <f t="shared" ref="D197:M197" si="161">MIN(D11:D40)</f>
        <v>-23</v>
      </c>
      <c r="E197" s="1">
        <f t="shared" si="161"/>
        <v>-18.2</v>
      </c>
      <c r="F197" s="1">
        <f t="shared" si="161"/>
        <v>-7.5</v>
      </c>
      <c r="G197" s="1">
        <f t="shared" si="161"/>
        <v>0.3</v>
      </c>
      <c r="H197" s="1">
        <f t="shared" si="161"/>
        <v>3.2</v>
      </c>
      <c r="I197" s="1">
        <f t="shared" si="161"/>
        <v>3.5</v>
      </c>
      <c r="J197" s="1">
        <f t="shared" si="161"/>
        <v>-0.1</v>
      </c>
      <c r="K197" s="1">
        <f t="shared" si="161"/>
        <v>-4.9000000000000004</v>
      </c>
      <c r="L197" s="1">
        <f t="shared" si="161"/>
        <v>-10.5</v>
      </c>
      <c r="M197" s="1">
        <f t="shared" si="161"/>
        <v>-19.7</v>
      </c>
      <c r="O197" s="10"/>
      <c r="P197" s="11"/>
      <c r="Q197" s="11"/>
      <c r="R197" s="12"/>
      <c r="S197" s="1"/>
      <c r="T197" s="1"/>
      <c r="U197" s="1"/>
      <c r="V197" s="11"/>
      <c r="W197" s="11"/>
      <c r="X197" s="13"/>
    </row>
    <row r="198" spans="1:24" x14ac:dyDescent="0.35">
      <c r="O198" s="11"/>
      <c r="P198" s="11"/>
      <c r="Q198" s="11"/>
      <c r="R198" s="12"/>
      <c r="S198" s="1"/>
      <c r="T198" s="1"/>
      <c r="U198" s="1"/>
      <c r="V198" s="11"/>
      <c r="W198" s="11"/>
      <c r="X198" s="13"/>
    </row>
    <row r="199" spans="1:24" x14ac:dyDescent="0.35">
      <c r="A199" t="s">
        <v>9</v>
      </c>
      <c r="O199" s="11"/>
      <c r="P199" s="11"/>
      <c r="Q199" s="11"/>
      <c r="R199" s="12"/>
      <c r="S199" s="1"/>
      <c r="T199" s="1"/>
      <c r="U199" s="1"/>
      <c r="V199" s="11"/>
      <c r="W199" s="11"/>
      <c r="X199" s="1"/>
    </row>
    <row r="200" spans="1:24" x14ac:dyDescent="0.35">
      <c r="A200" t="s">
        <v>6</v>
      </c>
      <c r="B200" s="1">
        <f>MAX(B41:B70)</f>
        <v>-6.8</v>
      </c>
      <c r="C200" s="1">
        <f t="shared" ref="C200:M200" si="162">MAX(C41:C70)</f>
        <v>-8.1</v>
      </c>
      <c r="D200" s="1">
        <f t="shared" si="162"/>
        <v>-7.8</v>
      </c>
      <c r="E200" s="1">
        <f t="shared" si="162"/>
        <v>-5.5</v>
      </c>
      <c r="F200" s="1">
        <f t="shared" si="162"/>
        <v>1.8</v>
      </c>
      <c r="G200" s="1">
        <f t="shared" si="162"/>
        <v>6.6</v>
      </c>
      <c r="H200" s="1">
        <f t="shared" si="162"/>
        <v>8.4</v>
      </c>
      <c r="I200" s="1">
        <f t="shared" si="162"/>
        <v>7.8</v>
      </c>
      <c r="J200" s="1">
        <f t="shared" si="162"/>
        <v>4.5999999999999996</v>
      </c>
      <c r="K200" s="1">
        <f t="shared" si="162"/>
        <v>0.7</v>
      </c>
      <c r="L200" s="1">
        <f t="shared" si="162"/>
        <v>-0.3</v>
      </c>
      <c r="M200" s="1">
        <f t="shared" si="162"/>
        <v>-1.8</v>
      </c>
      <c r="O200" s="10"/>
      <c r="P200" s="11"/>
      <c r="Q200" s="11"/>
      <c r="R200" s="12"/>
      <c r="S200" s="1"/>
      <c r="T200" s="1"/>
      <c r="U200" s="1"/>
      <c r="V200" s="11"/>
      <c r="W200" s="11"/>
      <c r="X200" s="1"/>
    </row>
    <row r="201" spans="1:24" x14ac:dyDescent="0.35">
      <c r="A201" t="s">
        <v>7</v>
      </c>
      <c r="B201" s="1">
        <f>AVERAGE(B41:B70)</f>
        <v>-15.32</v>
      </c>
      <c r="C201" s="1">
        <f t="shared" ref="C201:M201" si="163">AVERAGE(C41:C70)</f>
        <v>-17.77333333333333</v>
      </c>
      <c r="D201" s="1">
        <f t="shared" si="163"/>
        <v>-16.23</v>
      </c>
      <c r="E201" s="1">
        <f t="shared" si="163"/>
        <v>-9.5566666666666684</v>
      </c>
      <c r="F201" s="1">
        <f t="shared" si="163"/>
        <v>-1.0866666666666664</v>
      </c>
      <c r="G201" s="1">
        <f t="shared" si="163"/>
        <v>3.9566666666666661</v>
      </c>
      <c r="H201" s="1">
        <f t="shared" si="163"/>
        <v>6.8733333333333331</v>
      </c>
      <c r="I201" s="1">
        <f t="shared" si="163"/>
        <v>6.4866666666666672</v>
      </c>
      <c r="J201" s="1">
        <f t="shared" si="163"/>
        <v>2.3033333333333332</v>
      </c>
      <c r="K201" s="1">
        <f t="shared" si="163"/>
        <v>-2.0566666666666666</v>
      </c>
      <c r="L201" s="1">
        <f t="shared" si="163"/>
        <v>-6.3166666666666682</v>
      </c>
      <c r="M201" s="1">
        <f t="shared" si="163"/>
        <v>-10.386666666666667</v>
      </c>
      <c r="O201" s="11"/>
      <c r="P201" s="11"/>
      <c r="Q201" s="11"/>
      <c r="R201" s="12"/>
      <c r="S201" s="1"/>
      <c r="T201" s="1"/>
      <c r="U201" s="1"/>
      <c r="V201" s="11"/>
      <c r="W201" s="11"/>
      <c r="X201" s="1"/>
    </row>
    <row r="202" spans="1:24" x14ac:dyDescent="0.35">
      <c r="A202" t="s">
        <v>8</v>
      </c>
      <c r="B202" s="1">
        <f>MIN(B41:B70)</f>
        <v>-23.8</v>
      </c>
      <c r="C202" s="1">
        <f t="shared" ref="C202:M202" si="164">MIN(C40:C71)</f>
        <v>-27.7</v>
      </c>
      <c r="D202" s="1">
        <f t="shared" si="164"/>
        <v>-24.2</v>
      </c>
      <c r="E202" s="1">
        <f t="shared" si="164"/>
        <v>-16.399999999999999</v>
      </c>
      <c r="F202" s="1">
        <f t="shared" si="164"/>
        <v>-4.5999999999999996</v>
      </c>
      <c r="G202" s="1">
        <f t="shared" si="164"/>
        <v>1.5</v>
      </c>
      <c r="H202" s="1">
        <f t="shared" si="164"/>
        <v>5.0999999999999996</v>
      </c>
      <c r="I202" s="1">
        <f t="shared" si="164"/>
        <v>5.4</v>
      </c>
      <c r="J202" s="1">
        <f t="shared" si="164"/>
        <v>0</v>
      </c>
      <c r="K202" s="1">
        <f t="shared" si="164"/>
        <v>-6.2</v>
      </c>
      <c r="L202" s="1">
        <f t="shared" si="164"/>
        <v>-8.9</v>
      </c>
      <c r="M202" s="1">
        <f t="shared" si="164"/>
        <v>-18.2</v>
      </c>
      <c r="O202" s="11"/>
      <c r="P202" s="11"/>
      <c r="Q202" s="11"/>
      <c r="R202" s="12"/>
      <c r="S202" s="1"/>
      <c r="T202" s="1"/>
      <c r="U202" s="1"/>
      <c r="V202" s="11"/>
      <c r="W202" s="11"/>
      <c r="X202" s="1"/>
    </row>
    <row r="203" spans="1:24" x14ac:dyDescent="0.35">
      <c r="O203" s="10"/>
      <c r="P203" s="11"/>
      <c r="Q203" s="11"/>
      <c r="R203" s="12"/>
      <c r="S203" s="1"/>
      <c r="T203" s="1"/>
      <c r="U203" s="1"/>
      <c r="V203" s="11"/>
      <c r="W203" s="11"/>
      <c r="X203" s="1"/>
    </row>
    <row r="204" spans="1:24" x14ac:dyDescent="0.35">
      <c r="A204" t="s">
        <v>10</v>
      </c>
      <c r="O204" s="11"/>
      <c r="P204" s="11"/>
      <c r="Q204" s="11"/>
      <c r="R204" s="12"/>
      <c r="S204" s="1"/>
      <c r="T204" s="1"/>
      <c r="U204" s="1"/>
      <c r="V204" s="11"/>
      <c r="W204" s="11"/>
      <c r="X204" s="1"/>
    </row>
    <row r="205" spans="1:24" x14ac:dyDescent="0.35">
      <c r="A205" t="s">
        <v>6</v>
      </c>
      <c r="B205" s="1">
        <f>MAX(B71:B100)</f>
        <v>-2.1</v>
      </c>
      <c r="C205" s="1">
        <f t="shared" ref="C205:M205" si="165">MAX(C71:C100)</f>
        <v>-5.4</v>
      </c>
      <c r="D205" s="1">
        <f t="shared" si="165"/>
        <v>-3.1</v>
      </c>
      <c r="E205" s="1">
        <f t="shared" si="165"/>
        <v>-1.7</v>
      </c>
      <c r="F205" s="1">
        <f t="shared" si="165"/>
        <v>1.9</v>
      </c>
      <c r="G205" s="1">
        <f t="shared" si="165"/>
        <v>6.3</v>
      </c>
      <c r="H205" s="1">
        <f t="shared" si="165"/>
        <v>10</v>
      </c>
      <c r="I205" s="1">
        <f t="shared" si="165"/>
        <v>9.4</v>
      </c>
      <c r="J205" s="1">
        <f t="shared" si="165"/>
        <v>5.6</v>
      </c>
      <c r="K205" s="1">
        <f t="shared" si="165"/>
        <v>0.2</v>
      </c>
      <c r="L205" s="1">
        <f t="shared" si="165"/>
        <v>-2.9</v>
      </c>
      <c r="M205" s="1">
        <f t="shared" si="165"/>
        <v>-4.5</v>
      </c>
      <c r="O205" s="11"/>
      <c r="P205" s="11"/>
      <c r="Q205" s="11"/>
      <c r="R205" s="12"/>
      <c r="S205" s="1"/>
      <c r="T205" s="1"/>
      <c r="U205" s="1"/>
      <c r="V205" s="11"/>
      <c r="W205" s="11"/>
      <c r="X205" s="1"/>
    </row>
    <row r="206" spans="1:24" x14ac:dyDescent="0.35">
      <c r="A206" t="s">
        <v>7</v>
      </c>
      <c r="B206" s="1">
        <f>AVERAGE(B71:B100)</f>
        <v>-15.113333333333335</v>
      </c>
      <c r="C206" s="1">
        <f t="shared" ref="C206:M206" si="166">AVERAGE(C71:C100)</f>
        <v>-16.876666666666669</v>
      </c>
      <c r="D206" s="1">
        <f t="shared" si="166"/>
        <v>-13.930000000000005</v>
      </c>
      <c r="E206" s="1">
        <f t="shared" si="166"/>
        <v>-8.4233333333333338</v>
      </c>
      <c r="F206" s="1">
        <f t="shared" si="166"/>
        <v>-0.5</v>
      </c>
      <c r="G206" s="1">
        <f t="shared" si="166"/>
        <v>4.1466666666666665</v>
      </c>
      <c r="H206" s="1">
        <f t="shared" si="166"/>
        <v>7.1633333333333349</v>
      </c>
      <c r="I206" s="1">
        <f t="shared" si="166"/>
        <v>7.2666666666666648</v>
      </c>
      <c r="J206" s="1">
        <f t="shared" si="166"/>
        <v>3.2</v>
      </c>
      <c r="K206" s="1">
        <f t="shared" si="166"/>
        <v>-2.0900000000000003</v>
      </c>
      <c r="L206" s="1">
        <f t="shared" si="166"/>
        <v>-5.7466666666666679</v>
      </c>
      <c r="M206" s="1">
        <f t="shared" si="166"/>
        <v>-9.4599999999999991</v>
      </c>
      <c r="O206" s="11"/>
      <c r="P206" s="11"/>
      <c r="Q206" s="11"/>
      <c r="R206" s="12"/>
      <c r="S206" s="1"/>
      <c r="T206" s="1"/>
      <c r="U206" s="1"/>
      <c r="V206" s="11"/>
      <c r="W206" s="11"/>
      <c r="X206" s="1"/>
    </row>
    <row r="207" spans="1:24" x14ac:dyDescent="0.35">
      <c r="A207" t="s">
        <v>8</v>
      </c>
      <c r="B207" s="1">
        <f>MIN(B71:B100)</f>
        <v>-23</v>
      </c>
      <c r="C207" s="1">
        <f t="shared" ref="C207:M207" si="167">MIN(C71:C100)</f>
        <v>-26.1</v>
      </c>
      <c r="D207" s="1">
        <f t="shared" si="167"/>
        <v>-20.9</v>
      </c>
      <c r="E207" s="1">
        <f t="shared" si="167"/>
        <v>-15.8</v>
      </c>
      <c r="F207" s="1">
        <f t="shared" si="167"/>
        <v>-3.5</v>
      </c>
      <c r="G207" s="1">
        <f t="shared" si="167"/>
        <v>1.2</v>
      </c>
      <c r="H207" s="1">
        <f t="shared" si="167"/>
        <v>5.4</v>
      </c>
      <c r="I207" s="1">
        <f t="shared" si="167"/>
        <v>5.8</v>
      </c>
      <c r="J207" s="1">
        <f t="shared" si="167"/>
        <v>1.1000000000000001</v>
      </c>
      <c r="K207" s="1">
        <f t="shared" si="167"/>
        <v>-5.0999999999999996</v>
      </c>
      <c r="L207" s="1">
        <f t="shared" si="167"/>
        <v>-9.6</v>
      </c>
      <c r="M207" s="1">
        <f t="shared" si="167"/>
        <v>-14.8</v>
      </c>
      <c r="O207" s="11"/>
      <c r="P207" s="11"/>
      <c r="Q207" s="11"/>
      <c r="R207" s="12"/>
      <c r="S207" s="1"/>
      <c r="T207" s="1"/>
      <c r="U207" s="1"/>
      <c r="V207" s="11"/>
      <c r="W207" s="11"/>
      <c r="X207" s="1"/>
    </row>
    <row r="208" spans="1:24" x14ac:dyDescent="0.35">
      <c r="O208" s="11"/>
      <c r="P208" s="11"/>
      <c r="Q208" s="11"/>
      <c r="R208" s="12"/>
      <c r="S208" s="1"/>
      <c r="T208" s="1"/>
      <c r="U208" s="1"/>
      <c r="V208" s="11"/>
      <c r="W208" s="11"/>
      <c r="X208" s="1"/>
    </row>
    <row r="209" spans="1:24" x14ac:dyDescent="0.35">
      <c r="A209" t="s">
        <v>11</v>
      </c>
      <c r="O209" s="10"/>
      <c r="P209" s="11"/>
      <c r="Q209" s="11"/>
      <c r="R209" s="12"/>
      <c r="S209" s="1"/>
      <c r="T209" s="1"/>
      <c r="U209" s="1"/>
      <c r="V209" s="11"/>
      <c r="W209" s="11"/>
      <c r="X209" s="13"/>
    </row>
    <row r="210" spans="1:24" x14ac:dyDescent="0.35">
      <c r="A210" t="s">
        <v>6</v>
      </c>
      <c r="B210" s="1">
        <f>MAX(B101:B130)</f>
        <v>-5.8</v>
      </c>
      <c r="C210" s="1">
        <f t="shared" ref="C210:M210" si="168">MAX(C101:C130)</f>
        <v>-5</v>
      </c>
      <c r="D210" s="1">
        <f t="shared" si="168"/>
        <v>-4.8</v>
      </c>
      <c r="E210" s="1">
        <f t="shared" si="168"/>
        <v>-4.2</v>
      </c>
      <c r="F210" s="1">
        <f t="shared" si="168"/>
        <v>2.2000000000000002</v>
      </c>
      <c r="G210" s="1">
        <f t="shared" si="168"/>
        <v>6.8</v>
      </c>
      <c r="H210" s="1">
        <f t="shared" si="168"/>
        <v>9.6999999999999993</v>
      </c>
      <c r="I210" s="1">
        <f t="shared" si="168"/>
        <v>9.1</v>
      </c>
      <c r="J210" s="1">
        <f t="shared" si="168"/>
        <v>5.6</v>
      </c>
      <c r="K210" s="1">
        <f t="shared" si="168"/>
        <v>2.2000000000000002</v>
      </c>
      <c r="L210" s="1">
        <f t="shared" si="168"/>
        <v>-2.9</v>
      </c>
      <c r="M210" s="1">
        <f t="shared" si="168"/>
        <v>-5.2</v>
      </c>
      <c r="O210" s="11"/>
      <c r="P210" s="11"/>
      <c r="Q210" s="11"/>
      <c r="R210" s="12"/>
      <c r="S210" s="1"/>
      <c r="T210" s="1"/>
      <c r="U210" s="1"/>
      <c r="V210" s="11"/>
      <c r="W210" s="11"/>
      <c r="X210" s="13"/>
    </row>
    <row r="211" spans="1:24" x14ac:dyDescent="0.35">
      <c r="A211" t="s">
        <v>7</v>
      </c>
      <c r="B211" s="1">
        <f>AVERAGE(B101:B130)</f>
        <v>-11.62</v>
      </c>
      <c r="C211" s="1">
        <f t="shared" ref="C211:M211" si="169">AVERAGE(C101:C130)</f>
        <v>-14.076666666666664</v>
      </c>
      <c r="D211" s="1">
        <f t="shared" si="169"/>
        <v>-13.340000000000002</v>
      </c>
      <c r="E211" s="1">
        <f t="shared" si="169"/>
        <v>-8.1333333333333329</v>
      </c>
      <c r="F211" s="1">
        <f t="shared" si="169"/>
        <v>-0.20666666666666664</v>
      </c>
      <c r="G211" s="1">
        <f t="shared" si="169"/>
        <v>5.1666666666666661</v>
      </c>
      <c r="H211" s="1">
        <f t="shared" si="169"/>
        <v>7.7799999999999994</v>
      </c>
      <c r="I211" s="1">
        <f t="shared" si="169"/>
        <v>7.0699999999999994</v>
      </c>
      <c r="J211" s="1">
        <f t="shared" si="169"/>
        <v>3.0966666666666671</v>
      </c>
      <c r="K211" s="1">
        <f t="shared" si="169"/>
        <v>-1.9766666666666666</v>
      </c>
      <c r="L211" s="1">
        <f t="shared" si="169"/>
        <v>-5.6733333333333329</v>
      </c>
      <c r="M211" s="1">
        <f t="shared" si="169"/>
        <v>-8.8533333333333317</v>
      </c>
    </row>
    <row r="212" spans="1:24" x14ac:dyDescent="0.35">
      <c r="A212" t="s">
        <v>8</v>
      </c>
      <c r="B212" s="1">
        <f>MIN(B101:B130)</f>
        <v>-16.899999999999999</v>
      </c>
      <c r="C212" s="1">
        <f t="shared" ref="C212:M212" si="170">MIN(C101:C130)</f>
        <v>-20.3</v>
      </c>
      <c r="D212" s="1">
        <f t="shared" si="170"/>
        <v>-21</v>
      </c>
      <c r="E212" s="1">
        <f t="shared" si="170"/>
        <v>-13.2</v>
      </c>
      <c r="F212" s="1">
        <f t="shared" si="170"/>
        <v>-2.6</v>
      </c>
      <c r="G212" s="1">
        <f t="shared" si="170"/>
        <v>3.6</v>
      </c>
      <c r="H212" s="1">
        <f t="shared" si="170"/>
        <v>5.7</v>
      </c>
      <c r="I212" s="1">
        <f t="shared" si="170"/>
        <v>4.9000000000000004</v>
      </c>
      <c r="J212" s="1">
        <f t="shared" si="170"/>
        <v>1.4</v>
      </c>
      <c r="K212" s="1">
        <f t="shared" si="170"/>
        <v>-4.4000000000000004</v>
      </c>
      <c r="L212" s="1">
        <f t="shared" si="170"/>
        <v>-9.1999999999999993</v>
      </c>
      <c r="M212" s="1">
        <f t="shared" si="170"/>
        <v>-14.2</v>
      </c>
    </row>
    <row r="214" spans="1:24" x14ac:dyDescent="0.35">
      <c r="A214" t="s">
        <v>12</v>
      </c>
    </row>
    <row r="215" spans="1:24" x14ac:dyDescent="0.35">
      <c r="A215" t="s">
        <v>6</v>
      </c>
      <c r="B215" s="1">
        <f>MAX(B131:B160)</f>
        <v>-4.0999999999999996</v>
      </c>
      <c r="C215" s="1">
        <f t="shared" ref="C215:M215" si="171">MAX(C131:C160)</f>
        <v>-4.0999999999999996</v>
      </c>
      <c r="D215" s="1">
        <f t="shared" si="171"/>
        <v>-6.4</v>
      </c>
      <c r="E215" s="1">
        <f t="shared" si="171"/>
        <v>-4.7</v>
      </c>
      <c r="F215" s="1">
        <f t="shared" si="171"/>
        <v>2.4</v>
      </c>
      <c r="G215" s="1">
        <f t="shared" si="171"/>
        <v>7.1</v>
      </c>
      <c r="H215" s="1">
        <f t="shared" si="171"/>
        <v>9.4</v>
      </c>
      <c r="I215" s="1">
        <f t="shared" si="171"/>
        <v>9.3000000000000007</v>
      </c>
      <c r="J215" s="1">
        <f t="shared" si="171"/>
        <v>4.7</v>
      </c>
      <c r="K215" s="1">
        <f t="shared" si="171"/>
        <v>0.8</v>
      </c>
      <c r="L215" s="1">
        <f t="shared" si="171"/>
        <v>-3.3</v>
      </c>
      <c r="M215" s="1">
        <f t="shared" si="171"/>
        <v>-1.3</v>
      </c>
    </row>
    <row r="216" spans="1:24" x14ac:dyDescent="0.35">
      <c r="A216" t="s">
        <v>7</v>
      </c>
      <c r="B216" s="1">
        <f>AVERAGE(B131:B160)</f>
        <v>-11.363333333333335</v>
      </c>
      <c r="C216" s="1">
        <f t="shared" ref="C216:M216" si="172">AVERAGE(C131:C160)</f>
        <v>-14.563333333333334</v>
      </c>
      <c r="D216" s="1">
        <f t="shared" si="172"/>
        <v>-15.503333333333336</v>
      </c>
      <c r="E216" s="1">
        <f t="shared" si="172"/>
        <v>-8.5200000000000014</v>
      </c>
      <c r="F216" s="1">
        <f t="shared" si="172"/>
        <v>-0.64999999999999991</v>
      </c>
      <c r="G216" s="1">
        <f t="shared" si="172"/>
        <v>4.6433333333333326</v>
      </c>
      <c r="H216" s="1">
        <f t="shared" si="172"/>
        <v>7.6399999999999988</v>
      </c>
      <c r="I216" s="1">
        <f t="shared" si="172"/>
        <v>7.2533333333333339</v>
      </c>
      <c r="J216" s="1">
        <f t="shared" si="172"/>
        <v>3.0399999999999991</v>
      </c>
      <c r="K216" s="1">
        <f t="shared" si="172"/>
        <v>-2.2800000000000002</v>
      </c>
      <c r="L216" s="1">
        <f t="shared" si="172"/>
        <v>-5.9033333333333342</v>
      </c>
      <c r="M216" s="1">
        <f t="shared" si="172"/>
        <v>-9.259999999999998</v>
      </c>
    </row>
    <row r="217" spans="1:24" x14ac:dyDescent="0.35">
      <c r="A217" t="s">
        <v>8</v>
      </c>
      <c r="B217" s="1">
        <f>MIN(B131:B160)</f>
        <v>-28.9</v>
      </c>
      <c r="C217" s="1">
        <f t="shared" ref="C217:M217" si="173">MIN(C131:C160)</f>
        <v>-29.9</v>
      </c>
      <c r="D217" s="1">
        <f t="shared" si="173"/>
        <v>-23</v>
      </c>
      <c r="E217" s="1">
        <f t="shared" si="173"/>
        <v>-13.3</v>
      </c>
      <c r="F217" s="1">
        <f t="shared" si="173"/>
        <v>-4</v>
      </c>
      <c r="G217" s="1">
        <f t="shared" si="173"/>
        <v>3</v>
      </c>
      <c r="H217" s="1">
        <f t="shared" si="173"/>
        <v>5.2</v>
      </c>
      <c r="I217" s="1">
        <f t="shared" si="173"/>
        <v>5.6</v>
      </c>
      <c r="J217" s="1">
        <f t="shared" si="173"/>
        <v>1.2</v>
      </c>
      <c r="K217" s="1">
        <f t="shared" si="173"/>
        <v>-4.3</v>
      </c>
      <c r="L217" s="1">
        <f t="shared" si="173"/>
        <v>-10</v>
      </c>
      <c r="M217" s="1">
        <f t="shared" si="173"/>
        <v>-17.899999999999999</v>
      </c>
    </row>
    <row r="219" spans="1:24" x14ac:dyDescent="0.35">
      <c r="A219" t="s">
        <v>13</v>
      </c>
    </row>
    <row r="220" spans="1:24" x14ac:dyDescent="0.35">
      <c r="A220" t="s">
        <v>6</v>
      </c>
      <c r="B220" s="1">
        <f>MAX(B161:B190)</f>
        <v>-5.3</v>
      </c>
      <c r="C220" s="1">
        <f t="shared" ref="C220:M220" si="174">MAX(C161:C190)</f>
        <v>-4.5999999999999996</v>
      </c>
      <c r="D220" s="1">
        <f t="shared" si="174"/>
        <v>-4.3</v>
      </c>
      <c r="E220" s="1">
        <f t="shared" si="174"/>
        <v>-0.4</v>
      </c>
      <c r="F220" s="1">
        <f t="shared" si="174"/>
        <v>4.7</v>
      </c>
      <c r="G220" s="1">
        <f t="shared" si="174"/>
        <v>8.5</v>
      </c>
      <c r="H220" s="1">
        <f t="shared" si="174"/>
        <v>10.5</v>
      </c>
      <c r="I220" s="1">
        <f t="shared" si="174"/>
        <v>9.6</v>
      </c>
      <c r="J220" s="1">
        <f t="shared" si="174"/>
        <v>6.3</v>
      </c>
      <c r="K220" s="1">
        <f t="shared" si="174"/>
        <v>1.2</v>
      </c>
      <c r="L220" s="1">
        <f t="shared" si="174"/>
        <v>4.4000000000000004</v>
      </c>
      <c r="M220" s="1">
        <f t="shared" si="174"/>
        <v>-1.9</v>
      </c>
    </row>
    <row r="221" spans="1:24" x14ac:dyDescent="0.35">
      <c r="A221" t="s">
        <v>7</v>
      </c>
      <c r="B221" s="1">
        <f>AVERAGE(B161:B190)</f>
        <v>-10.843333333333332</v>
      </c>
      <c r="C221" s="1">
        <f t="shared" ref="C221:M221" si="175">AVERAGE(C161:C190)</f>
        <v>-13.503333333333334</v>
      </c>
      <c r="D221" s="1">
        <f t="shared" si="175"/>
        <v>-13.22</v>
      </c>
      <c r="E221" s="1">
        <f t="shared" si="175"/>
        <v>-6.8633333333333342</v>
      </c>
      <c r="F221" s="1">
        <f t="shared" si="175"/>
        <v>-0.26666666666666661</v>
      </c>
      <c r="G221" s="1">
        <f t="shared" si="175"/>
        <v>5.1866666666666665</v>
      </c>
      <c r="H221" s="1">
        <f t="shared" si="175"/>
        <v>8.0133333333333319</v>
      </c>
      <c r="I221" s="1">
        <f t="shared" si="175"/>
        <v>7.0866666666666669</v>
      </c>
      <c r="J221" s="1">
        <f t="shared" si="175"/>
        <v>3.3066666666666671</v>
      </c>
      <c r="K221" s="1">
        <f t="shared" si="175"/>
        <v>-1.2233333333333338</v>
      </c>
      <c r="L221" s="1">
        <f t="shared" si="175"/>
        <v>-4.5366666666666662</v>
      </c>
      <c r="M221" s="1">
        <f t="shared" si="175"/>
        <v>-7.2966666666666695</v>
      </c>
    </row>
    <row r="222" spans="1:24" x14ac:dyDescent="0.35">
      <c r="A222" t="s">
        <v>8</v>
      </c>
      <c r="B222" s="1">
        <f>MIN(B161:B190)</f>
        <v>-19.8</v>
      </c>
      <c r="C222" s="1">
        <f t="shared" ref="C222:M222" si="176">MIN(C161:C190)</f>
        <v>-25</v>
      </c>
      <c r="D222" s="1">
        <f t="shared" si="176"/>
        <v>-23.5</v>
      </c>
      <c r="E222" s="1">
        <f t="shared" si="176"/>
        <v>-12.3</v>
      </c>
      <c r="F222" s="1">
        <f t="shared" si="176"/>
        <v>-5.0999999999999996</v>
      </c>
      <c r="G222" s="1">
        <f t="shared" si="176"/>
        <v>1</v>
      </c>
      <c r="H222" s="1">
        <f t="shared" si="176"/>
        <v>5.0999999999999996</v>
      </c>
      <c r="I222" s="1">
        <f t="shared" si="176"/>
        <v>4.0999999999999996</v>
      </c>
      <c r="J222" s="1">
        <f t="shared" si="176"/>
        <v>0.6</v>
      </c>
      <c r="K222" s="1">
        <f t="shared" si="176"/>
        <v>-4.3</v>
      </c>
      <c r="L222" s="1">
        <f t="shared" si="176"/>
        <v>-8.6</v>
      </c>
      <c r="M222" s="1">
        <f t="shared" si="176"/>
        <v>-12.5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0:O14"/>
  <sheetViews>
    <sheetView workbookViewId="0">
      <selection activeCell="R19" sqref="R19"/>
    </sheetView>
  </sheetViews>
  <sheetFormatPr defaultRowHeight="14.5" x14ac:dyDescent="0.35"/>
  <sheetData>
    <row r="10" spans="14:15" x14ac:dyDescent="0.35">
      <c r="N10">
        <v>18</v>
      </c>
      <c r="O10">
        <v>2110</v>
      </c>
    </row>
    <row r="11" spans="14:15" x14ac:dyDescent="0.35">
      <c r="N11">
        <v>18</v>
      </c>
      <c r="O11">
        <v>1840</v>
      </c>
    </row>
    <row r="13" spans="14:15" x14ac:dyDescent="0.35">
      <c r="N13">
        <v>327</v>
      </c>
      <c r="O13">
        <v>2110</v>
      </c>
    </row>
    <row r="14" spans="14:15" x14ac:dyDescent="0.35">
      <c r="N14">
        <v>327</v>
      </c>
      <c r="O14">
        <v>1840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7:S20"/>
  <sheetViews>
    <sheetView workbookViewId="0">
      <selection activeCell="U25" sqref="U25"/>
    </sheetView>
  </sheetViews>
  <sheetFormatPr defaultRowHeight="14.5" x14ac:dyDescent="0.35"/>
  <sheetData>
    <row r="7" spans="18:19" x14ac:dyDescent="0.35">
      <c r="R7">
        <v>1840</v>
      </c>
      <c r="S7">
        <v>6</v>
      </c>
    </row>
    <row r="8" spans="18:19" x14ac:dyDescent="0.35">
      <c r="R8">
        <v>2110</v>
      </c>
      <c r="S8">
        <v>6</v>
      </c>
    </row>
    <row r="10" spans="18:19" x14ac:dyDescent="0.35">
      <c r="R10">
        <v>1840</v>
      </c>
      <c r="S10">
        <v>9</v>
      </c>
    </row>
    <row r="11" spans="18:19" x14ac:dyDescent="0.35">
      <c r="R11">
        <v>2110</v>
      </c>
      <c r="S11">
        <v>9</v>
      </c>
    </row>
    <row r="13" spans="18:19" x14ac:dyDescent="0.35">
      <c r="R13">
        <v>1840</v>
      </c>
      <c r="S13">
        <v>12</v>
      </c>
    </row>
    <row r="14" spans="18:19" x14ac:dyDescent="0.35">
      <c r="R14">
        <v>2110</v>
      </c>
      <c r="S14">
        <v>12</v>
      </c>
    </row>
    <row r="16" spans="18:19" x14ac:dyDescent="0.35">
      <c r="R16">
        <v>1840</v>
      </c>
      <c r="S16">
        <v>20</v>
      </c>
    </row>
    <row r="17" spans="18:19" x14ac:dyDescent="0.35">
      <c r="R17">
        <v>2110</v>
      </c>
      <c r="S17">
        <v>20</v>
      </c>
    </row>
    <row r="19" spans="18:19" x14ac:dyDescent="0.35">
      <c r="R19">
        <v>1840</v>
      </c>
      <c r="S19">
        <v>35</v>
      </c>
    </row>
    <row r="20" spans="18:19" x14ac:dyDescent="0.35">
      <c r="R20">
        <v>2110</v>
      </c>
      <c r="S20">
        <v>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H37"/>
  <sheetViews>
    <sheetView topLeftCell="C7" workbookViewId="0">
      <selection activeCell="C7" sqref="A1:XFD1048576"/>
    </sheetView>
  </sheetViews>
  <sheetFormatPr defaultRowHeight="14.5" x14ac:dyDescent="0.35"/>
  <sheetData>
    <row r="5" spans="8:8" ht="21" x14ac:dyDescent="0.5">
      <c r="H5" s="27"/>
    </row>
    <row r="33" spans="6:7" x14ac:dyDescent="0.35">
      <c r="G33" t="s">
        <v>63</v>
      </c>
    </row>
    <row r="34" spans="6:7" x14ac:dyDescent="0.35">
      <c r="F34" t="s">
        <v>53</v>
      </c>
      <c r="G34">
        <f>0.0004*180</f>
        <v>7.2000000000000008E-2</v>
      </c>
    </row>
    <row r="35" spans="6:7" x14ac:dyDescent="0.35">
      <c r="F35" t="s">
        <v>54</v>
      </c>
      <c r="G35">
        <f>0.0008*180</f>
        <v>0.14400000000000002</v>
      </c>
    </row>
    <row r="36" spans="6:7" x14ac:dyDescent="0.35">
      <c r="F36" t="s">
        <v>55</v>
      </c>
      <c r="G36">
        <f>0.0008*180</f>
        <v>0.14400000000000002</v>
      </c>
    </row>
    <row r="37" spans="6:7" x14ac:dyDescent="0.35">
      <c r="F37" t="s">
        <v>52</v>
      </c>
      <c r="G37">
        <f>0.0013*180</f>
        <v>0.23399999999999999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K37"/>
  <sheetViews>
    <sheetView workbookViewId="0">
      <selection activeCell="K38" sqref="K38"/>
    </sheetView>
  </sheetViews>
  <sheetFormatPr defaultRowHeight="14.5" x14ac:dyDescent="0.35"/>
  <sheetData>
    <row r="5" spans="8:8" ht="21" x14ac:dyDescent="0.5">
      <c r="H5" s="27"/>
    </row>
    <row r="32" spans="7:11" x14ac:dyDescent="0.35">
      <c r="G32" t="s">
        <v>86</v>
      </c>
      <c r="H32" t="s">
        <v>83</v>
      </c>
      <c r="I32" t="s">
        <v>85</v>
      </c>
      <c r="J32" t="s">
        <v>87</v>
      </c>
      <c r="K32" t="s">
        <v>88</v>
      </c>
    </row>
    <row r="33" spans="6:11" x14ac:dyDescent="0.35">
      <c r="G33" t="s">
        <v>63</v>
      </c>
      <c r="H33" t="s">
        <v>84</v>
      </c>
      <c r="I33" t="s">
        <v>84</v>
      </c>
      <c r="J33" t="s">
        <v>84</v>
      </c>
      <c r="K33" t="s">
        <v>84</v>
      </c>
    </row>
    <row r="34" spans="6:11" x14ac:dyDescent="0.35">
      <c r="F34" t="s">
        <v>53</v>
      </c>
      <c r="G34">
        <f>0.0004*180</f>
        <v>7.2000000000000008E-2</v>
      </c>
      <c r="H34">
        <f>0.00005*80</f>
        <v>4.0000000000000001E-3</v>
      </c>
      <c r="I34">
        <f>0.0003*80</f>
        <v>2.3999999999999997E-2</v>
      </c>
      <c r="J34">
        <f>0.0008*80</f>
        <v>6.4000000000000001E-2</v>
      </c>
      <c r="K34">
        <f>0.002*80</f>
        <v>0.16</v>
      </c>
    </row>
    <row r="35" spans="6:11" x14ac:dyDescent="0.35">
      <c r="F35" t="s">
        <v>54</v>
      </c>
      <c r="G35">
        <f>0.0008*180</f>
        <v>0.14400000000000002</v>
      </c>
    </row>
    <row r="36" spans="6:11" x14ac:dyDescent="0.35">
      <c r="F36" t="s">
        <v>55</v>
      </c>
      <c r="G36">
        <f>0.0008*180</f>
        <v>0.14400000000000002</v>
      </c>
    </row>
    <row r="37" spans="6:11" x14ac:dyDescent="0.35">
      <c r="F37" t="s">
        <v>52</v>
      </c>
      <c r="G37">
        <f>0.0013*180</f>
        <v>0.23399999999999999</v>
      </c>
      <c r="H37">
        <f>0.0006*80</f>
        <v>4.7999999999999994E-2</v>
      </c>
      <c r="I37">
        <f>0.0017*80</f>
        <v>0.13599999999999998</v>
      </c>
      <c r="J37">
        <f>0.0043*80</f>
        <v>0.34399999999999997</v>
      </c>
      <c r="K37">
        <f>0.0107*80</f>
        <v>0.85599999999999998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8" sqref="K38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S37" sqref="S37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33" sqref="D33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C5" sqref="C5"/>
    </sheetView>
  </sheetViews>
  <sheetFormatPr defaultRowHeight="14.5" x14ac:dyDescent="0.35"/>
  <cols>
    <col min="1" max="1" width="17.26953125" bestFit="1" customWidth="1"/>
    <col min="2" max="2" width="12.7265625" bestFit="1" customWidth="1"/>
    <col min="6" max="6" width="19.08984375" bestFit="1" customWidth="1"/>
  </cols>
  <sheetData>
    <row r="1" spans="1:9" x14ac:dyDescent="0.35">
      <c r="A1" t="s">
        <v>90</v>
      </c>
    </row>
    <row r="2" spans="1:9" ht="15" thickBot="1" x14ac:dyDescent="0.4">
      <c r="C2" s="30" t="s">
        <v>121</v>
      </c>
    </row>
    <row r="3" spans="1:9" x14ac:dyDescent="0.35">
      <c r="A3" s="56" t="s">
        <v>91</v>
      </c>
      <c r="B3" s="56"/>
      <c r="C3" s="30" t="s">
        <v>122</v>
      </c>
    </row>
    <row r="4" spans="1:9" x14ac:dyDescent="0.35">
      <c r="A4" s="53" t="s">
        <v>92</v>
      </c>
      <c r="B4" s="53">
        <v>0.50011243464163502</v>
      </c>
    </row>
    <row r="5" spans="1:9" x14ac:dyDescent="0.35">
      <c r="A5" s="53" t="s">
        <v>93</v>
      </c>
      <c r="B5" s="53">
        <v>0.25011244728318366</v>
      </c>
    </row>
    <row r="6" spans="1:9" x14ac:dyDescent="0.35">
      <c r="A6" s="53" t="s">
        <v>94</v>
      </c>
      <c r="B6" s="53">
        <v>0.22333074897186878</v>
      </c>
    </row>
    <row r="7" spans="1:9" x14ac:dyDescent="0.35">
      <c r="A7" s="53" t="s">
        <v>95</v>
      </c>
      <c r="B7" s="53">
        <v>1.370505072286218</v>
      </c>
    </row>
    <row r="8" spans="1:9" ht="15" thickBot="1" x14ac:dyDescent="0.4">
      <c r="A8" s="54" t="s">
        <v>96</v>
      </c>
      <c r="B8" s="54">
        <v>30</v>
      </c>
    </row>
    <row r="10" spans="1:9" ht="15" thickBot="1" x14ac:dyDescent="0.4">
      <c r="A10" t="s">
        <v>97</v>
      </c>
    </row>
    <row r="11" spans="1:9" x14ac:dyDescent="0.35">
      <c r="A11" s="55"/>
      <c r="B11" s="55" t="s">
        <v>102</v>
      </c>
      <c r="C11" s="55" t="s">
        <v>103</v>
      </c>
      <c r="D11" s="55" t="s">
        <v>104</v>
      </c>
      <c r="E11" s="55" t="s">
        <v>105</v>
      </c>
      <c r="F11" s="55" t="s">
        <v>106</v>
      </c>
    </row>
    <row r="12" spans="1:9" x14ac:dyDescent="0.35">
      <c r="A12" s="53" t="s">
        <v>98</v>
      </c>
      <c r="B12" s="53">
        <v>1</v>
      </c>
      <c r="C12" s="53">
        <v>17.541167135101247</v>
      </c>
      <c r="D12" s="53">
        <v>17.541167135101247</v>
      </c>
      <c r="E12" s="53">
        <v>9.338931548546153</v>
      </c>
      <c r="F12" s="53">
        <v>4.888767203334231E-3</v>
      </c>
    </row>
    <row r="13" spans="1:9" x14ac:dyDescent="0.35">
      <c r="A13" s="53" t="s">
        <v>99</v>
      </c>
      <c r="B13" s="53">
        <v>28</v>
      </c>
      <c r="C13" s="53">
        <v>52.591956288543045</v>
      </c>
      <c r="D13" s="53">
        <v>1.8782841531622516</v>
      </c>
      <c r="E13" s="53"/>
      <c r="F13" s="53"/>
    </row>
    <row r="14" spans="1:9" ht="15" thickBot="1" x14ac:dyDescent="0.4">
      <c r="A14" s="54" t="s">
        <v>100</v>
      </c>
      <c r="B14" s="54">
        <v>29</v>
      </c>
      <c r="C14" s="54">
        <v>70.133123423644292</v>
      </c>
      <c r="D14" s="54"/>
      <c r="E14" s="54"/>
      <c r="F14" s="54"/>
    </row>
    <row r="15" spans="1:9" ht="15" thickBot="1" x14ac:dyDescent="0.4"/>
    <row r="16" spans="1:9" x14ac:dyDescent="0.35">
      <c r="A16" s="55"/>
      <c r="B16" s="55" t="s">
        <v>107</v>
      </c>
      <c r="C16" s="55" t="s">
        <v>95</v>
      </c>
      <c r="D16" s="55" t="s">
        <v>108</v>
      </c>
      <c r="E16" s="55" t="s">
        <v>109</v>
      </c>
      <c r="F16" s="55" t="s">
        <v>110</v>
      </c>
      <c r="G16" s="55" t="s">
        <v>111</v>
      </c>
      <c r="H16" s="55" t="s">
        <v>112</v>
      </c>
      <c r="I16" s="55" t="s">
        <v>113</v>
      </c>
    </row>
    <row r="17" spans="1:9" x14ac:dyDescent="0.35">
      <c r="A17" s="53" t="s">
        <v>101</v>
      </c>
      <c r="B17" s="53">
        <v>-179.94501002088646</v>
      </c>
      <c r="C17" s="53">
        <v>58.035053292689746</v>
      </c>
      <c r="D17" s="53">
        <v>-3.1006262562276792</v>
      </c>
      <c r="E17" s="53">
        <v>4.372879662418859E-3</v>
      </c>
      <c r="F17" s="53">
        <v>-298.82442766009979</v>
      </c>
      <c r="G17" s="53">
        <v>-61.065592381673156</v>
      </c>
      <c r="H17" s="53">
        <v>-298.82442766009979</v>
      </c>
      <c r="I17" s="53">
        <v>-61.065592381673156</v>
      </c>
    </row>
    <row r="18" spans="1:9" ht="15" thickBot="1" x14ac:dyDescent="0.4">
      <c r="A18" s="54">
        <v>1992</v>
      </c>
      <c r="B18" s="54">
        <v>8.8344474770720299E-2</v>
      </c>
      <c r="C18" s="54">
        <v>2.8908848756841576E-2</v>
      </c>
      <c r="D18" s="54">
        <v>3.0559665489900447</v>
      </c>
      <c r="E18" s="54">
        <v>4.8887672033342978E-3</v>
      </c>
      <c r="F18" s="54">
        <v>2.912738251612744E-2</v>
      </c>
      <c r="G18" s="54">
        <v>0.14756156702531315</v>
      </c>
      <c r="H18" s="54">
        <v>2.912738251612744E-2</v>
      </c>
      <c r="I18" s="54">
        <v>0.14756156702531315</v>
      </c>
    </row>
    <row r="22" spans="1:9" x14ac:dyDescent="0.35">
      <c r="A22" t="s">
        <v>114</v>
      </c>
      <c r="F22" t="s">
        <v>119</v>
      </c>
    </row>
    <row r="23" spans="1:9" ht="15" thickBot="1" x14ac:dyDescent="0.4"/>
    <row r="24" spans="1:9" x14ac:dyDescent="0.35">
      <c r="A24" s="55" t="s">
        <v>115</v>
      </c>
      <c r="B24" s="55" t="s">
        <v>116</v>
      </c>
      <c r="C24" s="55" t="s">
        <v>117</v>
      </c>
      <c r="D24" s="55" t="s">
        <v>118</v>
      </c>
      <c r="F24" s="55" t="s">
        <v>120</v>
      </c>
      <c r="G24" s="55">
        <v>-6.6</v>
      </c>
    </row>
    <row r="25" spans="1:9" x14ac:dyDescent="0.35">
      <c r="A25" s="53">
        <v>1</v>
      </c>
      <c r="B25" s="53">
        <v>-3.8744718028409011</v>
      </c>
      <c r="C25" s="53">
        <v>-2.5255281971590993</v>
      </c>
      <c r="D25" s="53">
        <v>-1.8753898352562481</v>
      </c>
      <c r="F25" s="53">
        <v>1.6666666666666667</v>
      </c>
      <c r="G25" s="53">
        <v>-6.4</v>
      </c>
    </row>
    <row r="26" spans="1:9" x14ac:dyDescent="0.35">
      <c r="A26" s="53">
        <v>2</v>
      </c>
      <c r="B26" s="53">
        <v>-3.7861273280701937</v>
      </c>
      <c r="C26" s="53">
        <v>-1.4138726719298065</v>
      </c>
      <c r="D26" s="53">
        <v>-1.04990411125341</v>
      </c>
      <c r="F26" s="53">
        <v>5</v>
      </c>
      <c r="G26" s="53">
        <v>-5.2</v>
      </c>
    </row>
    <row r="27" spans="1:9" x14ac:dyDescent="0.35">
      <c r="A27" s="53">
        <v>3</v>
      </c>
      <c r="B27" s="53">
        <v>-3.6977828532994579</v>
      </c>
      <c r="C27" s="53">
        <v>-0.80221714670054212</v>
      </c>
      <c r="D27" s="53">
        <v>-0.59570504272445102</v>
      </c>
      <c r="F27" s="53">
        <v>8.3333333333333339</v>
      </c>
      <c r="G27" s="53">
        <v>-4.5999999999999996</v>
      </c>
    </row>
    <row r="28" spans="1:9" x14ac:dyDescent="0.35">
      <c r="A28" s="53">
        <v>4</v>
      </c>
      <c r="B28" s="53">
        <v>-3.6094383785287505</v>
      </c>
      <c r="C28" s="53">
        <v>-9.0561621471249687E-2</v>
      </c>
      <c r="D28" s="53">
        <v>-6.724864310069964E-2</v>
      </c>
      <c r="F28" s="53">
        <v>11.666666666666666</v>
      </c>
      <c r="G28" s="53">
        <v>-4.5</v>
      </c>
    </row>
    <row r="29" spans="1:9" x14ac:dyDescent="0.35">
      <c r="A29" s="53">
        <v>5</v>
      </c>
      <c r="B29" s="53">
        <v>-3.5210939037580147</v>
      </c>
      <c r="C29" s="53">
        <v>0.12109390375801476</v>
      </c>
      <c r="D29" s="53">
        <v>8.9921101049173072E-2</v>
      </c>
      <c r="F29" s="53">
        <v>15</v>
      </c>
      <c r="G29" s="53">
        <v>-4.2</v>
      </c>
    </row>
    <row r="30" spans="1:9" x14ac:dyDescent="0.35">
      <c r="A30" s="53">
        <v>6</v>
      </c>
      <c r="B30" s="53">
        <v>-3.4327494289873073</v>
      </c>
      <c r="C30" s="53">
        <v>0.93274942898730728</v>
      </c>
      <c r="D30" s="53">
        <v>0.69263483176769614</v>
      </c>
      <c r="F30" s="53">
        <v>18.333333333333336</v>
      </c>
      <c r="G30" s="53">
        <v>-3.7</v>
      </c>
    </row>
    <row r="31" spans="1:9" x14ac:dyDescent="0.35">
      <c r="A31" s="53">
        <v>7</v>
      </c>
      <c r="B31" s="53">
        <v>-3.3444049542165715</v>
      </c>
      <c r="C31" s="53">
        <v>-0.85559504578342871</v>
      </c>
      <c r="D31" s="53">
        <v>-0.63534204597786315</v>
      </c>
      <c r="F31" s="53">
        <v>21.666666666666668</v>
      </c>
      <c r="G31" s="53">
        <v>-3.6</v>
      </c>
    </row>
    <row r="32" spans="1:9" x14ac:dyDescent="0.35">
      <c r="A32" s="53">
        <v>8</v>
      </c>
      <c r="B32" s="53">
        <v>-3.2560604794458641</v>
      </c>
      <c r="C32" s="53">
        <v>0.65606047944586399</v>
      </c>
      <c r="D32" s="53">
        <v>0.48717300240406108</v>
      </c>
      <c r="F32" s="53">
        <v>25.000000000000004</v>
      </c>
      <c r="G32" s="53">
        <v>-3.4</v>
      </c>
    </row>
    <row r="33" spans="1:7" x14ac:dyDescent="0.35">
      <c r="A33" s="53">
        <v>9</v>
      </c>
      <c r="B33" s="53">
        <v>-3.1677160046751283</v>
      </c>
      <c r="C33" s="53">
        <v>0.36771600467512844</v>
      </c>
      <c r="D33" s="53">
        <v>0.27305609108007589</v>
      </c>
      <c r="F33" s="53">
        <v>28.333333333333336</v>
      </c>
      <c r="G33" s="53">
        <v>-3.4</v>
      </c>
    </row>
    <row r="34" spans="1:7" x14ac:dyDescent="0.35">
      <c r="A34" s="53">
        <v>10</v>
      </c>
      <c r="B34" s="53">
        <v>-3.0793715299044209</v>
      </c>
      <c r="C34" s="53">
        <v>-0.52062847009557922</v>
      </c>
      <c r="D34" s="53">
        <v>-0.38660480681251813</v>
      </c>
      <c r="F34" s="53">
        <v>31.666666666666668</v>
      </c>
      <c r="G34" s="53">
        <v>-3.4</v>
      </c>
    </row>
    <row r="35" spans="1:7" x14ac:dyDescent="0.35">
      <c r="A35" s="53">
        <v>11</v>
      </c>
      <c r="B35" s="53">
        <v>-2.9910270551336851</v>
      </c>
      <c r="C35" s="53">
        <v>2.1910270551336852</v>
      </c>
      <c r="D35" s="53">
        <v>1.6269982147066442</v>
      </c>
      <c r="F35" s="53">
        <v>35</v>
      </c>
      <c r="G35" s="53">
        <v>-3</v>
      </c>
    </row>
    <row r="36" spans="1:7" x14ac:dyDescent="0.35">
      <c r="A36" s="53">
        <v>12</v>
      </c>
      <c r="B36" s="53">
        <v>-2.9026825803629777</v>
      </c>
      <c r="C36" s="53">
        <v>2.6825803629777489E-3</v>
      </c>
      <c r="D36" s="53">
        <v>1.9920125820197124E-3</v>
      </c>
      <c r="F36" s="53">
        <v>38.333333333333336</v>
      </c>
      <c r="G36" s="53">
        <v>-2.9</v>
      </c>
    </row>
    <row r="37" spans="1:7" x14ac:dyDescent="0.35">
      <c r="A37" s="53">
        <v>13</v>
      </c>
      <c r="B37" s="53">
        <v>-2.8143381055922703</v>
      </c>
      <c r="C37" s="53">
        <v>1.5143381055922702</v>
      </c>
      <c r="D37" s="53">
        <v>1.1245070609639438</v>
      </c>
      <c r="F37" s="53">
        <v>41.666666666666664</v>
      </c>
      <c r="G37" s="53">
        <v>-2.9</v>
      </c>
    </row>
    <row r="38" spans="1:7" x14ac:dyDescent="0.35">
      <c r="A38" s="53">
        <v>14</v>
      </c>
      <c r="B38" s="53">
        <v>-2.7259936308215345</v>
      </c>
      <c r="C38" s="53">
        <v>0.62599363082153436</v>
      </c>
      <c r="D38" s="53">
        <v>0.46484616307132887</v>
      </c>
      <c r="F38" s="53">
        <v>45</v>
      </c>
      <c r="G38" s="53">
        <v>-2.8</v>
      </c>
    </row>
    <row r="39" spans="1:7" x14ac:dyDescent="0.35">
      <c r="A39" s="53">
        <v>15</v>
      </c>
      <c r="B39" s="53">
        <v>-2.6376491560508271</v>
      </c>
      <c r="C39" s="53">
        <v>2.3376491560508272</v>
      </c>
      <c r="D39" s="53">
        <v>1.7358758736427964</v>
      </c>
      <c r="F39" s="53">
        <v>48.333333333333336</v>
      </c>
      <c r="G39" s="53">
        <v>-2.7</v>
      </c>
    </row>
    <row r="40" spans="1:7" x14ac:dyDescent="0.35">
      <c r="A40" s="53">
        <v>16</v>
      </c>
      <c r="B40" s="53">
        <v>-2.5493046812800912</v>
      </c>
      <c r="C40" s="53">
        <v>-0.85069531871990867</v>
      </c>
      <c r="D40" s="53">
        <v>-0.63170363942956498</v>
      </c>
      <c r="F40" s="53">
        <v>51.666666666666664</v>
      </c>
      <c r="G40" s="53">
        <v>-2.6</v>
      </c>
    </row>
    <row r="41" spans="1:7" x14ac:dyDescent="0.35">
      <c r="A41" s="53">
        <v>17</v>
      </c>
      <c r="B41" s="53">
        <v>-2.4609602065093839</v>
      </c>
      <c r="C41" s="53">
        <v>0.16096020650938403</v>
      </c>
      <c r="D41" s="53">
        <v>0.11952475347850139</v>
      </c>
      <c r="F41" s="53">
        <v>55</v>
      </c>
      <c r="G41" s="53">
        <v>-2.5</v>
      </c>
    </row>
    <row r="42" spans="1:7" x14ac:dyDescent="0.35">
      <c r="A42" s="53">
        <v>18</v>
      </c>
      <c r="B42" s="53">
        <v>-2.372615731738648</v>
      </c>
      <c r="C42" s="53">
        <v>3.2726157317386479</v>
      </c>
      <c r="D42" s="53">
        <v>2.4301570993767498</v>
      </c>
      <c r="F42" s="53">
        <v>58.333333333333336</v>
      </c>
      <c r="G42" s="53">
        <v>-2.2999999999999998</v>
      </c>
    </row>
    <row r="43" spans="1:7" x14ac:dyDescent="0.35">
      <c r="A43" s="53">
        <v>19</v>
      </c>
      <c r="B43" s="53">
        <v>-2.2842712569679406</v>
      </c>
      <c r="C43" s="53">
        <v>-0.41572874303205953</v>
      </c>
      <c r="D43" s="53">
        <v>-0.30870906916944862</v>
      </c>
      <c r="F43" s="53">
        <v>61.666666666666664</v>
      </c>
      <c r="G43" s="53">
        <v>-2.1</v>
      </c>
    </row>
    <row r="44" spans="1:7" x14ac:dyDescent="0.35">
      <c r="A44" s="53">
        <v>20</v>
      </c>
      <c r="B44" s="53">
        <v>-2.1959267821972048</v>
      </c>
      <c r="C44" s="53">
        <v>0.39592678219720479</v>
      </c>
      <c r="D44" s="53">
        <v>0.29400466154905353</v>
      </c>
      <c r="F44" s="53">
        <v>65</v>
      </c>
      <c r="G44" s="53">
        <v>-1.9</v>
      </c>
    </row>
    <row r="45" spans="1:7" x14ac:dyDescent="0.35">
      <c r="A45" s="53">
        <v>21</v>
      </c>
      <c r="B45" s="53">
        <v>-2.1075823074264974</v>
      </c>
      <c r="C45" s="53">
        <v>0.20758230742649753</v>
      </c>
      <c r="D45" s="53">
        <v>0.1541450813198609</v>
      </c>
      <c r="F45" s="53">
        <v>68.333333333333343</v>
      </c>
      <c r="G45" s="53">
        <v>-1.9</v>
      </c>
    </row>
    <row r="46" spans="1:7" x14ac:dyDescent="0.35">
      <c r="A46" s="53">
        <v>22</v>
      </c>
      <c r="B46" s="53">
        <v>-2.0192378326557616</v>
      </c>
      <c r="C46" s="53">
        <v>0.11923783265576171</v>
      </c>
      <c r="D46" s="53">
        <v>8.8542832185418655E-2</v>
      </c>
      <c r="F46" s="53">
        <v>71.666666666666671</v>
      </c>
      <c r="G46" s="53">
        <v>-1.8876408932969675</v>
      </c>
    </row>
    <row r="47" spans="1:7" x14ac:dyDescent="0.35">
      <c r="A47" s="53">
        <v>23</v>
      </c>
      <c r="B47" s="53">
        <v>-1.9308933578850542</v>
      </c>
      <c r="C47" s="53">
        <v>-2.6691066421149454</v>
      </c>
      <c r="D47" s="53">
        <v>-1.9820073565078351</v>
      </c>
      <c r="F47" s="53">
        <v>75.000000000000014</v>
      </c>
      <c r="G47" s="53">
        <v>-1.8</v>
      </c>
    </row>
    <row r="48" spans="1:7" x14ac:dyDescent="0.35">
      <c r="A48" s="53">
        <v>24</v>
      </c>
      <c r="B48" s="53">
        <v>-1.8425488831143468</v>
      </c>
      <c r="C48" s="53">
        <v>1.0425488831143468</v>
      </c>
      <c r="D48" s="53">
        <v>0.77416897595906375</v>
      </c>
      <c r="F48" s="53">
        <v>78.333333333333343</v>
      </c>
      <c r="G48" s="53">
        <v>-1.3166666666666664</v>
      </c>
    </row>
    <row r="49" spans="1:7" x14ac:dyDescent="0.35">
      <c r="A49" s="53">
        <v>25</v>
      </c>
      <c r="B49" s="53">
        <v>-1.754204408343611</v>
      </c>
      <c r="C49" s="53">
        <v>-1.1457955916563889</v>
      </c>
      <c r="D49" s="53">
        <v>-0.85083722616558177</v>
      </c>
      <c r="F49" s="53">
        <v>81.666666666666671</v>
      </c>
      <c r="G49" s="53">
        <v>-1.3</v>
      </c>
    </row>
    <row r="50" spans="1:7" x14ac:dyDescent="0.35">
      <c r="A50" s="53">
        <v>26</v>
      </c>
      <c r="B50" s="53">
        <v>-1.6658599335729036</v>
      </c>
      <c r="C50" s="53">
        <v>-1.7341400664270963</v>
      </c>
      <c r="D50" s="53">
        <v>-1.2877261307738608</v>
      </c>
      <c r="F50" s="53">
        <v>85.000000000000014</v>
      </c>
      <c r="G50" s="53">
        <v>-0.8</v>
      </c>
    </row>
    <row r="51" spans="1:7" x14ac:dyDescent="0.35">
      <c r="A51" s="53">
        <v>27</v>
      </c>
      <c r="B51" s="53">
        <v>-1.5775154588021678</v>
      </c>
      <c r="C51" s="53">
        <v>1.0775154588021678</v>
      </c>
      <c r="D51" s="53">
        <v>0.80013422184007288</v>
      </c>
      <c r="F51" s="53">
        <v>88.333333333333343</v>
      </c>
      <c r="G51" s="53">
        <v>-0.8</v>
      </c>
    </row>
    <row r="52" spans="1:7" x14ac:dyDescent="0.35">
      <c r="A52" s="53">
        <v>28</v>
      </c>
      <c r="B52" s="53">
        <v>-1.4891709840314604</v>
      </c>
      <c r="C52" s="53">
        <v>-1.5108290159685396</v>
      </c>
      <c r="D52" s="53">
        <v>-1.1219013046636379</v>
      </c>
      <c r="F52" s="53">
        <v>91.666666666666671</v>
      </c>
      <c r="G52" s="53">
        <v>-0.5</v>
      </c>
    </row>
    <row r="53" spans="1:7" x14ac:dyDescent="0.35">
      <c r="A53" s="53">
        <v>29</v>
      </c>
      <c r="B53" s="53">
        <v>-1.4008265092607246</v>
      </c>
      <c r="C53" s="53">
        <v>8.4159842594058176E-2</v>
      </c>
      <c r="D53" s="53">
        <v>6.249485296390838E-2</v>
      </c>
      <c r="F53" s="53">
        <v>95.000000000000014</v>
      </c>
      <c r="G53" s="53">
        <v>-0.3</v>
      </c>
    </row>
    <row r="54" spans="1:7" ht="15" thickBot="1" x14ac:dyDescent="0.4">
      <c r="A54" s="54">
        <v>30</v>
      </c>
      <c r="B54" s="54">
        <v>-1.3124820344900172</v>
      </c>
      <c r="C54" s="54">
        <v>-0.57515885880695028</v>
      </c>
      <c r="D54" s="54">
        <v>-0.42709761810518687</v>
      </c>
      <c r="F54" s="54">
        <v>98.333333333333343</v>
      </c>
      <c r="G54" s="54">
        <v>0.9</v>
      </c>
    </row>
  </sheetData>
  <sortState ref="G25:G54">
    <sortCondition ref="G25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8"/>
  <sheetViews>
    <sheetView workbookViewId="0">
      <pane xSplit="1" ySplit="9" topLeftCell="Q240" activePane="bottomRight" state="frozen"/>
      <selection pane="topRight" activeCell="B1" sqref="B1"/>
      <selection pane="bottomLeft" activeCell="A10" sqref="A10"/>
      <selection pane="bottomRight" activeCell="AH8" sqref="AH8:AI8"/>
    </sheetView>
  </sheetViews>
  <sheetFormatPr defaultRowHeight="14.5" x14ac:dyDescent="0.35"/>
  <cols>
    <col min="1" max="1" width="16.453125" customWidth="1"/>
    <col min="2" max="13" width="6.81640625" customWidth="1"/>
    <col min="14" max="14" width="9.1796875" customWidth="1"/>
    <col min="15" max="15" width="9.1796875" style="1" customWidth="1"/>
    <col min="16" max="19" width="9.81640625" customWidth="1"/>
    <col min="20" max="22" width="9.1796875" customWidth="1"/>
    <col min="23" max="23" width="9.54296875" bestFit="1" customWidth="1"/>
    <col min="27" max="27" width="9.1796875" style="7"/>
    <col min="31" max="31" width="9.1796875" style="12"/>
    <col min="33" max="33" width="9.1796875" style="1"/>
  </cols>
  <sheetData>
    <row r="1" spans="1:48" x14ac:dyDescent="0.35">
      <c r="B1" t="s">
        <v>0</v>
      </c>
      <c r="D1" t="s">
        <v>1</v>
      </c>
      <c r="AI1" t="s">
        <v>51</v>
      </c>
      <c r="AJ1" s="43" t="s">
        <v>52</v>
      </c>
      <c r="AK1" s="43" t="s">
        <v>55</v>
      </c>
      <c r="AL1" s="43" t="s">
        <v>54</v>
      </c>
      <c r="AM1" s="43" t="s">
        <v>53</v>
      </c>
    </row>
    <row r="2" spans="1:48" x14ac:dyDescent="0.35">
      <c r="AI2" t="s">
        <v>69</v>
      </c>
      <c r="AJ2" s="2" t="s">
        <v>72</v>
      </c>
      <c r="AK2" s="2" t="s">
        <v>75</v>
      </c>
      <c r="AL2" s="2" t="s">
        <v>74</v>
      </c>
      <c r="AM2" s="2" t="s">
        <v>73</v>
      </c>
    </row>
    <row r="3" spans="1:48" x14ac:dyDescent="0.35">
      <c r="AI3" t="s">
        <v>70</v>
      </c>
      <c r="AJ3">
        <v>6.4000000000000003E-3</v>
      </c>
      <c r="AK3">
        <v>1.0200000000000001E-2</v>
      </c>
      <c r="AL3">
        <v>9.7999999999999997E-3</v>
      </c>
      <c r="AM3">
        <v>6.4999999999999997E-3</v>
      </c>
      <c r="AS3" s="24"/>
      <c r="AT3" s="24"/>
      <c r="AU3" s="24"/>
      <c r="AV3" s="24"/>
    </row>
    <row r="4" spans="1:48" x14ac:dyDescent="0.35">
      <c r="AI4" t="s">
        <v>71</v>
      </c>
      <c r="AJ4">
        <v>4.7399999999999998E-2</v>
      </c>
      <c r="AK4">
        <v>6.2600000000000003E-2</v>
      </c>
      <c r="AL4">
        <v>0.1104</v>
      </c>
      <c r="AM4">
        <v>0.33629999999999999</v>
      </c>
      <c r="AS4" s="24"/>
      <c r="AT4" s="24"/>
      <c r="AU4" s="24"/>
      <c r="AV4" s="24"/>
    </row>
    <row r="5" spans="1:48" x14ac:dyDescent="0.35">
      <c r="A5" t="s">
        <v>27</v>
      </c>
      <c r="B5">
        <v>31</v>
      </c>
      <c r="C5">
        <f>SUM($B6:C6)</f>
        <v>59</v>
      </c>
      <c r="D5">
        <f>SUM($B6:D6)</f>
        <v>90</v>
      </c>
      <c r="E5">
        <f>SUM($B6:E6)</f>
        <v>120</v>
      </c>
      <c r="F5">
        <f>SUM($B6:F6)</f>
        <v>151</v>
      </c>
      <c r="G5">
        <f>SUM($B6:G6)</f>
        <v>181</v>
      </c>
      <c r="H5">
        <f>SUM($B6:H6)</f>
        <v>212</v>
      </c>
      <c r="I5">
        <f>SUM($B6:I6)</f>
        <v>243</v>
      </c>
      <c r="J5">
        <f>SUM($B6:J6)</f>
        <v>273</v>
      </c>
      <c r="K5">
        <f>SUM($B6:K6)</f>
        <v>304</v>
      </c>
      <c r="L5">
        <f>SUM($B6:L6)</f>
        <v>334</v>
      </c>
      <c r="M5">
        <f>SUM($B6:M6)</f>
        <v>365</v>
      </c>
    </row>
    <row r="6" spans="1:48" x14ac:dyDescent="0.35">
      <c r="A6" t="s">
        <v>29</v>
      </c>
      <c r="B6">
        <v>31</v>
      </c>
      <c r="C6">
        <v>28</v>
      </c>
      <c r="D6">
        <v>31</v>
      </c>
      <c r="E6">
        <v>30</v>
      </c>
      <c r="F6">
        <v>31</v>
      </c>
      <c r="G6">
        <v>30</v>
      </c>
      <c r="H6">
        <v>31</v>
      </c>
      <c r="I6">
        <v>31</v>
      </c>
      <c r="J6">
        <v>30</v>
      </c>
      <c r="K6">
        <v>31</v>
      </c>
      <c r="L6">
        <v>30</v>
      </c>
      <c r="M6">
        <v>31</v>
      </c>
      <c r="AR6" s="24" t="s">
        <v>77</v>
      </c>
      <c r="AS6" s="22">
        <v>8.5999999999999993E-2</v>
      </c>
      <c r="AT6" s="22">
        <v>4.5999999999999999E-2</v>
      </c>
      <c r="AU6" s="22">
        <v>3.9E-2</v>
      </c>
      <c r="AV6" s="22">
        <v>1.4E-2</v>
      </c>
    </row>
    <row r="7" spans="1:48" x14ac:dyDescent="0.35">
      <c r="A7" t="s">
        <v>28</v>
      </c>
      <c r="B7">
        <v>15.5</v>
      </c>
      <c r="C7">
        <v>45</v>
      </c>
      <c r="D7">
        <v>74.5</v>
      </c>
      <c r="E7">
        <v>105</v>
      </c>
      <c r="F7">
        <v>135.5</v>
      </c>
      <c r="G7">
        <v>166</v>
      </c>
      <c r="H7">
        <v>196.5</v>
      </c>
      <c r="I7">
        <v>227.5</v>
      </c>
      <c r="J7">
        <v>258</v>
      </c>
      <c r="K7">
        <v>288.5</v>
      </c>
      <c r="L7">
        <v>319</v>
      </c>
      <c r="M7">
        <v>349.5</v>
      </c>
      <c r="AS7" s="20" t="s">
        <v>57</v>
      </c>
      <c r="AT7" s="20" t="s">
        <v>57</v>
      </c>
      <c r="AU7" s="20" t="s">
        <v>57</v>
      </c>
      <c r="AV7" s="20" t="s">
        <v>57</v>
      </c>
    </row>
    <row r="8" spans="1:48" ht="29" x14ac:dyDescent="0.35">
      <c r="A8" t="s">
        <v>22</v>
      </c>
      <c r="P8" s="2" t="s">
        <v>14</v>
      </c>
      <c r="Q8" s="2" t="s">
        <v>16</v>
      </c>
      <c r="R8" s="2" t="s">
        <v>17</v>
      </c>
      <c r="S8" s="2" t="s">
        <v>18</v>
      </c>
      <c r="W8" s="8" t="s">
        <v>44</v>
      </c>
      <c r="X8" s="8"/>
      <c r="Y8" s="8"/>
      <c r="Z8" s="8"/>
      <c r="AA8" s="17"/>
      <c r="AB8" s="14" t="s">
        <v>45</v>
      </c>
      <c r="AC8" s="14"/>
      <c r="AD8" s="14"/>
      <c r="AE8" s="42" t="s">
        <v>81</v>
      </c>
      <c r="AF8" s="19"/>
      <c r="AH8" s="24" t="s">
        <v>82</v>
      </c>
      <c r="AI8" s="24" t="s">
        <v>82</v>
      </c>
      <c r="AJ8" s="24" t="s">
        <v>52</v>
      </c>
      <c r="AK8" s="24" t="s">
        <v>55</v>
      </c>
      <c r="AL8" s="24" t="s">
        <v>54</v>
      </c>
      <c r="AM8" s="24" t="s">
        <v>53</v>
      </c>
      <c r="AN8" s="24" t="s">
        <v>76</v>
      </c>
      <c r="AO8" s="24" t="s">
        <v>52</v>
      </c>
      <c r="AP8" s="24" t="s">
        <v>55</v>
      </c>
      <c r="AQ8" s="24" t="s">
        <v>54</v>
      </c>
      <c r="AR8" s="24" t="s">
        <v>53</v>
      </c>
      <c r="AS8" s="25" t="s">
        <v>58</v>
      </c>
      <c r="AT8" s="25" t="s">
        <v>59</v>
      </c>
      <c r="AU8" s="25" t="s">
        <v>60</v>
      </c>
      <c r="AV8" s="25" t="s">
        <v>61</v>
      </c>
    </row>
    <row r="9" spans="1:48" ht="16.5" x14ac:dyDescent="0.35">
      <c r="A9" t="s">
        <v>2</v>
      </c>
      <c r="B9" t="s">
        <v>30</v>
      </c>
      <c r="C9" t="s">
        <v>31</v>
      </c>
      <c r="D9" t="s">
        <v>32</v>
      </c>
      <c r="E9" t="s">
        <v>33</v>
      </c>
      <c r="F9" t="s">
        <v>3</v>
      </c>
      <c r="G9" t="s">
        <v>34</v>
      </c>
      <c r="H9" t="s">
        <v>35</v>
      </c>
      <c r="I9" t="s">
        <v>36</v>
      </c>
      <c r="J9" t="s">
        <v>37</v>
      </c>
      <c r="K9" t="s">
        <v>38</v>
      </c>
      <c r="L9" t="s">
        <v>39</v>
      </c>
      <c r="M9" t="s">
        <v>40</v>
      </c>
      <c r="N9" t="s">
        <v>4</v>
      </c>
      <c r="O9" s="38" t="s">
        <v>49</v>
      </c>
      <c r="P9" s="2" t="s">
        <v>15</v>
      </c>
      <c r="Q9" s="2" t="s">
        <v>19</v>
      </c>
      <c r="R9" s="2" t="s">
        <v>20</v>
      </c>
      <c r="S9" s="2" t="s">
        <v>21</v>
      </c>
      <c r="U9" s="2" t="s">
        <v>23</v>
      </c>
      <c r="V9" s="2" t="s">
        <v>24</v>
      </c>
      <c r="W9" s="9" t="s">
        <v>25</v>
      </c>
      <c r="X9" s="9" t="s">
        <v>26</v>
      </c>
      <c r="Y9" s="9" t="s">
        <v>46</v>
      </c>
      <c r="Z9" s="9" t="s">
        <v>41</v>
      </c>
      <c r="AA9" s="18" t="s">
        <v>43</v>
      </c>
      <c r="AB9" s="15" t="s">
        <v>46</v>
      </c>
      <c r="AC9" s="41" t="s">
        <v>47</v>
      </c>
      <c r="AD9" s="41" t="s">
        <v>41</v>
      </c>
      <c r="AE9" s="16"/>
      <c r="AF9" s="19"/>
      <c r="AH9" s="44" t="s">
        <v>50</v>
      </c>
      <c r="AI9" s="44" t="s">
        <v>49</v>
      </c>
      <c r="AJ9" s="2" t="s">
        <v>42</v>
      </c>
      <c r="AK9" s="2" t="s">
        <v>42</v>
      </c>
      <c r="AL9" s="2" t="s">
        <v>42</v>
      </c>
      <c r="AM9" s="2" t="s">
        <v>42</v>
      </c>
      <c r="AN9" s="2" t="s">
        <v>56</v>
      </c>
      <c r="AO9" s="2" t="s">
        <v>56</v>
      </c>
      <c r="AP9" s="2" t="s">
        <v>56</v>
      </c>
      <c r="AQ9" s="2" t="s">
        <v>56</v>
      </c>
      <c r="AR9" s="2" t="s">
        <v>56</v>
      </c>
      <c r="AS9" s="26" t="s">
        <v>62</v>
      </c>
      <c r="AT9" s="26" t="s">
        <v>62</v>
      </c>
      <c r="AU9" s="26" t="s">
        <v>62</v>
      </c>
      <c r="AV9" s="26" t="s">
        <v>62</v>
      </c>
    </row>
    <row r="10" spans="1:48" x14ac:dyDescent="0.35">
      <c r="A10">
        <v>1840</v>
      </c>
      <c r="B10" s="1">
        <v>-15.2</v>
      </c>
      <c r="C10" s="1">
        <v>-19.899999999999999</v>
      </c>
      <c r="D10" s="1">
        <v>-6</v>
      </c>
      <c r="E10" s="1">
        <v>-10.4</v>
      </c>
      <c r="F10" s="1">
        <v>0.1</v>
      </c>
      <c r="G10" s="1">
        <v>2.4</v>
      </c>
      <c r="H10" s="1">
        <v>5.2</v>
      </c>
      <c r="I10" s="1">
        <v>4.5</v>
      </c>
      <c r="J10" s="1">
        <v>1.4</v>
      </c>
      <c r="K10" s="1">
        <v>-2.7</v>
      </c>
      <c r="L10" s="1">
        <v>-8.6</v>
      </c>
      <c r="M10" s="1">
        <v>-10.5</v>
      </c>
      <c r="N10" s="1">
        <v>-4.9000000000000004</v>
      </c>
      <c r="O10" s="1">
        <f t="shared" ref="O10:O73" si="0">SUMIF(F10:J10,"&gt;0")</f>
        <v>13.6</v>
      </c>
      <c r="Q10" s="1">
        <f>AVERAGE(D10:F10)</f>
        <v>-5.4333333333333327</v>
      </c>
      <c r="R10" s="1">
        <f>AVERAGE(G10:I10)</f>
        <v>4.0333333333333332</v>
      </c>
      <c r="S10" s="1">
        <f>AVERAGE(J10:L10)</f>
        <v>-3.3000000000000003</v>
      </c>
      <c r="U10" s="1">
        <f>MAX(B10:M10)</f>
        <v>5.2</v>
      </c>
      <c r="V10" s="1">
        <f>MIN(B10:M10)</f>
        <v>-19.899999999999999</v>
      </c>
      <c r="W10" s="5">
        <f>INTERCEPT(E$7:F$7,E10:F10)</f>
        <v>135.2095238095238</v>
      </c>
      <c r="X10" s="1">
        <f t="shared" ref="X10" si="1">INTERCEPT(J$7:K$7,J10:K10)</f>
        <v>268.41463414634148</v>
      </c>
      <c r="Y10" s="1">
        <f>(X10-W10)</f>
        <v>133.20511033681768</v>
      </c>
      <c r="Z10" s="1">
        <f>(X10+W10)/2</f>
        <v>201.81207897793263</v>
      </c>
      <c r="AA10" s="7">
        <f>(2/3)*U10*(X10-W10)</f>
        <v>461.77771583430132</v>
      </c>
      <c r="AB10" s="1"/>
      <c r="AC10" s="1"/>
      <c r="AD10" s="1"/>
      <c r="AH10" s="23">
        <f>0.0369*H10-0.058</f>
        <v>0.13388000000000003</v>
      </c>
      <c r="AI10" s="23">
        <f t="shared" ref="AI10:AI73" si="2">0.0127*$O10-0.0192</f>
        <v>0.15351999999999999</v>
      </c>
      <c r="AJ10" s="11">
        <f t="shared" ref="AJ10:AM73" si="3">AJ$3*$O10+AJ$4</f>
        <v>0.13444</v>
      </c>
      <c r="AK10" s="11">
        <f t="shared" si="3"/>
        <v>0.20132</v>
      </c>
      <c r="AL10" s="11">
        <f t="shared" si="3"/>
        <v>0.24367999999999998</v>
      </c>
      <c r="AM10" s="11">
        <f t="shared" si="3"/>
        <v>0.42469999999999997</v>
      </c>
      <c r="AN10" s="23">
        <f t="shared" ref="AN10:AR61" si="4">2.42*AI10^2-3.01*AI10+1.54</f>
        <v>1.134940304768</v>
      </c>
      <c r="AO10" s="23">
        <f>2.42*AJ10^2-3.01*AJ10+1.54</f>
        <v>1.1790749549120001</v>
      </c>
      <c r="AP10" s="23">
        <f>2.42*AK10^2-3.01*AK10+1.54</f>
        <v>1.0321087766080002</v>
      </c>
      <c r="AQ10" s="23">
        <f>2.42*AL10^2-3.01*AL10+1.54</f>
        <v>0.95022266060800009</v>
      </c>
      <c r="AR10" s="23">
        <f>2.42*AM10^2-3.01*AM10+1.54</f>
        <v>0.69814861780000004</v>
      </c>
      <c r="AS10" s="23">
        <f t="shared" ref="AS10:AV41" si="5">AS$6*SQRT($AA10*AO10)</f>
        <v>2.0067147555070295</v>
      </c>
      <c r="AT10" s="23">
        <f t="shared" si="5"/>
        <v>1.004238929427796</v>
      </c>
      <c r="AU10" s="23">
        <f t="shared" si="5"/>
        <v>0.81694681544704784</v>
      </c>
      <c r="AV10" s="23">
        <f t="shared" si="5"/>
        <v>0.25137290409260399</v>
      </c>
    </row>
    <row r="11" spans="1:48" x14ac:dyDescent="0.35">
      <c r="A11">
        <v>1841</v>
      </c>
      <c r="B11" s="1">
        <v>-12.1</v>
      </c>
      <c r="C11" s="1">
        <v>-10.9</v>
      </c>
      <c r="D11" s="1">
        <v>-15.4</v>
      </c>
      <c r="E11" s="1">
        <v>-9</v>
      </c>
      <c r="F11" s="6">
        <v>-1.7</v>
      </c>
      <c r="G11" s="1">
        <v>1.2</v>
      </c>
      <c r="H11" s="1">
        <v>4.5</v>
      </c>
      <c r="I11" s="1">
        <v>4.8</v>
      </c>
      <c r="J11" s="1">
        <v>1.6</v>
      </c>
      <c r="K11" s="1">
        <v>-2.4</v>
      </c>
      <c r="L11" s="1">
        <v>-8.6999999999999993</v>
      </c>
      <c r="M11" s="1">
        <v>-13.1</v>
      </c>
      <c r="N11" s="1">
        <v>-5.0999999999999996</v>
      </c>
      <c r="O11" s="1">
        <f t="shared" si="0"/>
        <v>12.1</v>
      </c>
      <c r="P11" s="1">
        <f>(M10+B11+C11)/3</f>
        <v>-11.166666666666666</v>
      </c>
      <c r="Q11" s="1">
        <f>AVERAGE(D11:F11)</f>
        <v>-8.6999999999999993</v>
      </c>
      <c r="R11" s="1">
        <f>AVERAGE(G11:I11)</f>
        <v>3.5</v>
      </c>
      <c r="S11" s="1">
        <f>AVERAGE(J11:L11)</f>
        <v>-3.1666666666666665</v>
      </c>
      <c r="U11" s="1">
        <f t="shared" ref="U11:U74" si="6">MAX(B11:M11)</f>
        <v>4.8</v>
      </c>
      <c r="V11" s="1">
        <f t="shared" ref="V11:V74" si="7">MIN(B11:M11)</f>
        <v>-15.4</v>
      </c>
      <c r="W11" s="4">
        <f t="shared" ref="W11:W16" si="8">INTERCEPT(F$7:G$7,F11:G11)</f>
        <v>153.37931034482759</v>
      </c>
      <c r="X11" s="1">
        <f>INTERCEPT(J$7:K$7,J11:K11)</f>
        <v>270.2</v>
      </c>
      <c r="Y11" s="1">
        <f t="shared" ref="Y11:Y74" si="9">(X11-W11)</f>
        <v>116.8206896551724</v>
      </c>
      <c r="Z11" s="1">
        <f t="shared" ref="Z11:Z74" si="10">(X11+W11)/2</f>
        <v>211.7896551724138</v>
      </c>
      <c r="AA11" s="7">
        <f t="shared" ref="AA11:AA74" si="11">(2/3)*U11*(X11-W11)</f>
        <v>373.82620689655164</v>
      </c>
      <c r="AB11" s="1">
        <f t="shared" ref="AB11:AB74" si="12">365-X10+W11</f>
        <v>249.9646761984861</v>
      </c>
      <c r="AC11" s="1">
        <f>ABS((2/3)*V11*AB11)</f>
        <v>2566.3040089711239</v>
      </c>
      <c r="AD11" s="1">
        <f>W11-AB11/2</f>
        <v>28.396972245584536</v>
      </c>
      <c r="AE11" s="12">
        <f>SQRT(AC11)/(SQRT(AA11)+SQRT(AC11))</f>
        <v>0.72376514088223987</v>
      </c>
      <c r="AH11" s="23">
        <f t="shared" ref="AH11:AH74" si="13">0.0369*H11-0.058</f>
        <v>0.10805000000000001</v>
      </c>
      <c r="AI11" s="23">
        <f t="shared" si="2"/>
        <v>0.13447000000000001</v>
      </c>
      <c r="AJ11" s="11">
        <f t="shared" si="3"/>
        <v>0.12483999999999999</v>
      </c>
      <c r="AK11" s="11">
        <f t="shared" si="3"/>
        <v>0.18602000000000002</v>
      </c>
      <c r="AL11" s="11">
        <f t="shared" si="3"/>
        <v>0.22897999999999999</v>
      </c>
      <c r="AM11" s="11">
        <f t="shared" si="3"/>
        <v>0.41494999999999999</v>
      </c>
      <c r="AN11" s="23">
        <f t="shared" si="4"/>
        <v>1.179004177778</v>
      </c>
      <c r="AO11" s="23">
        <f t="shared" si="4"/>
        <v>1.201947361952</v>
      </c>
      <c r="AP11" s="23">
        <f t="shared" si="4"/>
        <v>1.063820125768</v>
      </c>
      <c r="AQ11" s="23">
        <f t="shared" si="4"/>
        <v>0.97765525376800011</v>
      </c>
      <c r="AR11" s="23">
        <f t="shared" si="4"/>
        <v>0.70768457605000012</v>
      </c>
      <c r="AS11" s="23">
        <f t="shared" si="5"/>
        <v>1.8229554174595524</v>
      </c>
      <c r="AT11" s="23">
        <f t="shared" si="5"/>
        <v>0.9173325518015325</v>
      </c>
      <c r="AU11" s="23">
        <f t="shared" si="5"/>
        <v>0.74557673583032735</v>
      </c>
      <c r="AV11" s="23">
        <f t="shared" si="5"/>
        <v>0.22771035107306231</v>
      </c>
    </row>
    <row r="12" spans="1:48" x14ac:dyDescent="0.35">
      <c r="A12">
        <v>1842</v>
      </c>
      <c r="B12" s="1">
        <v>-14</v>
      </c>
      <c r="C12" s="1">
        <v>-22.3</v>
      </c>
      <c r="D12" s="1">
        <v>-17.8</v>
      </c>
      <c r="E12" s="1">
        <v>-10.4</v>
      </c>
      <c r="F12" s="6">
        <v>-0.3</v>
      </c>
      <c r="G12" s="1">
        <v>2.2999999999999998</v>
      </c>
      <c r="H12" s="1">
        <v>5.3</v>
      </c>
      <c r="I12" s="1">
        <v>4.5</v>
      </c>
      <c r="J12" s="1">
        <v>1.7</v>
      </c>
      <c r="K12" s="1">
        <v>-0.7</v>
      </c>
      <c r="L12" s="1">
        <v>-8.6999999999999993</v>
      </c>
      <c r="M12" s="1">
        <v>-12.2</v>
      </c>
      <c r="N12" s="1">
        <v>-6</v>
      </c>
      <c r="O12" s="1">
        <f t="shared" si="0"/>
        <v>13.799999999999999</v>
      </c>
      <c r="P12" s="1">
        <f t="shared" ref="P12:P75" si="14">(M11+B12+C12)/3</f>
        <v>-16.466666666666669</v>
      </c>
      <c r="Q12" s="1">
        <f t="shared" ref="Q12:Q75" si="15">AVERAGE(D12:F12)</f>
        <v>-9.5000000000000018</v>
      </c>
      <c r="R12" s="1">
        <f t="shared" ref="R12:R75" si="16">AVERAGE(G12:I12)</f>
        <v>4.0333333333333332</v>
      </c>
      <c r="S12" s="1">
        <f t="shared" ref="S12:S75" si="17">AVERAGE(J12:L12)</f>
        <v>-2.5666666666666664</v>
      </c>
      <c r="U12" s="1">
        <f t="shared" si="6"/>
        <v>5.3</v>
      </c>
      <c r="V12" s="1">
        <f t="shared" si="7"/>
        <v>-22.3</v>
      </c>
      <c r="W12" s="4">
        <f t="shared" si="8"/>
        <v>139.01923076923077</v>
      </c>
      <c r="X12" s="1">
        <f t="shared" ref="X12:X75" si="18">INTERCEPT(J$7:K$7,J12:K12)</f>
        <v>279.60416666666669</v>
      </c>
      <c r="Y12" s="1">
        <f t="shared" si="9"/>
        <v>140.58493589743591</v>
      </c>
      <c r="Z12" s="1">
        <f t="shared" si="10"/>
        <v>209.31169871794873</v>
      </c>
      <c r="AA12" s="7">
        <f t="shared" si="11"/>
        <v>496.73344017094018</v>
      </c>
      <c r="AB12" s="1">
        <f t="shared" si="12"/>
        <v>233.81923076923078</v>
      </c>
      <c r="AC12" s="1">
        <f t="shared" ref="AC12:AC75" si="19">ABS((2/3)*V12*AB12)</f>
        <v>3476.1125641025646</v>
      </c>
      <c r="AD12" s="1">
        <f t="shared" ref="AD12:AD75" si="20">W12-AB12/2</f>
        <v>22.109615384615381</v>
      </c>
      <c r="AE12" s="12">
        <f t="shared" ref="AE12:AE75" si="21">SQRT(AC12)/(SQRT(AA12)+SQRT(AC12))</f>
        <v>0.7256788701107747</v>
      </c>
      <c r="AH12" s="23">
        <f t="shared" si="13"/>
        <v>0.13757</v>
      </c>
      <c r="AI12" s="23">
        <f t="shared" si="2"/>
        <v>0.15605999999999998</v>
      </c>
      <c r="AJ12" s="11">
        <f t="shared" si="3"/>
        <v>0.13572000000000001</v>
      </c>
      <c r="AK12" s="11">
        <f t="shared" si="3"/>
        <v>0.20335999999999999</v>
      </c>
      <c r="AL12" s="11">
        <f t="shared" si="3"/>
        <v>0.24563999999999997</v>
      </c>
      <c r="AM12" s="11">
        <f t="shared" si="3"/>
        <v>0.42599999999999999</v>
      </c>
      <c r="AN12" s="23">
        <f t="shared" si="4"/>
        <v>1.1291978311120001</v>
      </c>
      <c r="AO12" s="23">
        <f t="shared" si="4"/>
        <v>1.176059002528</v>
      </c>
      <c r="AP12" s="23">
        <f t="shared" si="4"/>
        <v>1.0279662008320001</v>
      </c>
      <c r="AQ12" s="23">
        <f t="shared" si="4"/>
        <v>0.94664400323200015</v>
      </c>
      <c r="AR12" s="23">
        <f t="shared" si="4"/>
        <v>0.69691192000000002</v>
      </c>
      <c r="AS12" s="23">
        <f t="shared" si="5"/>
        <v>2.0786181038178659</v>
      </c>
      <c r="AT12" s="23">
        <f t="shared" si="5"/>
        <v>1.0394627921991411</v>
      </c>
      <c r="AU12" s="23">
        <f t="shared" si="5"/>
        <v>0.8457064637881917</v>
      </c>
      <c r="AV12" s="23">
        <f t="shared" si="5"/>
        <v>0.26048257769278171</v>
      </c>
    </row>
    <row r="13" spans="1:48" x14ac:dyDescent="0.35">
      <c r="A13">
        <v>1843</v>
      </c>
      <c r="B13" s="1">
        <v>-16</v>
      </c>
      <c r="C13" s="1">
        <v>-12.4</v>
      </c>
      <c r="D13" s="1">
        <v>-10.1</v>
      </c>
      <c r="E13" s="1">
        <v>-7.2</v>
      </c>
      <c r="F13" s="6">
        <v>-0.5</v>
      </c>
      <c r="G13" s="1">
        <v>4</v>
      </c>
      <c r="H13" s="1">
        <v>4.7</v>
      </c>
      <c r="I13" s="1">
        <v>4.9000000000000004</v>
      </c>
      <c r="J13" s="1">
        <v>1.9</v>
      </c>
      <c r="K13" s="1">
        <v>-0.9</v>
      </c>
      <c r="L13" s="1">
        <v>-10.1</v>
      </c>
      <c r="M13" s="1">
        <v>-15.3</v>
      </c>
      <c r="N13" s="1">
        <v>-4.7</v>
      </c>
      <c r="O13" s="1">
        <f t="shared" si="0"/>
        <v>15.5</v>
      </c>
      <c r="P13" s="1">
        <f t="shared" si="14"/>
        <v>-13.533333333333333</v>
      </c>
      <c r="Q13" s="1">
        <f t="shared" si="15"/>
        <v>-5.9333333333333336</v>
      </c>
      <c r="R13" s="1">
        <f t="shared" si="16"/>
        <v>4.5333333333333332</v>
      </c>
      <c r="S13" s="1">
        <f t="shared" si="17"/>
        <v>-3.0333333333333332</v>
      </c>
      <c r="U13" s="1">
        <f t="shared" si="6"/>
        <v>4.9000000000000004</v>
      </c>
      <c r="V13" s="1">
        <f t="shared" si="7"/>
        <v>-16</v>
      </c>
      <c r="W13" s="4">
        <f t="shared" si="8"/>
        <v>138.88888888888889</v>
      </c>
      <c r="X13" s="1">
        <f t="shared" si="18"/>
        <v>278.69642857142856</v>
      </c>
      <c r="Y13" s="1">
        <f t="shared" si="9"/>
        <v>139.80753968253967</v>
      </c>
      <c r="Z13" s="1">
        <f t="shared" si="10"/>
        <v>208.79265873015873</v>
      </c>
      <c r="AA13" s="7">
        <f t="shared" si="11"/>
        <v>456.70462962962955</v>
      </c>
      <c r="AB13" s="1">
        <f t="shared" si="12"/>
        <v>224.2847222222222</v>
      </c>
      <c r="AC13" s="1">
        <f t="shared" si="19"/>
        <v>2392.37037037037</v>
      </c>
      <c r="AD13" s="1">
        <f t="shared" si="20"/>
        <v>26.746527777777786</v>
      </c>
      <c r="AE13" s="12">
        <f t="shared" si="21"/>
        <v>0.69593220053317673</v>
      </c>
      <c r="AH13" s="23">
        <f t="shared" si="13"/>
        <v>0.11543000000000003</v>
      </c>
      <c r="AI13" s="23">
        <f t="shared" si="2"/>
        <v>0.17765</v>
      </c>
      <c r="AJ13" s="11">
        <f t="shared" si="3"/>
        <v>0.14660000000000001</v>
      </c>
      <c r="AK13" s="11">
        <f t="shared" si="3"/>
        <v>0.22070000000000001</v>
      </c>
      <c r="AL13" s="11">
        <f t="shared" si="3"/>
        <v>0.26229999999999998</v>
      </c>
      <c r="AM13" s="11">
        <f t="shared" si="3"/>
        <v>0.43704999999999999</v>
      </c>
      <c r="AN13" s="23">
        <f t="shared" si="4"/>
        <v>1.08164754445</v>
      </c>
      <c r="AO13" s="23">
        <f t="shared" si="4"/>
        <v>1.1507435751999999</v>
      </c>
      <c r="AP13" s="23">
        <f t="shared" si="4"/>
        <v>0.99356754580000006</v>
      </c>
      <c r="AQ13" s="23">
        <f t="shared" si="4"/>
        <v>0.9169761218000001</v>
      </c>
      <c r="AR13" s="23">
        <f t="shared" si="4"/>
        <v>0.68673024005000016</v>
      </c>
      <c r="AS13" s="23">
        <f t="shared" si="5"/>
        <v>1.971539296038417</v>
      </c>
      <c r="AT13" s="23">
        <f t="shared" si="5"/>
        <v>0.97988303189877957</v>
      </c>
      <c r="AU13" s="23">
        <f t="shared" si="5"/>
        <v>0.79810738135330406</v>
      </c>
      <c r="AV13" s="23">
        <f t="shared" si="5"/>
        <v>0.24793556515302595</v>
      </c>
    </row>
    <row r="14" spans="1:48" x14ac:dyDescent="0.35">
      <c r="A14">
        <v>1844</v>
      </c>
      <c r="B14" s="1">
        <v>-20.3</v>
      </c>
      <c r="C14" s="1">
        <v>-18.7</v>
      </c>
      <c r="D14" s="1">
        <v>-18.2</v>
      </c>
      <c r="E14" s="1">
        <v>-16.399999999999999</v>
      </c>
      <c r="F14" s="6">
        <v>-4.7</v>
      </c>
      <c r="G14" s="1">
        <v>4</v>
      </c>
      <c r="H14" s="1">
        <v>6</v>
      </c>
      <c r="I14" s="1">
        <v>5.0999999999999996</v>
      </c>
      <c r="J14" s="1">
        <v>1.4</v>
      </c>
      <c r="K14" s="1">
        <v>-1.3</v>
      </c>
      <c r="L14" s="1">
        <v>-8.5</v>
      </c>
      <c r="M14" s="1">
        <v>-9.6</v>
      </c>
      <c r="N14" s="1">
        <v>-6.8</v>
      </c>
      <c r="O14" s="1">
        <f t="shared" si="0"/>
        <v>16.5</v>
      </c>
      <c r="P14" s="1">
        <f t="shared" si="14"/>
        <v>-18.099999999999998</v>
      </c>
      <c r="Q14" s="1">
        <f t="shared" si="15"/>
        <v>-13.1</v>
      </c>
      <c r="R14" s="1">
        <f t="shared" si="16"/>
        <v>5.0333333333333332</v>
      </c>
      <c r="S14" s="1">
        <f t="shared" si="17"/>
        <v>-2.8000000000000003</v>
      </c>
      <c r="U14" s="1">
        <f t="shared" si="6"/>
        <v>6</v>
      </c>
      <c r="V14" s="1">
        <f t="shared" si="7"/>
        <v>-20.3</v>
      </c>
      <c r="W14" s="4">
        <f t="shared" si="8"/>
        <v>151.97701149425288</v>
      </c>
      <c r="X14" s="1">
        <f t="shared" si="18"/>
        <v>273.81481481481484</v>
      </c>
      <c r="Y14" s="1">
        <f t="shared" si="9"/>
        <v>121.83780332056196</v>
      </c>
      <c r="Z14" s="1">
        <f t="shared" si="10"/>
        <v>212.89591315453384</v>
      </c>
      <c r="AA14" s="7">
        <f t="shared" si="11"/>
        <v>487.35121328224784</v>
      </c>
      <c r="AB14" s="1">
        <f t="shared" si="12"/>
        <v>238.28058292282432</v>
      </c>
      <c r="AC14" s="1">
        <f t="shared" si="19"/>
        <v>3224.7305555555558</v>
      </c>
      <c r="AD14" s="1">
        <f t="shared" si="20"/>
        <v>32.836720032840716</v>
      </c>
      <c r="AE14" s="12">
        <f t="shared" si="21"/>
        <v>0.72007019366353908</v>
      </c>
      <c r="AH14" s="23">
        <f t="shared" si="13"/>
        <v>0.16340000000000002</v>
      </c>
      <c r="AI14" s="23">
        <f t="shared" si="2"/>
        <v>0.19034999999999999</v>
      </c>
      <c r="AJ14" s="11">
        <f t="shared" si="3"/>
        <v>0.153</v>
      </c>
      <c r="AK14" s="11">
        <f t="shared" si="3"/>
        <v>0.23089999999999999</v>
      </c>
      <c r="AL14" s="11">
        <f t="shared" si="3"/>
        <v>0.27210000000000001</v>
      </c>
      <c r="AM14" s="11">
        <f t="shared" si="3"/>
        <v>0.44355</v>
      </c>
      <c r="AN14" s="23">
        <f t="shared" si="4"/>
        <v>1.0547306564500001</v>
      </c>
      <c r="AO14" s="23">
        <f t="shared" si="4"/>
        <v>1.13611978</v>
      </c>
      <c r="AP14" s="23">
        <f t="shared" si="4"/>
        <v>0.97401284020000001</v>
      </c>
      <c r="AQ14" s="23">
        <f t="shared" si="4"/>
        <v>0.90015195219999999</v>
      </c>
      <c r="AR14" s="23">
        <f t="shared" si="4"/>
        <v>0.68101707805000011</v>
      </c>
      <c r="AS14" s="23">
        <f t="shared" si="5"/>
        <v>2.0236319962860438</v>
      </c>
      <c r="AT14" s="23">
        <f t="shared" si="5"/>
        <v>1.0022156924640002</v>
      </c>
      <c r="AU14" s="23">
        <f t="shared" si="5"/>
        <v>0.8168523196585078</v>
      </c>
      <c r="AV14" s="23">
        <f t="shared" si="5"/>
        <v>0.2550516062558818</v>
      </c>
    </row>
    <row r="15" spans="1:48" x14ac:dyDescent="0.35">
      <c r="A15">
        <v>1845</v>
      </c>
      <c r="B15" s="1">
        <v>-16.100000000000001</v>
      </c>
      <c r="C15" s="1">
        <v>-21.5</v>
      </c>
      <c r="D15" s="1">
        <v>-12.8</v>
      </c>
      <c r="E15" s="1">
        <v>-6.3</v>
      </c>
      <c r="F15" s="6">
        <v>-1.1000000000000001</v>
      </c>
      <c r="G15" s="1">
        <v>2.2999999999999998</v>
      </c>
      <c r="H15" s="1">
        <v>8.3000000000000007</v>
      </c>
      <c r="I15" s="1">
        <v>6.1</v>
      </c>
      <c r="J15" s="1">
        <v>2</v>
      </c>
      <c r="K15" s="1">
        <v>-3.8</v>
      </c>
      <c r="L15" s="1">
        <v>-6.5</v>
      </c>
      <c r="M15" s="1">
        <v>-12.1</v>
      </c>
      <c r="N15" s="1">
        <v>-5.0999999999999996</v>
      </c>
      <c r="O15" s="1">
        <f t="shared" si="0"/>
        <v>18.700000000000003</v>
      </c>
      <c r="P15" s="1">
        <f t="shared" si="14"/>
        <v>-15.733333333333334</v>
      </c>
      <c r="Q15" s="1">
        <f t="shared" si="15"/>
        <v>-6.7333333333333343</v>
      </c>
      <c r="R15" s="1">
        <f t="shared" si="16"/>
        <v>5.5666666666666673</v>
      </c>
      <c r="S15" s="1">
        <f t="shared" si="17"/>
        <v>-2.7666666666666671</v>
      </c>
      <c r="U15" s="1">
        <f t="shared" si="6"/>
        <v>8.3000000000000007</v>
      </c>
      <c r="V15" s="1">
        <f t="shared" si="7"/>
        <v>-21.5</v>
      </c>
      <c r="W15" s="4">
        <f t="shared" si="8"/>
        <v>145.36764705882354</v>
      </c>
      <c r="X15" s="1">
        <f t="shared" si="18"/>
        <v>268.51724137931035</v>
      </c>
      <c r="Y15" s="1">
        <f t="shared" si="9"/>
        <v>123.14959432048681</v>
      </c>
      <c r="Z15" s="1">
        <f t="shared" si="10"/>
        <v>206.94244421906694</v>
      </c>
      <c r="AA15" s="7">
        <f t="shared" si="11"/>
        <v>681.42775524002707</v>
      </c>
      <c r="AB15" s="1">
        <f t="shared" si="12"/>
        <v>236.5528322440087</v>
      </c>
      <c r="AC15" s="1">
        <f t="shared" si="19"/>
        <v>3390.5905954974578</v>
      </c>
      <c r="AD15" s="1">
        <f t="shared" si="20"/>
        <v>27.091230936819187</v>
      </c>
      <c r="AE15" s="12">
        <f t="shared" si="21"/>
        <v>0.69046296326737022</v>
      </c>
      <c r="AH15" s="23">
        <f t="shared" si="13"/>
        <v>0.24827000000000005</v>
      </c>
      <c r="AI15" s="23">
        <f t="shared" si="2"/>
        <v>0.21829000000000004</v>
      </c>
      <c r="AJ15" s="11">
        <f t="shared" si="3"/>
        <v>0.16708000000000001</v>
      </c>
      <c r="AK15" s="11">
        <f t="shared" si="3"/>
        <v>0.25334000000000007</v>
      </c>
      <c r="AL15" s="11">
        <f t="shared" si="3"/>
        <v>0.29366000000000003</v>
      </c>
      <c r="AM15" s="11">
        <f t="shared" si="3"/>
        <v>0.45784999999999998</v>
      </c>
      <c r="AN15" s="23">
        <f t="shared" si="4"/>
        <v>0.99826136832200008</v>
      </c>
      <c r="AO15" s="23">
        <f t="shared" si="4"/>
        <v>1.1046452578879999</v>
      </c>
      <c r="AP15" s="23">
        <f t="shared" si="4"/>
        <v>0.93276499655199996</v>
      </c>
      <c r="AQ15" s="23">
        <f t="shared" si="4"/>
        <v>0.86477499335200003</v>
      </c>
      <c r="AR15" s="23">
        <f t="shared" si="4"/>
        <v>0.66916792645000012</v>
      </c>
      <c r="AS15" s="23">
        <f t="shared" si="5"/>
        <v>2.3594988875920477</v>
      </c>
      <c r="AT15" s="23">
        <f t="shared" si="5"/>
        <v>1.1597219074565948</v>
      </c>
      <c r="AU15" s="23">
        <f t="shared" si="5"/>
        <v>0.94672986595649489</v>
      </c>
      <c r="AV15" s="23">
        <f t="shared" si="5"/>
        <v>0.29895478120928531</v>
      </c>
    </row>
    <row r="16" spans="1:48" x14ac:dyDescent="0.35">
      <c r="A16">
        <v>1846</v>
      </c>
      <c r="B16" s="1">
        <v>-16.2</v>
      </c>
      <c r="C16" s="1">
        <v>-15.3</v>
      </c>
      <c r="D16" s="1">
        <v>-14.6</v>
      </c>
      <c r="E16" s="1">
        <v>-6.5</v>
      </c>
      <c r="F16" s="6">
        <v>-0.5</v>
      </c>
      <c r="G16" s="1">
        <v>1.3</v>
      </c>
      <c r="H16" s="1">
        <v>4.5999999999999996</v>
      </c>
      <c r="I16" s="1">
        <v>5.6</v>
      </c>
      <c r="J16" s="1">
        <v>2.4</v>
      </c>
      <c r="K16" s="1">
        <v>-4</v>
      </c>
      <c r="L16" s="1">
        <v>-5.9</v>
      </c>
      <c r="M16" s="1">
        <v>-5.4</v>
      </c>
      <c r="N16" s="1">
        <v>-4.5</v>
      </c>
      <c r="O16" s="1">
        <f t="shared" si="0"/>
        <v>13.9</v>
      </c>
      <c r="P16" s="1">
        <f t="shared" si="14"/>
        <v>-14.533333333333331</v>
      </c>
      <c r="Q16" s="1">
        <f t="shared" si="15"/>
        <v>-7.2</v>
      </c>
      <c r="R16" s="1">
        <f t="shared" si="16"/>
        <v>3.8333333333333335</v>
      </c>
      <c r="S16" s="1">
        <f t="shared" si="17"/>
        <v>-2.5</v>
      </c>
      <c r="U16" s="1">
        <f t="shared" si="6"/>
        <v>5.6</v>
      </c>
      <c r="V16" s="1">
        <f t="shared" si="7"/>
        <v>-16.2</v>
      </c>
      <c r="W16" s="4">
        <f t="shared" si="8"/>
        <v>143.97222222222223</v>
      </c>
      <c r="X16" s="1">
        <f t="shared" si="18"/>
        <v>269.4375</v>
      </c>
      <c r="Y16" s="1">
        <f t="shared" si="9"/>
        <v>125.46527777777777</v>
      </c>
      <c r="Z16" s="1">
        <f t="shared" si="10"/>
        <v>206.70486111111111</v>
      </c>
      <c r="AA16" s="7">
        <f t="shared" si="11"/>
        <v>468.40370370370363</v>
      </c>
      <c r="AB16" s="1">
        <f t="shared" si="12"/>
        <v>240.45498084291188</v>
      </c>
      <c r="AC16" s="1">
        <f t="shared" si="19"/>
        <v>2596.9137931034479</v>
      </c>
      <c r="AD16" s="1">
        <f t="shared" si="20"/>
        <v>23.744731800766289</v>
      </c>
      <c r="AE16" s="12">
        <f t="shared" si="21"/>
        <v>0.70190257269896794</v>
      </c>
      <c r="AH16" s="23">
        <f t="shared" si="13"/>
        <v>0.11174000000000001</v>
      </c>
      <c r="AI16" s="23">
        <f t="shared" si="2"/>
        <v>0.15733</v>
      </c>
      <c r="AJ16" s="11">
        <f t="shared" si="3"/>
        <v>0.13636000000000001</v>
      </c>
      <c r="AK16" s="11">
        <f t="shared" si="3"/>
        <v>0.20438000000000001</v>
      </c>
      <c r="AL16" s="11">
        <f t="shared" si="3"/>
        <v>0.24662000000000001</v>
      </c>
      <c r="AM16" s="11">
        <f t="shared" si="3"/>
        <v>0.42664999999999997</v>
      </c>
      <c r="AN16" s="23">
        <f t="shared" si="4"/>
        <v>1.1263383039380002</v>
      </c>
      <c r="AO16" s="23">
        <f t="shared" si="4"/>
        <v>1.1745540000320001</v>
      </c>
      <c r="AP16" s="23">
        <f t="shared" si="4"/>
        <v>1.0259024662480001</v>
      </c>
      <c r="AQ16" s="23">
        <f t="shared" si="4"/>
        <v>0.94486164704800013</v>
      </c>
      <c r="AR16" s="23">
        <f t="shared" si="4"/>
        <v>0.69629663845000012</v>
      </c>
      <c r="AS16" s="23">
        <f t="shared" si="5"/>
        <v>2.0171820994782936</v>
      </c>
      <c r="AT16" s="23">
        <f t="shared" si="5"/>
        <v>1.0083725826195673</v>
      </c>
      <c r="AU16" s="23">
        <f t="shared" si="5"/>
        <v>0.82046276761444792</v>
      </c>
      <c r="AV16" s="23">
        <f t="shared" si="5"/>
        <v>0.25283392408452249</v>
      </c>
    </row>
    <row r="17" spans="1:48" x14ac:dyDescent="0.35">
      <c r="A17">
        <v>1847</v>
      </c>
      <c r="B17" s="1">
        <v>-5.2</v>
      </c>
      <c r="C17" s="1">
        <v>-8.1</v>
      </c>
      <c r="D17" s="1">
        <v>-3.5</v>
      </c>
      <c r="E17" s="1">
        <v>-4.3</v>
      </c>
      <c r="F17" s="5">
        <v>0.9</v>
      </c>
      <c r="G17" s="1">
        <v>3.6</v>
      </c>
      <c r="H17" s="1">
        <v>4.3</v>
      </c>
      <c r="I17" s="1">
        <v>4.5</v>
      </c>
      <c r="J17" s="1">
        <v>1.7</v>
      </c>
      <c r="K17" s="1">
        <v>-0.6</v>
      </c>
      <c r="L17" s="1">
        <v>-9.9</v>
      </c>
      <c r="M17" s="1">
        <v>-14.9</v>
      </c>
      <c r="N17" s="1">
        <v>-2.6</v>
      </c>
      <c r="O17" s="1">
        <f t="shared" si="0"/>
        <v>15</v>
      </c>
      <c r="P17" s="1">
        <f t="shared" si="14"/>
        <v>-6.2333333333333343</v>
      </c>
      <c r="Q17" s="1">
        <f t="shared" si="15"/>
        <v>-2.2999999999999998</v>
      </c>
      <c r="R17" s="1">
        <f t="shared" si="16"/>
        <v>4.1333333333333337</v>
      </c>
      <c r="S17" s="1">
        <f t="shared" si="17"/>
        <v>-2.9333333333333336</v>
      </c>
      <c r="U17" s="1">
        <f t="shared" si="6"/>
        <v>4.5</v>
      </c>
      <c r="V17" s="1">
        <f t="shared" si="7"/>
        <v>-14.9</v>
      </c>
      <c r="W17" s="5">
        <f>INTERCEPT(E$7:F$7,E17:F17)</f>
        <v>130.22115384615384</v>
      </c>
      <c r="X17" s="1">
        <f t="shared" si="18"/>
        <v>280.54347826086956</v>
      </c>
      <c r="Y17" s="1">
        <f t="shared" si="9"/>
        <v>150.32232441471572</v>
      </c>
      <c r="Z17" s="1">
        <f t="shared" si="10"/>
        <v>205.38231605351172</v>
      </c>
      <c r="AA17" s="7">
        <f t="shared" si="11"/>
        <v>450.9669732441472</v>
      </c>
      <c r="AB17" s="1">
        <f t="shared" si="12"/>
        <v>225.78365384615384</v>
      </c>
      <c r="AC17" s="1">
        <f t="shared" si="19"/>
        <v>2242.7842948717948</v>
      </c>
      <c r="AD17" s="1">
        <f t="shared" si="20"/>
        <v>17.32932692307692</v>
      </c>
      <c r="AE17" s="12">
        <f t="shared" si="21"/>
        <v>0.69041060808631283</v>
      </c>
      <c r="AH17" s="23">
        <f t="shared" si="13"/>
        <v>0.10067000000000001</v>
      </c>
      <c r="AI17" s="23">
        <f t="shared" si="2"/>
        <v>0.17130000000000001</v>
      </c>
      <c r="AJ17" s="11">
        <f t="shared" si="3"/>
        <v>0.1434</v>
      </c>
      <c r="AK17" s="11">
        <f t="shared" si="3"/>
        <v>0.21560000000000001</v>
      </c>
      <c r="AL17" s="11">
        <f t="shared" si="3"/>
        <v>0.25739999999999996</v>
      </c>
      <c r="AM17" s="11">
        <f t="shared" si="3"/>
        <v>0.43379999999999996</v>
      </c>
      <c r="AN17" s="23">
        <f t="shared" si="4"/>
        <v>1.0953987298000001</v>
      </c>
      <c r="AO17" s="23">
        <f t="shared" si="4"/>
        <v>1.1581298152000001</v>
      </c>
      <c r="AP17" s="23">
        <f t="shared" si="4"/>
        <v>1.0035337312000001</v>
      </c>
      <c r="AQ17" s="23">
        <f t="shared" si="4"/>
        <v>0.9255625192000001</v>
      </c>
      <c r="AR17" s="23">
        <f t="shared" si="4"/>
        <v>0.68966350480000016</v>
      </c>
      <c r="AS17" s="23">
        <f t="shared" si="5"/>
        <v>1.9653931635823183</v>
      </c>
      <c r="AT17" s="23">
        <f t="shared" si="5"/>
        <v>0.97857966699448085</v>
      </c>
      <c r="AU17" s="23">
        <f t="shared" si="5"/>
        <v>0.79678262558382063</v>
      </c>
      <c r="AV17" s="23">
        <f t="shared" si="5"/>
        <v>0.24689882707306418</v>
      </c>
    </row>
    <row r="18" spans="1:48" x14ac:dyDescent="0.35">
      <c r="A18">
        <v>1848</v>
      </c>
      <c r="B18" s="1">
        <v>-15.2</v>
      </c>
      <c r="C18" s="1">
        <v>-17.399999999999999</v>
      </c>
      <c r="D18" s="1">
        <v>-14.9</v>
      </c>
      <c r="E18" s="1">
        <v>-6.7</v>
      </c>
      <c r="F18" s="5">
        <v>1</v>
      </c>
      <c r="G18" s="1">
        <v>4.9000000000000004</v>
      </c>
      <c r="H18" s="1">
        <v>7.7</v>
      </c>
      <c r="I18" s="1">
        <v>6</v>
      </c>
      <c r="J18" s="1">
        <v>2.8</v>
      </c>
      <c r="K18" s="1">
        <v>0</v>
      </c>
      <c r="L18" s="1">
        <v>-4.5999999999999996</v>
      </c>
      <c r="M18" s="1">
        <v>-14.7</v>
      </c>
      <c r="N18" s="1">
        <v>-4.3</v>
      </c>
      <c r="O18" s="1">
        <f t="shared" si="0"/>
        <v>22.400000000000002</v>
      </c>
      <c r="P18" s="1">
        <f t="shared" si="14"/>
        <v>-15.833333333333334</v>
      </c>
      <c r="Q18" s="1">
        <f t="shared" si="15"/>
        <v>-6.8666666666666671</v>
      </c>
      <c r="R18" s="1">
        <f t="shared" si="16"/>
        <v>6.2</v>
      </c>
      <c r="S18" s="1">
        <f t="shared" si="17"/>
        <v>-0.6</v>
      </c>
      <c r="U18" s="1">
        <f t="shared" si="6"/>
        <v>7.7</v>
      </c>
      <c r="V18" s="1">
        <f t="shared" si="7"/>
        <v>-17.399999999999999</v>
      </c>
      <c r="W18" s="5">
        <f>INTERCEPT(E$7:F$7,E18:F18)</f>
        <v>131.53896103896105</v>
      </c>
      <c r="X18" s="1">
        <f t="shared" si="18"/>
        <v>288.5</v>
      </c>
      <c r="Y18" s="1">
        <f t="shared" si="9"/>
        <v>156.96103896103895</v>
      </c>
      <c r="Z18" s="1">
        <f t="shared" si="10"/>
        <v>210.01948051948051</v>
      </c>
      <c r="AA18" s="7">
        <f t="shared" si="11"/>
        <v>805.73333333333323</v>
      </c>
      <c r="AB18" s="1">
        <f t="shared" si="12"/>
        <v>215.99548277809149</v>
      </c>
      <c r="AC18" s="1">
        <f t="shared" si="19"/>
        <v>2505.5476002258606</v>
      </c>
      <c r="AD18" s="1">
        <f t="shared" si="20"/>
        <v>23.541219649915305</v>
      </c>
      <c r="AE18" s="12">
        <f t="shared" si="21"/>
        <v>0.63812951167530008</v>
      </c>
      <c r="AH18" s="23">
        <f t="shared" si="13"/>
        <v>0.22613000000000005</v>
      </c>
      <c r="AI18" s="23">
        <f t="shared" si="2"/>
        <v>0.26528000000000002</v>
      </c>
      <c r="AJ18" s="11">
        <f t="shared" si="3"/>
        <v>0.19076000000000001</v>
      </c>
      <c r="AK18" s="11">
        <f t="shared" si="3"/>
        <v>0.29108000000000006</v>
      </c>
      <c r="AL18" s="11">
        <f t="shared" si="3"/>
        <v>0.32991999999999999</v>
      </c>
      <c r="AM18" s="11">
        <f t="shared" si="3"/>
        <v>0.4819</v>
      </c>
      <c r="AN18" s="23">
        <f t="shared" si="4"/>
        <v>0.91181101772800011</v>
      </c>
      <c r="AO18" s="23">
        <f t="shared" si="4"/>
        <v>1.0538746937920001</v>
      </c>
      <c r="AP18" s="23">
        <f t="shared" si="4"/>
        <v>0.86888991068800003</v>
      </c>
      <c r="AQ18" s="23">
        <f t="shared" si="4"/>
        <v>0.81035103948800002</v>
      </c>
      <c r="AR18" s="23">
        <f t="shared" si="4"/>
        <v>0.65147181620000016</v>
      </c>
      <c r="AS18" s="23">
        <f t="shared" si="5"/>
        <v>2.5060434971705519</v>
      </c>
      <c r="AT18" s="23">
        <f t="shared" si="5"/>
        <v>1.2171269373015852</v>
      </c>
      <c r="AU18" s="23">
        <f t="shared" si="5"/>
        <v>0.99654489615558683</v>
      </c>
      <c r="AV18" s="23">
        <f t="shared" si="5"/>
        <v>0.32075358357429334</v>
      </c>
    </row>
    <row r="19" spans="1:48" x14ac:dyDescent="0.35">
      <c r="A19">
        <v>1849</v>
      </c>
      <c r="B19" s="1">
        <v>-20</v>
      </c>
      <c r="C19" s="1">
        <v>-21.2</v>
      </c>
      <c r="D19" s="1">
        <v>-17.2</v>
      </c>
      <c r="E19" s="1">
        <v>-5.7</v>
      </c>
      <c r="F19" s="5">
        <v>0.4</v>
      </c>
      <c r="G19" s="1">
        <v>4.0999999999999996</v>
      </c>
      <c r="H19" s="1">
        <v>4.9000000000000004</v>
      </c>
      <c r="I19" s="1">
        <v>5.6</v>
      </c>
      <c r="J19" s="1">
        <v>2.8</v>
      </c>
      <c r="K19" s="1">
        <v>-3</v>
      </c>
      <c r="L19" s="1">
        <v>-8.1</v>
      </c>
      <c r="M19" s="1">
        <v>-5.5</v>
      </c>
      <c r="N19" s="1">
        <v>-5.2</v>
      </c>
      <c r="O19" s="1">
        <f t="shared" si="0"/>
        <v>17.8</v>
      </c>
      <c r="P19" s="1">
        <f t="shared" si="14"/>
        <v>-18.633333333333336</v>
      </c>
      <c r="Q19" s="1">
        <f t="shared" si="15"/>
        <v>-7.5</v>
      </c>
      <c r="R19" s="1">
        <f t="shared" si="16"/>
        <v>4.8666666666666663</v>
      </c>
      <c r="S19" s="1">
        <f t="shared" si="17"/>
        <v>-2.7666666666666671</v>
      </c>
      <c r="U19" s="1">
        <f t="shared" si="6"/>
        <v>5.6</v>
      </c>
      <c r="V19" s="1">
        <f t="shared" si="7"/>
        <v>-21.2</v>
      </c>
      <c r="W19" s="5">
        <f>INTERCEPT(E$7:F$7,E19:F19)</f>
        <v>133.5</v>
      </c>
      <c r="X19" s="1">
        <f t="shared" si="18"/>
        <v>272.72413793103448</v>
      </c>
      <c r="Y19" s="1">
        <f t="shared" si="9"/>
        <v>139.22413793103448</v>
      </c>
      <c r="Z19" s="1">
        <f t="shared" si="10"/>
        <v>203.11206896551724</v>
      </c>
      <c r="AA19" s="7">
        <f t="shared" si="11"/>
        <v>519.77011494252861</v>
      </c>
      <c r="AB19" s="1">
        <f t="shared" si="12"/>
        <v>210</v>
      </c>
      <c r="AC19" s="1">
        <f t="shared" si="19"/>
        <v>2968</v>
      </c>
      <c r="AD19" s="1">
        <f t="shared" si="20"/>
        <v>28.5</v>
      </c>
      <c r="AE19" s="12">
        <f t="shared" si="21"/>
        <v>0.70498045872573012</v>
      </c>
      <c r="AH19" s="23">
        <f t="shared" si="13"/>
        <v>0.12281000000000003</v>
      </c>
      <c r="AI19" s="23">
        <f t="shared" si="2"/>
        <v>0.20686000000000002</v>
      </c>
      <c r="AJ19" s="11">
        <f t="shared" si="3"/>
        <v>0.16132000000000002</v>
      </c>
      <c r="AK19" s="11">
        <f t="shared" si="3"/>
        <v>0.24416000000000004</v>
      </c>
      <c r="AL19" s="11">
        <f t="shared" si="3"/>
        <v>0.28483999999999998</v>
      </c>
      <c r="AM19" s="11">
        <f t="shared" si="3"/>
        <v>0.45199999999999996</v>
      </c>
      <c r="AN19" s="23">
        <f t="shared" si="4"/>
        <v>1.0209057642320001</v>
      </c>
      <c r="AO19" s="23">
        <f t="shared" si="4"/>
        <v>1.117405224608</v>
      </c>
      <c r="AP19" s="23">
        <f t="shared" si="4"/>
        <v>0.94934453555200005</v>
      </c>
      <c r="AQ19" s="23">
        <f t="shared" si="4"/>
        <v>0.87897545795200005</v>
      </c>
      <c r="AR19" s="23">
        <f t="shared" si="4"/>
        <v>0.67389568000000022</v>
      </c>
      <c r="AS19" s="23">
        <f t="shared" si="5"/>
        <v>2.0725711702298186</v>
      </c>
      <c r="AT19" s="23">
        <f t="shared" si="5"/>
        <v>1.021822383419968</v>
      </c>
      <c r="AU19" s="23">
        <f t="shared" si="5"/>
        <v>0.83360178196072621</v>
      </c>
      <c r="AV19" s="23">
        <f t="shared" si="5"/>
        <v>0.26201733467532873</v>
      </c>
    </row>
    <row r="20" spans="1:48" x14ac:dyDescent="0.35">
      <c r="A20">
        <v>1850</v>
      </c>
      <c r="B20" s="1">
        <v>-12.4</v>
      </c>
      <c r="C20" s="1">
        <v>-21.8</v>
      </c>
      <c r="D20" s="1">
        <v>-15.5</v>
      </c>
      <c r="E20" s="1">
        <v>-9</v>
      </c>
      <c r="F20" s="5">
        <v>1</v>
      </c>
      <c r="G20" s="1">
        <v>4.5999999999999996</v>
      </c>
      <c r="H20" s="1">
        <v>6.3</v>
      </c>
      <c r="I20" s="1">
        <v>5.7</v>
      </c>
      <c r="J20" s="1">
        <v>3.1</v>
      </c>
      <c r="K20" s="1">
        <v>-1.4</v>
      </c>
      <c r="L20" s="1">
        <v>-7</v>
      </c>
      <c r="M20" s="1">
        <v>-10.6</v>
      </c>
      <c r="N20" s="1">
        <v>-4.7</v>
      </c>
      <c r="O20" s="1">
        <f t="shared" si="0"/>
        <v>20.7</v>
      </c>
      <c r="P20" s="1">
        <f t="shared" si="14"/>
        <v>-13.233333333333334</v>
      </c>
      <c r="Q20" s="1">
        <f t="shared" si="15"/>
        <v>-7.833333333333333</v>
      </c>
      <c r="R20" s="1">
        <f t="shared" si="16"/>
        <v>5.5333333333333323</v>
      </c>
      <c r="S20" s="1">
        <f t="shared" si="17"/>
        <v>-1.7666666666666666</v>
      </c>
      <c r="U20" s="1">
        <f t="shared" si="6"/>
        <v>6.3</v>
      </c>
      <c r="V20" s="1">
        <f t="shared" si="7"/>
        <v>-21.8</v>
      </c>
      <c r="W20" s="5">
        <f>INTERCEPT(E$7:F$7,E20:F20)</f>
        <v>132.44999999999999</v>
      </c>
      <c r="X20" s="1">
        <f t="shared" si="18"/>
        <v>279.01111111111112</v>
      </c>
      <c r="Y20" s="1">
        <f t="shared" si="9"/>
        <v>146.56111111111113</v>
      </c>
      <c r="Z20" s="1">
        <f t="shared" si="10"/>
        <v>205.73055555555555</v>
      </c>
      <c r="AA20" s="7">
        <f t="shared" si="11"/>
        <v>615.55666666666662</v>
      </c>
      <c r="AB20" s="1">
        <f t="shared" si="12"/>
        <v>224.72586206896551</v>
      </c>
      <c r="AC20" s="1">
        <f t="shared" si="19"/>
        <v>3266.0158620689654</v>
      </c>
      <c r="AD20" s="1">
        <f t="shared" si="20"/>
        <v>20.087068965517233</v>
      </c>
      <c r="AE20" s="12">
        <f t="shared" si="21"/>
        <v>0.6972843895088604</v>
      </c>
      <c r="AH20" s="23">
        <f t="shared" si="13"/>
        <v>0.17447000000000001</v>
      </c>
      <c r="AI20" s="23">
        <f t="shared" si="2"/>
        <v>0.24368999999999996</v>
      </c>
      <c r="AJ20" s="11">
        <f t="shared" si="3"/>
        <v>0.17988000000000001</v>
      </c>
      <c r="AK20" s="11">
        <f t="shared" si="3"/>
        <v>0.27373999999999998</v>
      </c>
      <c r="AL20" s="11">
        <f t="shared" si="3"/>
        <v>0.31325999999999998</v>
      </c>
      <c r="AM20" s="11">
        <f t="shared" si="3"/>
        <v>0.47084999999999999</v>
      </c>
      <c r="AN20" s="23">
        <f t="shared" si="4"/>
        <v>0.95020435496200018</v>
      </c>
      <c r="AO20" s="23">
        <f t="shared" si="4"/>
        <v>1.0768646908480002</v>
      </c>
      <c r="AP20" s="23">
        <f t="shared" si="4"/>
        <v>0.8973818819920002</v>
      </c>
      <c r="AQ20" s="23">
        <f t="shared" si="4"/>
        <v>0.83456642279200011</v>
      </c>
      <c r="AR20" s="23">
        <f t="shared" si="4"/>
        <v>0.65925482845000005</v>
      </c>
      <c r="AS20" s="23">
        <f t="shared" si="5"/>
        <v>2.2141805905814347</v>
      </c>
      <c r="AT20" s="23">
        <f t="shared" si="5"/>
        <v>1.0811364254398304</v>
      </c>
      <c r="AU20" s="23">
        <f t="shared" si="5"/>
        <v>0.88395280949861377</v>
      </c>
      <c r="AV20" s="23">
        <f t="shared" si="5"/>
        <v>0.28202571889488925</v>
      </c>
    </row>
    <row r="21" spans="1:48" x14ac:dyDescent="0.35">
      <c r="A21">
        <v>1851</v>
      </c>
      <c r="B21" s="1">
        <v>-10</v>
      </c>
      <c r="C21" s="1">
        <v>-18.2</v>
      </c>
      <c r="D21" s="1">
        <v>-10.4</v>
      </c>
      <c r="E21" s="1">
        <v>-6.7</v>
      </c>
      <c r="F21" s="6">
        <v>-1.1000000000000001</v>
      </c>
      <c r="G21" s="1">
        <v>3.3</v>
      </c>
      <c r="H21" s="1">
        <v>5.4</v>
      </c>
      <c r="I21" s="1">
        <v>5.5</v>
      </c>
      <c r="J21" s="1">
        <v>1.5</v>
      </c>
      <c r="K21" s="1">
        <v>-1.8</v>
      </c>
      <c r="L21" s="1">
        <v>-4.7</v>
      </c>
      <c r="M21" s="1">
        <v>-11.8</v>
      </c>
      <c r="N21" s="1">
        <v>-4.0999999999999996</v>
      </c>
      <c r="O21" s="1">
        <f t="shared" si="0"/>
        <v>15.7</v>
      </c>
      <c r="P21" s="1">
        <f t="shared" si="14"/>
        <v>-12.933333333333332</v>
      </c>
      <c r="Q21" s="1">
        <f t="shared" si="15"/>
        <v>-6.0666666666666673</v>
      </c>
      <c r="R21" s="1">
        <f t="shared" si="16"/>
        <v>4.7333333333333334</v>
      </c>
      <c r="S21" s="1">
        <f t="shared" si="17"/>
        <v>-1.6666666666666667</v>
      </c>
      <c r="U21" s="1">
        <f t="shared" si="6"/>
        <v>5.5</v>
      </c>
      <c r="V21" s="1">
        <f t="shared" si="7"/>
        <v>-18.2</v>
      </c>
      <c r="W21" s="5">
        <f>INTERCEPT(F$7:G$7,F21:G21)</f>
        <v>143.125</v>
      </c>
      <c r="X21" s="1">
        <f t="shared" si="18"/>
        <v>271.86363636363637</v>
      </c>
      <c r="Y21" s="1">
        <f t="shared" si="9"/>
        <v>128.73863636363637</v>
      </c>
      <c r="Z21" s="1">
        <f t="shared" si="10"/>
        <v>207.49431818181819</v>
      </c>
      <c r="AA21" s="7">
        <f t="shared" si="11"/>
        <v>472.04166666666669</v>
      </c>
      <c r="AB21" s="1">
        <f t="shared" si="12"/>
        <v>229.11388888888888</v>
      </c>
      <c r="AC21" s="1">
        <f t="shared" si="19"/>
        <v>2779.9151851851848</v>
      </c>
      <c r="AD21" s="1">
        <f t="shared" si="20"/>
        <v>28.56805555555556</v>
      </c>
      <c r="AE21" s="12">
        <f t="shared" si="21"/>
        <v>0.70817857291026787</v>
      </c>
      <c r="AH21" s="23">
        <f t="shared" si="13"/>
        <v>0.14126000000000002</v>
      </c>
      <c r="AI21" s="23">
        <f t="shared" si="2"/>
        <v>0.18018999999999999</v>
      </c>
      <c r="AJ21" s="11">
        <f t="shared" si="3"/>
        <v>0.14788000000000001</v>
      </c>
      <c r="AK21" s="11">
        <f t="shared" si="3"/>
        <v>0.22273999999999999</v>
      </c>
      <c r="AL21" s="11">
        <f t="shared" si="3"/>
        <v>0.26425999999999999</v>
      </c>
      <c r="AM21" s="11">
        <f t="shared" si="3"/>
        <v>0.43834999999999996</v>
      </c>
      <c r="AN21" s="23">
        <f t="shared" si="4"/>
        <v>1.076201715362</v>
      </c>
      <c r="AO21" s="23">
        <f t="shared" si="4"/>
        <v>1.1478029564480001</v>
      </c>
      <c r="AP21" s="23">
        <f t="shared" si="4"/>
        <v>0.98961632039200009</v>
      </c>
      <c r="AQ21" s="23">
        <f t="shared" si="4"/>
        <v>0.913574101192</v>
      </c>
      <c r="AR21" s="23">
        <f t="shared" si="4"/>
        <v>0.68557124845000028</v>
      </c>
      <c r="AS21" s="23">
        <f t="shared" si="5"/>
        <v>2.0018073905625586</v>
      </c>
      <c r="AT21" s="23">
        <f t="shared" si="5"/>
        <v>0.99421754681578545</v>
      </c>
      <c r="AU21" s="23">
        <f t="shared" si="5"/>
        <v>0.8098911704010695</v>
      </c>
      <c r="AV21" s="23">
        <f t="shared" si="5"/>
        <v>0.25185147640716499</v>
      </c>
    </row>
    <row r="22" spans="1:48" x14ac:dyDescent="0.35">
      <c r="A22">
        <v>1852</v>
      </c>
      <c r="B22" s="1">
        <v>-11.9</v>
      </c>
      <c r="C22" s="1">
        <v>-11.7</v>
      </c>
      <c r="D22" s="1">
        <v>-8.5</v>
      </c>
      <c r="E22" s="1">
        <v>-4</v>
      </c>
      <c r="F22" s="1">
        <v>0.4</v>
      </c>
      <c r="G22" s="1">
        <v>4.5999999999999996</v>
      </c>
      <c r="H22" s="1">
        <v>6.7</v>
      </c>
      <c r="I22" s="1">
        <v>5.9</v>
      </c>
      <c r="J22" s="1">
        <v>2.4</v>
      </c>
      <c r="K22" s="1">
        <v>-1.2</v>
      </c>
      <c r="L22" s="1">
        <v>-5.4</v>
      </c>
      <c r="M22" s="1">
        <v>-9.1</v>
      </c>
      <c r="N22" s="1">
        <v>-2.6</v>
      </c>
      <c r="O22" s="1">
        <f t="shared" si="0"/>
        <v>20</v>
      </c>
      <c r="P22" s="1">
        <f t="shared" si="14"/>
        <v>-11.800000000000002</v>
      </c>
      <c r="Q22" s="1">
        <f t="shared" si="15"/>
        <v>-4.0333333333333332</v>
      </c>
      <c r="R22" s="1">
        <f t="shared" si="16"/>
        <v>5.7333333333333343</v>
      </c>
      <c r="S22" s="1">
        <f t="shared" si="17"/>
        <v>-1.4000000000000001</v>
      </c>
      <c r="U22" s="1">
        <f t="shared" si="6"/>
        <v>6.7</v>
      </c>
      <c r="V22" s="1">
        <f t="shared" si="7"/>
        <v>-11.9</v>
      </c>
      <c r="W22" s="5">
        <f>INTERCEPT(E$7:F$7,E22:F22)</f>
        <v>132.72727272727272</v>
      </c>
      <c r="X22" s="1">
        <f t="shared" si="18"/>
        <v>278.33333333333331</v>
      </c>
      <c r="Y22" s="1">
        <f t="shared" si="9"/>
        <v>145.60606060606059</v>
      </c>
      <c r="Z22" s="1">
        <f t="shared" si="10"/>
        <v>205.530303030303</v>
      </c>
      <c r="AA22" s="7">
        <f t="shared" si="11"/>
        <v>650.3737373737373</v>
      </c>
      <c r="AB22" s="1">
        <f t="shared" si="12"/>
        <v>225.86363636363635</v>
      </c>
      <c r="AC22" s="1">
        <f t="shared" si="19"/>
        <v>1791.8515151515151</v>
      </c>
      <c r="AD22" s="1">
        <f t="shared" si="20"/>
        <v>19.795454545454547</v>
      </c>
      <c r="AE22" s="12">
        <f t="shared" si="21"/>
        <v>0.62403931067692964</v>
      </c>
      <c r="AH22" s="23">
        <f t="shared" si="13"/>
        <v>0.18923000000000004</v>
      </c>
      <c r="AI22" s="23">
        <f t="shared" si="2"/>
        <v>0.23480000000000001</v>
      </c>
      <c r="AJ22" s="11">
        <f t="shared" si="3"/>
        <v>0.1754</v>
      </c>
      <c r="AK22" s="11">
        <f t="shared" si="3"/>
        <v>0.2666</v>
      </c>
      <c r="AL22" s="11">
        <f t="shared" si="3"/>
        <v>0.30640000000000001</v>
      </c>
      <c r="AM22" s="11">
        <f t="shared" si="3"/>
        <v>0.46629999999999999</v>
      </c>
      <c r="AN22" s="23">
        <f t="shared" si="4"/>
        <v>0.96666911680000012</v>
      </c>
      <c r="AO22" s="23">
        <f t="shared" si="4"/>
        <v>1.0864976872000001</v>
      </c>
      <c r="AP22" s="23">
        <f t="shared" si="4"/>
        <v>0.90953685520000016</v>
      </c>
      <c r="AQ22" s="23">
        <f t="shared" si="4"/>
        <v>0.84492792319999999</v>
      </c>
      <c r="AR22" s="23">
        <f t="shared" si="4"/>
        <v>0.66263136980000015</v>
      </c>
      <c r="AS22" s="23">
        <f t="shared" si="5"/>
        <v>2.2860954128487911</v>
      </c>
      <c r="AT22" s="23">
        <f t="shared" si="5"/>
        <v>1.1187923301987044</v>
      </c>
      <c r="AU22" s="23">
        <f t="shared" si="5"/>
        <v>0.91423098524946333</v>
      </c>
      <c r="AV22" s="23">
        <f t="shared" si="5"/>
        <v>0.29063340471058968</v>
      </c>
    </row>
    <row r="23" spans="1:48" x14ac:dyDescent="0.35">
      <c r="A23">
        <v>1853</v>
      </c>
      <c r="B23" s="1">
        <v>-18.5</v>
      </c>
      <c r="C23" s="1">
        <v>-5.9</v>
      </c>
      <c r="D23" s="1">
        <v>-16.5</v>
      </c>
      <c r="E23" s="1">
        <v>-5.7</v>
      </c>
      <c r="F23" s="6">
        <v>-0.5</v>
      </c>
      <c r="G23" s="1">
        <v>3.8</v>
      </c>
      <c r="H23" s="1">
        <v>6.1</v>
      </c>
      <c r="I23" s="1">
        <v>5.0999999999999996</v>
      </c>
      <c r="J23" s="1">
        <v>0.7</v>
      </c>
      <c r="K23" s="1">
        <v>-3.7</v>
      </c>
      <c r="L23" s="1">
        <v>-9.6999999999999993</v>
      </c>
      <c r="M23" s="1">
        <v>-10.9</v>
      </c>
      <c r="N23" s="1">
        <v>-4.5999999999999996</v>
      </c>
      <c r="O23" s="1">
        <f t="shared" si="0"/>
        <v>15.699999999999998</v>
      </c>
      <c r="P23" s="1">
        <f t="shared" si="14"/>
        <v>-11.166666666666666</v>
      </c>
      <c r="Q23" s="1">
        <f t="shared" si="15"/>
        <v>-7.5666666666666664</v>
      </c>
      <c r="R23" s="1">
        <f t="shared" si="16"/>
        <v>4.9999999999999991</v>
      </c>
      <c r="S23" s="1">
        <f t="shared" si="17"/>
        <v>-4.2333333333333334</v>
      </c>
      <c r="U23" s="1">
        <f t="shared" si="6"/>
        <v>6.1</v>
      </c>
      <c r="V23" s="1">
        <f t="shared" si="7"/>
        <v>-18.5</v>
      </c>
      <c r="W23" s="4">
        <f t="shared" ref="W23:W28" si="22">INTERCEPT(F$7:G$7,F23:G23)</f>
        <v>139.04651162790697</v>
      </c>
      <c r="X23" s="1">
        <f t="shared" si="18"/>
        <v>262.85227272727275</v>
      </c>
      <c r="Y23" s="1">
        <f t="shared" si="9"/>
        <v>123.80576109936578</v>
      </c>
      <c r="Z23" s="1">
        <f t="shared" si="10"/>
        <v>200.94939217758986</v>
      </c>
      <c r="AA23" s="7">
        <f t="shared" si="11"/>
        <v>503.47676180408746</v>
      </c>
      <c r="AB23" s="1">
        <f t="shared" si="12"/>
        <v>225.71317829457365</v>
      </c>
      <c r="AC23" s="1">
        <f t="shared" si="19"/>
        <v>2783.7958656330748</v>
      </c>
      <c r="AD23" s="1">
        <f t="shared" si="20"/>
        <v>26.18992248062014</v>
      </c>
      <c r="AE23" s="12">
        <f t="shared" si="21"/>
        <v>0.70161842222852611</v>
      </c>
      <c r="AH23" s="23">
        <f t="shared" si="13"/>
        <v>0.16709000000000002</v>
      </c>
      <c r="AI23" s="23">
        <f t="shared" si="2"/>
        <v>0.18018999999999996</v>
      </c>
      <c r="AJ23" s="11">
        <f t="shared" si="3"/>
        <v>0.14787999999999998</v>
      </c>
      <c r="AK23" s="11">
        <f t="shared" si="3"/>
        <v>0.22273999999999999</v>
      </c>
      <c r="AL23" s="11">
        <f t="shared" si="3"/>
        <v>0.26425999999999994</v>
      </c>
      <c r="AM23" s="11">
        <f t="shared" si="3"/>
        <v>0.43834999999999996</v>
      </c>
      <c r="AN23" s="23">
        <f t="shared" si="4"/>
        <v>1.0762017153620003</v>
      </c>
      <c r="AO23" s="23">
        <f t="shared" si="4"/>
        <v>1.1478029564480001</v>
      </c>
      <c r="AP23" s="23">
        <f t="shared" si="4"/>
        <v>0.98961632039200009</v>
      </c>
      <c r="AQ23" s="23">
        <f t="shared" si="4"/>
        <v>0.91357410119200022</v>
      </c>
      <c r="AR23" s="23">
        <f t="shared" si="4"/>
        <v>0.68557124845000028</v>
      </c>
      <c r="AS23" s="23">
        <f t="shared" si="5"/>
        <v>2.0673872611895945</v>
      </c>
      <c r="AT23" s="23">
        <f t="shared" si="5"/>
        <v>1.0267884416994262</v>
      </c>
      <c r="AU23" s="23">
        <f t="shared" si="5"/>
        <v>0.83642347237341608</v>
      </c>
      <c r="AV23" s="23">
        <f t="shared" si="5"/>
        <v>0.26010221387465343</v>
      </c>
    </row>
    <row r="24" spans="1:48" x14ac:dyDescent="0.35">
      <c r="A24">
        <v>1854</v>
      </c>
      <c r="B24" s="1">
        <v>-10.9</v>
      </c>
      <c r="C24" s="1">
        <v>-20.3</v>
      </c>
      <c r="D24" s="1">
        <v>-18.600000000000001</v>
      </c>
      <c r="E24" s="1">
        <v>-12.8</v>
      </c>
      <c r="F24" s="6">
        <v>-1.8</v>
      </c>
      <c r="G24" s="1">
        <v>3.4</v>
      </c>
      <c r="H24" s="1">
        <v>7</v>
      </c>
      <c r="I24" s="1">
        <v>4.5</v>
      </c>
      <c r="J24" s="1">
        <v>0.2</v>
      </c>
      <c r="K24" s="1">
        <v>-4.8</v>
      </c>
      <c r="L24" s="1">
        <v>-10.5</v>
      </c>
      <c r="M24" s="1">
        <v>-15.4</v>
      </c>
      <c r="N24" s="1">
        <v>-6.7</v>
      </c>
      <c r="O24" s="1">
        <f t="shared" si="0"/>
        <v>15.1</v>
      </c>
      <c r="P24" s="1">
        <f t="shared" si="14"/>
        <v>-14.033333333333333</v>
      </c>
      <c r="Q24" s="1">
        <f t="shared" si="15"/>
        <v>-11.066666666666668</v>
      </c>
      <c r="R24" s="1">
        <f t="shared" si="16"/>
        <v>4.9666666666666668</v>
      </c>
      <c r="S24" s="1">
        <f t="shared" si="17"/>
        <v>-5.0333333333333332</v>
      </c>
      <c r="U24" s="1">
        <f t="shared" si="6"/>
        <v>7</v>
      </c>
      <c r="V24" s="1">
        <f t="shared" si="7"/>
        <v>-20.3</v>
      </c>
      <c r="W24" s="4">
        <f t="shared" si="22"/>
        <v>146.05769230769232</v>
      </c>
      <c r="X24" s="1">
        <f t="shared" si="18"/>
        <v>259.22000000000003</v>
      </c>
      <c r="Y24" s="1">
        <f t="shared" si="9"/>
        <v>113.16230769230771</v>
      </c>
      <c r="Z24" s="1">
        <f t="shared" si="10"/>
        <v>202.63884615384617</v>
      </c>
      <c r="AA24" s="7">
        <f t="shared" si="11"/>
        <v>528.09076923076918</v>
      </c>
      <c r="AB24" s="1">
        <f t="shared" si="12"/>
        <v>248.20541958041957</v>
      </c>
      <c r="AC24" s="1">
        <f t="shared" si="19"/>
        <v>3359.046678321678</v>
      </c>
      <c r="AD24" s="1">
        <f t="shared" si="20"/>
        <v>21.954982517482534</v>
      </c>
      <c r="AE24" s="12">
        <f t="shared" si="21"/>
        <v>0.7160744635676507</v>
      </c>
      <c r="AH24" s="23">
        <f t="shared" si="13"/>
        <v>0.20030000000000003</v>
      </c>
      <c r="AI24" s="23">
        <f t="shared" si="2"/>
        <v>0.17257</v>
      </c>
      <c r="AJ24" s="11">
        <f t="shared" si="3"/>
        <v>0.14404</v>
      </c>
      <c r="AK24" s="11">
        <f t="shared" si="3"/>
        <v>0.21662000000000003</v>
      </c>
      <c r="AL24" s="11">
        <f t="shared" si="3"/>
        <v>0.25838</v>
      </c>
      <c r="AM24" s="11">
        <f t="shared" si="3"/>
        <v>0.43445</v>
      </c>
      <c r="AN24" s="23">
        <f t="shared" si="4"/>
        <v>1.0926328798580001</v>
      </c>
      <c r="AO24" s="23">
        <f t="shared" si="4"/>
        <v>1.1566486022719999</v>
      </c>
      <c r="AP24" s="23">
        <f t="shared" si="4"/>
        <v>1.001530423048</v>
      </c>
      <c r="AQ24" s="23">
        <f t="shared" si="4"/>
        <v>0.9238359430480001</v>
      </c>
      <c r="AR24" s="23">
        <f t="shared" si="4"/>
        <v>0.68907276205000012</v>
      </c>
      <c r="AS24" s="23">
        <f t="shared" si="5"/>
        <v>2.1254625541198302</v>
      </c>
      <c r="AT24" s="23">
        <f t="shared" si="5"/>
        <v>1.0578989666913672</v>
      </c>
      <c r="AU24" s="23">
        <f t="shared" si="5"/>
        <v>0.86142272121231478</v>
      </c>
      <c r="AV24" s="23">
        <f t="shared" si="5"/>
        <v>0.26706370238863092</v>
      </c>
    </row>
    <row r="25" spans="1:48" x14ac:dyDescent="0.35">
      <c r="A25">
        <v>1855</v>
      </c>
      <c r="B25" s="1">
        <v>-14.6</v>
      </c>
      <c r="C25" s="1">
        <v>-13.4</v>
      </c>
      <c r="D25" s="1">
        <v>-17.600000000000001</v>
      </c>
      <c r="E25" s="1">
        <v>-16.600000000000001</v>
      </c>
      <c r="F25" s="6">
        <v>-4.8</v>
      </c>
      <c r="G25" s="1">
        <v>0.8</v>
      </c>
      <c r="H25" s="1">
        <v>5.8</v>
      </c>
      <c r="I25" s="1">
        <v>5.4</v>
      </c>
      <c r="J25" s="1">
        <v>0.7</v>
      </c>
      <c r="K25" s="1">
        <v>-3</v>
      </c>
      <c r="L25" s="1">
        <v>-5.4</v>
      </c>
      <c r="M25" s="1">
        <v>-5.5</v>
      </c>
      <c r="N25" s="1">
        <v>-5.7</v>
      </c>
      <c r="O25" s="1">
        <f t="shared" si="0"/>
        <v>12.7</v>
      </c>
      <c r="P25" s="1">
        <f t="shared" si="14"/>
        <v>-14.466666666666667</v>
      </c>
      <c r="Q25" s="1">
        <f t="shared" si="15"/>
        <v>-13</v>
      </c>
      <c r="R25" s="1">
        <f t="shared" si="16"/>
        <v>4</v>
      </c>
      <c r="S25" s="1">
        <f t="shared" si="17"/>
        <v>-2.5666666666666669</v>
      </c>
      <c r="U25" s="1">
        <f t="shared" si="6"/>
        <v>5.8</v>
      </c>
      <c r="V25" s="1">
        <f t="shared" si="7"/>
        <v>-17.600000000000001</v>
      </c>
      <c r="W25" s="4">
        <f t="shared" si="22"/>
        <v>161.64285714285714</v>
      </c>
      <c r="X25" s="1">
        <f t="shared" si="18"/>
        <v>263.77027027027026</v>
      </c>
      <c r="Y25" s="1">
        <f t="shared" si="9"/>
        <v>102.12741312741312</v>
      </c>
      <c r="Z25" s="1">
        <f t="shared" si="10"/>
        <v>212.70656370656371</v>
      </c>
      <c r="AA25" s="7">
        <f t="shared" si="11"/>
        <v>394.89266409266401</v>
      </c>
      <c r="AB25" s="1">
        <f t="shared" si="12"/>
        <v>267.42285714285708</v>
      </c>
      <c r="AC25" s="1">
        <f t="shared" si="19"/>
        <v>3137.7615238095232</v>
      </c>
      <c r="AD25" s="1">
        <f t="shared" si="20"/>
        <v>27.931428571428597</v>
      </c>
      <c r="AE25" s="12">
        <f t="shared" si="21"/>
        <v>0.73814038128770776</v>
      </c>
      <c r="AH25" s="23">
        <f t="shared" si="13"/>
        <v>0.15602000000000002</v>
      </c>
      <c r="AI25" s="23">
        <f t="shared" si="2"/>
        <v>0.14208999999999999</v>
      </c>
      <c r="AJ25" s="11">
        <f t="shared" si="3"/>
        <v>0.12868000000000002</v>
      </c>
      <c r="AK25" s="11">
        <f t="shared" si="3"/>
        <v>0.19213999999999998</v>
      </c>
      <c r="AL25" s="11">
        <f t="shared" si="3"/>
        <v>0.23485999999999999</v>
      </c>
      <c r="AM25" s="11">
        <f t="shared" si="3"/>
        <v>0.41885</v>
      </c>
      <c r="AN25" s="23">
        <f t="shared" si="4"/>
        <v>1.1611678548020001</v>
      </c>
      <c r="AO25" s="23">
        <f t="shared" si="4"/>
        <v>1.1927448726079999</v>
      </c>
      <c r="AP25" s="23">
        <f t="shared" si="4"/>
        <v>1.0509996266320001</v>
      </c>
      <c r="AQ25" s="23">
        <f t="shared" si="4"/>
        <v>0.96655671143200017</v>
      </c>
      <c r="AR25" s="23">
        <f t="shared" si="4"/>
        <v>0.70381498045000002</v>
      </c>
      <c r="AS25" s="23">
        <f t="shared" si="5"/>
        <v>1.8664302445092273</v>
      </c>
      <c r="AT25" s="23">
        <f t="shared" si="5"/>
        <v>0.93712742035150143</v>
      </c>
      <c r="AU25" s="23">
        <f t="shared" si="5"/>
        <v>0.76193480128636648</v>
      </c>
      <c r="AV25" s="23">
        <f t="shared" si="5"/>
        <v>0.23339783426804206</v>
      </c>
    </row>
    <row r="26" spans="1:48" x14ac:dyDescent="0.35">
      <c r="A26">
        <v>1856</v>
      </c>
      <c r="B26" s="1">
        <v>-9.6</v>
      </c>
      <c r="C26" s="1">
        <v>-8.8000000000000007</v>
      </c>
      <c r="D26" s="1">
        <v>-8.3000000000000007</v>
      </c>
      <c r="E26" s="1">
        <v>-8.4</v>
      </c>
      <c r="F26" s="6">
        <v>-1.1000000000000001</v>
      </c>
      <c r="G26" s="1">
        <v>1.9</v>
      </c>
      <c r="H26" s="1">
        <v>7</v>
      </c>
      <c r="I26" s="1">
        <v>4.8</v>
      </c>
      <c r="J26" s="1">
        <v>2.4</v>
      </c>
      <c r="K26" s="1">
        <v>-1.8</v>
      </c>
      <c r="L26" s="1">
        <v>-2.5</v>
      </c>
      <c r="M26" s="1">
        <v>-8.1999999999999993</v>
      </c>
      <c r="N26" s="1">
        <v>-2.7</v>
      </c>
      <c r="O26" s="1">
        <f t="shared" si="0"/>
        <v>16.099999999999998</v>
      </c>
      <c r="P26" s="1">
        <f t="shared" si="14"/>
        <v>-7.9666666666666659</v>
      </c>
      <c r="Q26" s="1">
        <f t="shared" si="15"/>
        <v>-5.9333333333333345</v>
      </c>
      <c r="R26" s="1">
        <f t="shared" si="16"/>
        <v>4.5666666666666664</v>
      </c>
      <c r="S26" s="1">
        <f t="shared" si="17"/>
        <v>-0.63333333333333341</v>
      </c>
      <c r="U26" s="1">
        <f t="shared" si="6"/>
        <v>7</v>
      </c>
      <c r="V26" s="1">
        <f t="shared" si="7"/>
        <v>-9.6</v>
      </c>
      <c r="W26" s="4">
        <f t="shared" si="22"/>
        <v>146.68333333333334</v>
      </c>
      <c r="X26" s="1">
        <f t="shared" si="18"/>
        <v>275.42857142857144</v>
      </c>
      <c r="Y26" s="1">
        <f t="shared" si="9"/>
        <v>128.74523809523811</v>
      </c>
      <c r="Z26" s="1">
        <f t="shared" si="10"/>
        <v>211.05595238095239</v>
      </c>
      <c r="AA26" s="7">
        <f t="shared" si="11"/>
        <v>600.81111111111113</v>
      </c>
      <c r="AB26" s="1">
        <f t="shared" si="12"/>
        <v>247.91306306306308</v>
      </c>
      <c r="AC26" s="1">
        <f t="shared" si="19"/>
        <v>1586.6436036036037</v>
      </c>
      <c r="AD26" s="1">
        <f t="shared" si="20"/>
        <v>22.726801801801798</v>
      </c>
      <c r="AE26" s="12">
        <f t="shared" si="21"/>
        <v>0.61905703998848582</v>
      </c>
      <c r="AH26" s="23">
        <f t="shared" si="13"/>
        <v>0.20030000000000003</v>
      </c>
      <c r="AI26" s="23">
        <f t="shared" si="2"/>
        <v>0.18526999999999996</v>
      </c>
      <c r="AJ26" s="11">
        <f t="shared" si="3"/>
        <v>0.15043999999999999</v>
      </c>
      <c r="AK26" s="11">
        <f t="shared" si="3"/>
        <v>0.22681999999999997</v>
      </c>
      <c r="AL26" s="11">
        <f t="shared" si="3"/>
        <v>0.26817999999999997</v>
      </c>
      <c r="AM26" s="11">
        <f t="shared" si="3"/>
        <v>0.44094999999999995</v>
      </c>
      <c r="AN26" s="23">
        <f t="shared" si="4"/>
        <v>1.0654037344180001</v>
      </c>
      <c r="AO26" s="23">
        <f t="shared" si="4"/>
        <v>1.1419455085120001</v>
      </c>
      <c r="AP26" s="23">
        <f t="shared" si="4"/>
        <v>0.98177429600800015</v>
      </c>
      <c r="AQ26" s="23">
        <f t="shared" si="4"/>
        <v>0.90682584000800015</v>
      </c>
      <c r="AR26" s="23">
        <f t="shared" si="4"/>
        <v>0.68327780405000005</v>
      </c>
      <c r="AS26" s="23">
        <f t="shared" si="5"/>
        <v>2.2526313267602953</v>
      </c>
      <c r="AT26" s="23">
        <f t="shared" si="5"/>
        <v>1.1172044022221712</v>
      </c>
      <c r="AU26" s="23">
        <f t="shared" si="5"/>
        <v>0.91032302652965935</v>
      </c>
      <c r="AV26" s="23">
        <f t="shared" si="5"/>
        <v>0.28365841384167112</v>
      </c>
    </row>
    <row r="27" spans="1:48" x14ac:dyDescent="0.35">
      <c r="A27">
        <v>1857</v>
      </c>
      <c r="B27" s="1">
        <v>-12.7</v>
      </c>
      <c r="C27" s="1">
        <v>-19.100000000000001</v>
      </c>
      <c r="D27" s="1">
        <v>-15</v>
      </c>
      <c r="E27" s="1">
        <v>-10.1</v>
      </c>
      <c r="F27" s="6">
        <v>-1.7</v>
      </c>
      <c r="G27" s="1">
        <v>5.9</v>
      </c>
      <c r="H27" s="1">
        <v>6.7</v>
      </c>
      <c r="I27" s="1">
        <v>6.3</v>
      </c>
      <c r="J27" s="1">
        <v>2.1</v>
      </c>
      <c r="K27" s="1">
        <v>-3</v>
      </c>
      <c r="L27" s="1">
        <v>-5.8</v>
      </c>
      <c r="M27" s="1">
        <v>-12.1</v>
      </c>
      <c r="N27" s="1">
        <v>-4.9000000000000004</v>
      </c>
      <c r="O27" s="1">
        <f t="shared" si="0"/>
        <v>21.000000000000004</v>
      </c>
      <c r="P27" s="1">
        <f t="shared" si="14"/>
        <v>-13.333333333333334</v>
      </c>
      <c r="Q27" s="1">
        <f t="shared" si="15"/>
        <v>-8.9333333333333336</v>
      </c>
      <c r="R27" s="1">
        <f t="shared" si="16"/>
        <v>6.3000000000000007</v>
      </c>
      <c r="S27" s="1">
        <f t="shared" si="17"/>
        <v>-2.2333333333333329</v>
      </c>
      <c r="U27" s="1">
        <f t="shared" si="6"/>
        <v>6.7</v>
      </c>
      <c r="V27" s="1">
        <f t="shared" si="7"/>
        <v>-19.100000000000001</v>
      </c>
      <c r="W27" s="4">
        <f t="shared" si="22"/>
        <v>142.32236842105263</v>
      </c>
      <c r="X27" s="1">
        <f t="shared" si="18"/>
        <v>270.55882352941177</v>
      </c>
      <c r="Y27" s="1">
        <f t="shared" si="9"/>
        <v>128.23645510835914</v>
      </c>
      <c r="Z27" s="1">
        <f t="shared" si="10"/>
        <v>206.44059597523221</v>
      </c>
      <c r="AA27" s="7">
        <f t="shared" si="11"/>
        <v>572.78949948400418</v>
      </c>
      <c r="AB27" s="1">
        <f t="shared" si="12"/>
        <v>231.89379699248119</v>
      </c>
      <c r="AC27" s="1">
        <f t="shared" si="19"/>
        <v>2952.781015037594</v>
      </c>
      <c r="AD27" s="1">
        <f t="shared" si="20"/>
        <v>26.375469924812037</v>
      </c>
      <c r="AE27" s="12">
        <f t="shared" si="21"/>
        <v>0.69423468848368264</v>
      </c>
      <c r="AH27" s="23">
        <f t="shared" si="13"/>
        <v>0.18923000000000004</v>
      </c>
      <c r="AI27" s="23">
        <f t="shared" si="2"/>
        <v>0.24750000000000005</v>
      </c>
      <c r="AJ27" s="11">
        <f t="shared" si="3"/>
        <v>0.18180000000000002</v>
      </c>
      <c r="AK27" s="11">
        <f t="shared" si="3"/>
        <v>0.27680000000000005</v>
      </c>
      <c r="AL27" s="11">
        <f t="shared" si="3"/>
        <v>0.31620000000000004</v>
      </c>
      <c r="AM27" s="11">
        <f t="shared" si="3"/>
        <v>0.4728</v>
      </c>
      <c r="AN27" s="23">
        <f t="shared" si="4"/>
        <v>0.94326512500000004</v>
      </c>
      <c r="AO27" s="23">
        <f t="shared" si="4"/>
        <v>1.0727660008000002</v>
      </c>
      <c r="AP27" s="23">
        <f t="shared" si="4"/>
        <v>0.89224814080000003</v>
      </c>
      <c r="AQ27" s="23">
        <f t="shared" si="4"/>
        <v>0.83019550480000004</v>
      </c>
      <c r="AR27" s="23">
        <f t="shared" si="4"/>
        <v>0.65783841279999999</v>
      </c>
      <c r="AS27" s="23">
        <f t="shared" si="5"/>
        <v>2.1318099043990415</v>
      </c>
      <c r="AT27" s="23">
        <f t="shared" si="5"/>
        <v>1.0399158112188298</v>
      </c>
      <c r="AU27" s="23">
        <f t="shared" si="5"/>
        <v>0.850456920792245</v>
      </c>
      <c r="AV27" s="23">
        <f t="shared" si="5"/>
        <v>0.27175977498698456</v>
      </c>
    </row>
    <row r="28" spans="1:48" x14ac:dyDescent="0.35">
      <c r="A28">
        <v>1858</v>
      </c>
      <c r="B28" s="1">
        <v>-19.2</v>
      </c>
      <c r="C28" s="1">
        <v>-18.600000000000001</v>
      </c>
      <c r="D28" s="1">
        <v>-11.3</v>
      </c>
      <c r="E28" s="1">
        <v>-12.9</v>
      </c>
      <c r="F28" s="6">
        <v>-2.9</v>
      </c>
      <c r="G28" s="1">
        <v>5</v>
      </c>
      <c r="H28" s="1">
        <v>6.5</v>
      </c>
      <c r="I28" s="1">
        <v>6</v>
      </c>
      <c r="J28" s="1">
        <v>0.7</v>
      </c>
      <c r="K28" s="1">
        <v>-3.1</v>
      </c>
      <c r="L28" s="1">
        <v>-4.5</v>
      </c>
      <c r="M28" s="1">
        <v>-10.1</v>
      </c>
      <c r="N28" s="1">
        <v>-5.4</v>
      </c>
      <c r="O28" s="1">
        <f t="shared" si="0"/>
        <v>18.2</v>
      </c>
      <c r="P28" s="1">
        <f t="shared" si="14"/>
        <v>-16.633333333333333</v>
      </c>
      <c r="Q28" s="1">
        <f t="shared" si="15"/>
        <v>-9.0333333333333332</v>
      </c>
      <c r="R28" s="1">
        <f t="shared" si="16"/>
        <v>5.833333333333333</v>
      </c>
      <c r="S28" s="1">
        <f t="shared" si="17"/>
        <v>-2.3000000000000003</v>
      </c>
      <c r="U28" s="1">
        <f t="shared" si="6"/>
        <v>6.5</v>
      </c>
      <c r="V28" s="1">
        <f t="shared" si="7"/>
        <v>-19.2</v>
      </c>
      <c r="W28" s="4">
        <f t="shared" si="22"/>
        <v>146.69620253164558</v>
      </c>
      <c r="X28" s="1">
        <f t="shared" si="18"/>
        <v>263.61842105263156</v>
      </c>
      <c r="Y28" s="1">
        <f t="shared" si="9"/>
        <v>116.92221852098598</v>
      </c>
      <c r="Z28" s="1">
        <f t="shared" si="10"/>
        <v>205.15731179213856</v>
      </c>
      <c r="AA28" s="7">
        <f t="shared" si="11"/>
        <v>506.66294692427255</v>
      </c>
      <c r="AB28" s="1">
        <f t="shared" si="12"/>
        <v>241.13737900223381</v>
      </c>
      <c r="AC28" s="1">
        <f t="shared" si="19"/>
        <v>3086.5584512285927</v>
      </c>
      <c r="AD28" s="1">
        <f t="shared" si="20"/>
        <v>26.127513030528675</v>
      </c>
      <c r="AE28" s="12">
        <f t="shared" si="21"/>
        <v>0.7116647335357108</v>
      </c>
      <c r="AH28" s="23">
        <f t="shared" si="13"/>
        <v>0.18185000000000001</v>
      </c>
      <c r="AI28" s="23">
        <f t="shared" si="2"/>
        <v>0.21193999999999999</v>
      </c>
      <c r="AJ28" s="11">
        <f t="shared" si="3"/>
        <v>0.16388</v>
      </c>
      <c r="AK28" s="11">
        <f t="shared" si="3"/>
        <v>0.24824000000000002</v>
      </c>
      <c r="AL28" s="11">
        <f t="shared" si="3"/>
        <v>0.28876000000000002</v>
      </c>
      <c r="AM28" s="11">
        <f t="shared" si="3"/>
        <v>0.4546</v>
      </c>
      <c r="AN28" s="23">
        <f t="shared" si="4"/>
        <v>1.0107635239120001</v>
      </c>
      <c r="AO28" s="23">
        <f t="shared" si="4"/>
        <v>1.1117143036480002</v>
      </c>
      <c r="AP28" s="23">
        <f t="shared" si="4"/>
        <v>0.94192549619200006</v>
      </c>
      <c r="AQ28" s="23">
        <f t="shared" si="4"/>
        <v>0.872617656992</v>
      </c>
      <c r="AR28" s="23">
        <f t="shared" si="4"/>
        <v>0.67177400720000024</v>
      </c>
      <c r="AS28" s="23">
        <f t="shared" si="5"/>
        <v>2.0410545893919392</v>
      </c>
      <c r="AT28" s="23">
        <f t="shared" si="5"/>
        <v>1.0049065578942189</v>
      </c>
      <c r="AU28" s="23">
        <f t="shared" si="5"/>
        <v>0.82004215388649704</v>
      </c>
      <c r="AV28" s="23">
        <f t="shared" si="5"/>
        <v>0.25828501241534629</v>
      </c>
    </row>
    <row r="29" spans="1:48" x14ac:dyDescent="0.35">
      <c r="A29">
        <v>1859</v>
      </c>
      <c r="B29" s="1">
        <v>-21.4</v>
      </c>
      <c r="C29" s="1">
        <v>-23.4</v>
      </c>
      <c r="D29" s="1">
        <v>-21.2</v>
      </c>
      <c r="E29" s="1">
        <v>-9.6999999999999993</v>
      </c>
      <c r="F29" s="5">
        <v>1.9</v>
      </c>
      <c r="G29" s="1">
        <v>2.6</v>
      </c>
      <c r="H29" s="1">
        <v>5.3</v>
      </c>
      <c r="I29" s="1">
        <v>5.0999999999999996</v>
      </c>
      <c r="J29" s="1">
        <v>2.4</v>
      </c>
      <c r="K29" s="1">
        <v>-2.4</v>
      </c>
      <c r="L29" s="1">
        <v>-5.8</v>
      </c>
      <c r="M29" s="1">
        <v>-7.2</v>
      </c>
      <c r="N29" s="1">
        <v>-6.1</v>
      </c>
      <c r="O29" s="1">
        <f t="shared" si="0"/>
        <v>17.3</v>
      </c>
      <c r="P29" s="1">
        <f t="shared" si="14"/>
        <v>-18.3</v>
      </c>
      <c r="Q29" s="1">
        <f t="shared" si="15"/>
        <v>-9.6666666666666661</v>
      </c>
      <c r="R29" s="1">
        <f t="shared" si="16"/>
        <v>4.333333333333333</v>
      </c>
      <c r="S29" s="1">
        <f t="shared" si="17"/>
        <v>-1.9333333333333333</v>
      </c>
      <c r="U29" s="1">
        <f t="shared" si="6"/>
        <v>5.3</v>
      </c>
      <c r="V29" s="1">
        <f t="shared" si="7"/>
        <v>-23.4</v>
      </c>
      <c r="W29" s="5">
        <f t="shared" ref="W29:W30" si="23">INTERCEPT(E$7:F$7,E29:F29)</f>
        <v>130.50431034482759</v>
      </c>
      <c r="X29" s="1">
        <f t="shared" si="18"/>
        <v>273.25</v>
      </c>
      <c r="Y29" s="1">
        <f t="shared" si="9"/>
        <v>142.74568965517241</v>
      </c>
      <c r="Z29" s="1">
        <f t="shared" si="10"/>
        <v>201.87715517241378</v>
      </c>
      <c r="AA29" s="7">
        <f t="shared" si="11"/>
        <v>504.36810344827586</v>
      </c>
      <c r="AB29" s="1">
        <f t="shared" si="12"/>
        <v>231.88588929219603</v>
      </c>
      <c r="AC29" s="1">
        <f t="shared" si="19"/>
        <v>3617.4198729582577</v>
      </c>
      <c r="AD29" s="1">
        <f t="shared" si="20"/>
        <v>14.561365698729574</v>
      </c>
      <c r="AE29" s="12">
        <f t="shared" si="21"/>
        <v>0.72811997905104309</v>
      </c>
      <c r="AH29" s="23">
        <f t="shared" si="13"/>
        <v>0.13757</v>
      </c>
      <c r="AI29" s="23">
        <f t="shared" si="2"/>
        <v>0.20050999999999999</v>
      </c>
      <c r="AJ29" s="11">
        <f t="shared" si="3"/>
        <v>0.15812000000000001</v>
      </c>
      <c r="AK29" s="11">
        <f t="shared" si="3"/>
        <v>0.23906000000000005</v>
      </c>
      <c r="AL29" s="11">
        <f t="shared" si="3"/>
        <v>0.27993999999999997</v>
      </c>
      <c r="AM29" s="11">
        <f t="shared" si="3"/>
        <v>0.44874999999999998</v>
      </c>
      <c r="AN29" s="23">
        <f t="shared" si="4"/>
        <v>1.0337592094420001</v>
      </c>
      <c r="AO29" s="23">
        <f t="shared" si="4"/>
        <v>1.1245634812480001</v>
      </c>
      <c r="AP29" s="23">
        <f t="shared" si="4"/>
        <v>0.95873163431200004</v>
      </c>
      <c r="AQ29" s="23">
        <f t="shared" si="4"/>
        <v>0.8870272967120002</v>
      </c>
      <c r="AR29" s="23">
        <f t="shared" si="4"/>
        <v>0.67659378125000003</v>
      </c>
      <c r="AS29" s="23">
        <f t="shared" si="5"/>
        <v>2.0481617260378715</v>
      </c>
      <c r="AT29" s="23">
        <f t="shared" si="5"/>
        <v>1.011533260123868</v>
      </c>
      <c r="AU29" s="23">
        <f t="shared" si="5"/>
        <v>0.82491064171009643</v>
      </c>
      <c r="AV29" s="23">
        <f t="shared" si="5"/>
        <v>0.25862222480246394</v>
      </c>
    </row>
    <row r="30" spans="1:48" x14ac:dyDescent="0.35">
      <c r="A30">
        <v>1860</v>
      </c>
      <c r="B30" s="1">
        <v>-13.2</v>
      </c>
      <c r="C30" s="1">
        <v>-10.6</v>
      </c>
      <c r="D30" s="1">
        <v>-16.2</v>
      </c>
      <c r="E30" s="1">
        <v>-9.6</v>
      </c>
      <c r="F30" s="5">
        <v>0.8</v>
      </c>
      <c r="G30" s="1">
        <v>4.5</v>
      </c>
      <c r="H30" s="1">
        <v>6.5</v>
      </c>
      <c r="I30" s="1">
        <v>5.5</v>
      </c>
      <c r="J30" s="1">
        <v>1.9</v>
      </c>
      <c r="K30" s="1">
        <v>-4.3</v>
      </c>
      <c r="L30" s="1">
        <v>-3.8</v>
      </c>
      <c r="M30" s="1">
        <v>-7.5</v>
      </c>
      <c r="N30" s="1">
        <v>-3.8</v>
      </c>
      <c r="O30" s="1">
        <f t="shared" si="0"/>
        <v>19.2</v>
      </c>
      <c r="P30" s="1">
        <f t="shared" si="14"/>
        <v>-10.333333333333334</v>
      </c>
      <c r="Q30" s="1">
        <f t="shared" si="15"/>
        <v>-8.3333333333333321</v>
      </c>
      <c r="R30" s="1">
        <f t="shared" si="16"/>
        <v>5.5</v>
      </c>
      <c r="S30" s="1">
        <f t="shared" si="17"/>
        <v>-2.0666666666666664</v>
      </c>
      <c r="U30" s="1">
        <f t="shared" si="6"/>
        <v>6.5</v>
      </c>
      <c r="V30" s="1">
        <f t="shared" si="7"/>
        <v>-16.2</v>
      </c>
      <c r="W30" s="5">
        <f t="shared" si="23"/>
        <v>133.15384615384616</v>
      </c>
      <c r="X30" s="1">
        <f t="shared" si="18"/>
        <v>267.34677419354841</v>
      </c>
      <c r="Y30" s="1">
        <f t="shared" si="9"/>
        <v>134.19292803970225</v>
      </c>
      <c r="Z30" s="1">
        <f t="shared" si="10"/>
        <v>200.2503101736973</v>
      </c>
      <c r="AA30" s="7">
        <f t="shared" si="11"/>
        <v>581.50268817204301</v>
      </c>
      <c r="AB30" s="1">
        <f t="shared" si="12"/>
        <v>224.90384615384616</v>
      </c>
      <c r="AC30" s="1">
        <f t="shared" si="19"/>
        <v>2428.9615384615381</v>
      </c>
      <c r="AD30" s="1">
        <f t="shared" si="20"/>
        <v>20.70192307692308</v>
      </c>
      <c r="AE30" s="12">
        <f t="shared" si="21"/>
        <v>0.67146130153690275</v>
      </c>
      <c r="AH30" s="23">
        <f t="shared" si="13"/>
        <v>0.18185000000000001</v>
      </c>
      <c r="AI30" s="23">
        <f t="shared" si="2"/>
        <v>0.22463999999999998</v>
      </c>
      <c r="AJ30" s="11">
        <f t="shared" si="3"/>
        <v>0.17027999999999999</v>
      </c>
      <c r="AK30" s="11">
        <f t="shared" si="3"/>
        <v>0.25844</v>
      </c>
      <c r="AL30" s="11">
        <f t="shared" si="3"/>
        <v>0.29855999999999999</v>
      </c>
      <c r="AM30" s="11">
        <f t="shared" si="3"/>
        <v>0.46109999999999995</v>
      </c>
      <c r="AN30" s="23">
        <f t="shared" si="4"/>
        <v>0.98595437363200022</v>
      </c>
      <c r="AO30" s="23">
        <f t="shared" si="4"/>
        <v>1.0976257737280002</v>
      </c>
      <c r="AP30" s="23">
        <f t="shared" si="4"/>
        <v>0.92373038531200002</v>
      </c>
      <c r="AQ30" s="23">
        <f t="shared" si="4"/>
        <v>0.8570485381120001</v>
      </c>
      <c r="AR30" s="23">
        <f t="shared" si="4"/>
        <v>0.66661296820000027</v>
      </c>
      <c r="AS30" s="23">
        <f t="shared" si="5"/>
        <v>2.1727084968002575</v>
      </c>
      <c r="AT30" s="23">
        <f t="shared" si="5"/>
        <v>1.0661205381503747</v>
      </c>
      <c r="AU30" s="23">
        <f t="shared" si="5"/>
        <v>0.87064914851735686</v>
      </c>
      <c r="AV30" s="23">
        <f t="shared" si="5"/>
        <v>0.27563907136655064</v>
      </c>
    </row>
    <row r="31" spans="1:48" x14ac:dyDescent="0.35">
      <c r="A31">
        <v>1861</v>
      </c>
      <c r="B31" s="1">
        <v>-15.5</v>
      </c>
      <c r="C31" s="1">
        <v>-17.600000000000001</v>
      </c>
      <c r="D31" s="1">
        <v>-23</v>
      </c>
      <c r="E31" s="1">
        <v>-15.8</v>
      </c>
      <c r="F31" s="6">
        <v>-1.7</v>
      </c>
      <c r="G31" s="1">
        <v>2.2999999999999998</v>
      </c>
      <c r="H31" s="1">
        <v>4.7</v>
      </c>
      <c r="I31" s="1">
        <v>5.6</v>
      </c>
      <c r="J31" s="1">
        <v>1.4</v>
      </c>
      <c r="K31" s="1">
        <v>-3.9</v>
      </c>
      <c r="L31" s="1">
        <v>-7.3</v>
      </c>
      <c r="M31" s="1">
        <v>-9.1</v>
      </c>
      <c r="N31" s="1">
        <v>-6.6</v>
      </c>
      <c r="O31" s="1">
        <f t="shared" si="0"/>
        <v>14</v>
      </c>
      <c r="P31" s="1">
        <f t="shared" si="14"/>
        <v>-13.533333333333333</v>
      </c>
      <c r="Q31" s="1">
        <f t="shared" si="15"/>
        <v>-13.5</v>
      </c>
      <c r="R31" s="1">
        <f t="shared" si="16"/>
        <v>4.2</v>
      </c>
      <c r="S31" s="1">
        <f t="shared" si="17"/>
        <v>-3.2666666666666671</v>
      </c>
      <c r="U31" s="1">
        <f t="shared" si="6"/>
        <v>5.6</v>
      </c>
      <c r="V31" s="1">
        <f t="shared" si="7"/>
        <v>-23</v>
      </c>
      <c r="W31" s="4">
        <f t="shared" ref="W31:W42" si="24">INTERCEPT(F$7:G$7,F31:G31)</f>
        <v>148.46250000000001</v>
      </c>
      <c r="X31" s="1">
        <f t="shared" si="18"/>
        <v>266.05660377358492</v>
      </c>
      <c r="Y31" s="1">
        <f t="shared" si="9"/>
        <v>117.59410377358492</v>
      </c>
      <c r="Z31" s="1">
        <f t="shared" si="10"/>
        <v>207.25955188679245</v>
      </c>
      <c r="AA31" s="7">
        <f t="shared" si="11"/>
        <v>439.01798742138368</v>
      </c>
      <c r="AB31" s="1">
        <f t="shared" si="12"/>
        <v>246.11572580645159</v>
      </c>
      <c r="AC31" s="1">
        <f t="shared" si="19"/>
        <v>3773.7744623655908</v>
      </c>
      <c r="AD31" s="1">
        <f t="shared" si="20"/>
        <v>25.404637096774209</v>
      </c>
      <c r="AE31" s="12">
        <f t="shared" si="21"/>
        <v>0.74566901042025302</v>
      </c>
      <c r="AH31" s="23">
        <f t="shared" si="13"/>
        <v>0.11543000000000003</v>
      </c>
      <c r="AI31" s="23">
        <f t="shared" si="2"/>
        <v>0.15859999999999999</v>
      </c>
      <c r="AJ31" s="11">
        <f t="shared" si="3"/>
        <v>0.13700000000000001</v>
      </c>
      <c r="AK31" s="11">
        <f t="shared" si="3"/>
        <v>0.20540000000000003</v>
      </c>
      <c r="AL31" s="11">
        <f t="shared" si="3"/>
        <v>0.24759999999999999</v>
      </c>
      <c r="AM31" s="11">
        <f t="shared" si="3"/>
        <v>0.42730000000000001</v>
      </c>
      <c r="AN31" s="23">
        <f t="shared" si="4"/>
        <v>1.1234865832000001</v>
      </c>
      <c r="AO31" s="23">
        <f t="shared" si="4"/>
        <v>1.17305098</v>
      </c>
      <c r="AP31" s="23">
        <f t="shared" si="4"/>
        <v>1.0238437672</v>
      </c>
      <c r="AQ31" s="23">
        <f t="shared" si="4"/>
        <v>0.94308393920000011</v>
      </c>
      <c r="AR31" s="23">
        <f t="shared" si="4"/>
        <v>0.69568340179999999</v>
      </c>
      <c r="AS31" s="23">
        <f t="shared" si="5"/>
        <v>1.9516325455647012</v>
      </c>
      <c r="AT31" s="23">
        <f t="shared" si="5"/>
        <v>0.97524972007835597</v>
      </c>
      <c r="AU31" s="23">
        <f t="shared" si="5"/>
        <v>0.79356213777348228</v>
      </c>
      <c r="AV31" s="23">
        <f t="shared" si="5"/>
        <v>0.24466678417876175</v>
      </c>
    </row>
    <row r="32" spans="1:48" x14ac:dyDescent="0.35">
      <c r="A32">
        <v>1862</v>
      </c>
      <c r="B32" s="1">
        <v>-17.7</v>
      </c>
      <c r="C32" s="1">
        <v>-11.4</v>
      </c>
      <c r="D32" s="1">
        <v>-19.100000000000001</v>
      </c>
      <c r="E32" s="1">
        <v>-18.2</v>
      </c>
      <c r="F32" s="6">
        <v>-2</v>
      </c>
      <c r="G32" s="1">
        <v>2</v>
      </c>
      <c r="H32" s="1">
        <v>5.6</v>
      </c>
      <c r="I32" s="1">
        <v>6</v>
      </c>
      <c r="J32" s="1">
        <v>1.4</v>
      </c>
      <c r="K32" s="1">
        <v>-4.5</v>
      </c>
      <c r="L32" s="1">
        <v>-8</v>
      </c>
      <c r="M32" s="1">
        <v>-14.2</v>
      </c>
      <c r="N32" s="1">
        <v>-6.7</v>
      </c>
      <c r="O32" s="1">
        <f t="shared" si="0"/>
        <v>15</v>
      </c>
      <c r="P32" s="1">
        <f t="shared" si="14"/>
        <v>-12.733333333333333</v>
      </c>
      <c r="Q32" s="1">
        <f t="shared" si="15"/>
        <v>-13.1</v>
      </c>
      <c r="R32" s="1">
        <f t="shared" si="16"/>
        <v>4.5333333333333332</v>
      </c>
      <c r="S32" s="1">
        <f t="shared" si="17"/>
        <v>-3.6999999999999997</v>
      </c>
      <c r="U32" s="1">
        <f t="shared" si="6"/>
        <v>6</v>
      </c>
      <c r="V32" s="1">
        <f t="shared" si="7"/>
        <v>-19.100000000000001</v>
      </c>
      <c r="W32" s="4">
        <f t="shared" si="24"/>
        <v>150.75</v>
      </c>
      <c r="X32" s="1">
        <f t="shared" si="18"/>
        <v>265.23728813559325</v>
      </c>
      <c r="Y32" s="1">
        <f t="shared" si="9"/>
        <v>114.48728813559325</v>
      </c>
      <c r="Z32" s="1">
        <f t="shared" si="10"/>
        <v>207.99364406779662</v>
      </c>
      <c r="AA32" s="7">
        <f t="shared" si="11"/>
        <v>457.94915254237299</v>
      </c>
      <c r="AB32" s="1">
        <f t="shared" si="12"/>
        <v>249.69339622641508</v>
      </c>
      <c r="AC32" s="1">
        <f t="shared" si="19"/>
        <v>3179.4292452830186</v>
      </c>
      <c r="AD32" s="1">
        <f t="shared" si="20"/>
        <v>25.903301886792462</v>
      </c>
      <c r="AE32" s="12">
        <f t="shared" si="21"/>
        <v>0.72489010137878729</v>
      </c>
      <c r="AH32" s="23">
        <f t="shared" si="13"/>
        <v>0.14863999999999999</v>
      </c>
      <c r="AI32" s="23">
        <f t="shared" si="2"/>
        <v>0.17130000000000001</v>
      </c>
      <c r="AJ32" s="11">
        <f t="shared" si="3"/>
        <v>0.1434</v>
      </c>
      <c r="AK32" s="11">
        <f t="shared" si="3"/>
        <v>0.21560000000000001</v>
      </c>
      <c r="AL32" s="11">
        <f t="shared" si="3"/>
        <v>0.25739999999999996</v>
      </c>
      <c r="AM32" s="11">
        <f t="shared" si="3"/>
        <v>0.43379999999999996</v>
      </c>
      <c r="AN32" s="23">
        <f t="shared" si="4"/>
        <v>1.0953987298000001</v>
      </c>
      <c r="AO32" s="23">
        <f t="shared" si="4"/>
        <v>1.1581298152000001</v>
      </c>
      <c r="AP32" s="23">
        <f t="shared" si="4"/>
        <v>1.0035337312000001</v>
      </c>
      <c r="AQ32" s="23">
        <f t="shared" si="4"/>
        <v>0.9255625192000001</v>
      </c>
      <c r="AR32" s="23">
        <f t="shared" si="4"/>
        <v>0.68966350480000016</v>
      </c>
      <c r="AS32" s="23">
        <f t="shared" si="5"/>
        <v>1.9805495046896968</v>
      </c>
      <c r="AT32" s="23">
        <f t="shared" si="5"/>
        <v>0.9861260895162115</v>
      </c>
      <c r="AU32" s="23">
        <f t="shared" si="5"/>
        <v>0.80292710063621642</v>
      </c>
      <c r="AV32" s="23">
        <f t="shared" si="5"/>
        <v>0.24880281397577139</v>
      </c>
    </row>
    <row r="33" spans="1:48" x14ac:dyDescent="0.35">
      <c r="A33">
        <v>1863</v>
      </c>
      <c r="B33" s="1">
        <v>-19.100000000000001</v>
      </c>
      <c r="C33" s="1">
        <v>-29.4</v>
      </c>
      <c r="D33" s="1">
        <v>-20.9</v>
      </c>
      <c r="E33" s="1">
        <v>-14.1</v>
      </c>
      <c r="F33" s="6">
        <v>-1.6</v>
      </c>
      <c r="G33" s="1">
        <v>1.6</v>
      </c>
      <c r="H33" s="1">
        <v>3.6</v>
      </c>
      <c r="I33" s="1">
        <v>3.9</v>
      </c>
      <c r="J33" s="1">
        <v>1.1000000000000001</v>
      </c>
      <c r="K33" s="1">
        <v>-4.9000000000000004</v>
      </c>
      <c r="L33" s="1">
        <v>-7.7</v>
      </c>
      <c r="M33" s="1">
        <v>-19.7</v>
      </c>
      <c r="N33" s="1">
        <v>-8.9</v>
      </c>
      <c r="O33" s="1">
        <f t="shared" si="0"/>
        <v>10.199999999999999</v>
      </c>
      <c r="P33" s="1">
        <f t="shared" si="14"/>
        <v>-20.9</v>
      </c>
      <c r="Q33" s="1">
        <f t="shared" si="15"/>
        <v>-12.200000000000001</v>
      </c>
      <c r="R33" s="1">
        <f t="shared" si="16"/>
        <v>3.0333333333333332</v>
      </c>
      <c r="S33" s="1">
        <f t="shared" si="17"/>
        <v>-3.8333333333333335</v>
      </c>
      <c r="U33" s="1">
        <f t="shared" si="6"/>
        <v>3.9</v>
      </c>
      <c r="V33" s="1">
        <f t="shared" si="7"/>
        <v>-29.4</v>
      </c>
      <c r="W33" s="4">
        <f t="shared" si="24"/>
        <v>150.75</v>
      </c>
      <c r="X33" s="1">
        <f t="shared" si="18"/>
        <v>263.59166666666664</v>
      </c>
      <c r="Y33" s="1">
        <f t="shared" si="9"/>
        <v>112.84166666666664</v>
      </c>
      <c r="Z33" s="1">
        <f t="shared" si="10"/>
        <v>207.17083333333332</v>
      </c>
      <c r="AA33" s="7">
        <f t="shared" si="11"/>
        <v>293.38833333333321</v>
      </c>
      <c r="AB33" s="1">
        <f t="shared" si="12"/>
        <v>250.51271186440675</v>
      </c>
      <c r="AC33" s="1">
        <f t="shared" si="19"/>
        <v>4910.0491525423722</v>
      </c>
      <c r="AD33" s="1">
        <f t="shared" si="20"/>
        <v>25.493644067796623</v>
      </c>
      <c r="AE33" s="12">
        <f t="shared" si="21"/>
        <v>0.80357203597703009</v>
      </c>
      <c r="AH33" s="23">
        <f t="shared" si="13"/>
        <v>7.4840000000000018E-2</v>
      </c>
      <c r="AI33" s="23">
        <f t="shared" si="2"/>
        <v>0.11033999999999999</v>
      </c>
      <c r="AJ33" s="11">
        <f t="shared" si="3"/>
        <v>0.11268</v>
      </c>
      <c r="AK33" s="11">
        <f t="shared" si="3"/>
        <v>0.16664000000000001</v>
      </c>
      <c r="AL33" s="11">
        <f t="shared" si="3"/>
        <v>0.21035999999999999</v>
      </c>
      <c r="AM33" s="11">
        <f t="shared" si="3"/>
        <v>0.40259999999999996</v>
      </c>
      <c r="AN33" s="23">
        <f t="shared" si="4"/>
        <v>1.2373398957520001</v>
      </c>
      <c r="AO33" s="23">
        <f t="shared" si="4"/>
        <v>1.2315594134080001</v>
      </c>
      <c r="AP33" s="23">
        <f t="shared" si="4"/>
        <v>1.105614312832</v>
      </c>
      <c r="AQ33" s="23">
        <f t="shared" si="4"/>
        <v>1.0139046176319999</v>
      </c>
      <c r="AR33" s="23">
        <f t="shared" si="4"/>
        <v>0.72042395920000013</v>
      </c>
      <c r="AS33" s="23">
        <f t="shared" si="5"/>
        <v>1.6347357311598567</v>
      </c>
      <c r="AT33" s="23">
        <f t="shared" si="5"/>
        <v>0.82847818595691691</v>
      </c>
      <c r="AU33" s="23">
        <f t="shared" si="5"/>
        <v>0.67264292339508114</v>
      </c>
      <c r="AV33" s="23">
        <f t="shared" si="5"/>
        <v>0.20353707524155273</v>
      </c>
    </row>
    <row r="34" spans="1:48" x14ac:dyDescent="0.35">
      <c r="A34">
        <v>1864</v>
      </c>
      <c r="B34" s="1">
        <v>-19.100000000000001</v>
      </c>
      <c r="C34" s="1">
        <v>-16.8</v>
      </c>
      <c r="D34" s="1">
        <v>-13.6</v>
      </c>
      <c r="E34" s="1">
        <v>-13.9</v>
      </c>
      <c r="F34" s="6">
        <v>-0.5</v>
      </c>
      <c r="G34" s="1">
        <v>3.1</v>
      </c>
      <c r="H34" s="1">
        <v>3.2</v>
      </c>
      <c r="I34" s="1">
        <v>5.7</v>
      </c>
      <c r="J34" s="1">
        <v>2.8</v>
      </c>
      <c r="K34" s="1">
        <v>-0.6</v>
      </c>
      <c r="L34" s="1">
        <v>-4.9000000000000004</v>
      </c>
      <c r="M34" s="1">
        <v>-7.1</v>
      </c>
      <c r="N34" s="1">
        <v>-5.2</v>
      </c>
      <c r="O34" s="1">
        <f t="shared" si="0"/>
        <v>14.8</v>
      </c>
      <c r="P34" s="1">
        <f t="shared" si="14"/>
        <v>-18.533333333333331</v>
      </c>
      <c r="Q34" s="1">
        <f t="shared" si="15"/>
        <v>-9.3333333333333339</v>
      </c>
      <c r="R34" s="1">
        <f t="shared" si="16"/>
        <v>4</v>
      </c>
      <c r="S34" s="1">
        <f t="shared" si="17"/>
        <v>-0.90000000000000024</v>
      </c>
      <c r="U34" s="1">
        <f t="shared" si="6"/>
        <v>5.7</v>
      </c>
      <c r="V34" s="1">
        <f t="shared" si="7"/>
        <v>-19.100000000000001</v>
      </c>
      <c r="W34" s="4">
        <f t="shared" si="24"/>
        <v>139.73611111111111</v>
      </c>
      <c r="X34" s="1">
        <f t="shared" si="18"/>
        <v>283.11764705882354</v>
      </c>
      <c r="Y34" s="1">
        <f t="shared" si="9"/>
        <v>143.38153594771242</v>
      </c>
      <c r="Z34" s="1">
        <f t="shared" si="10"/>
        <v>211.42687908496731</v>
      </c>
      <c r="AA34" s="7">
        <f t="shared" si="11"/>
        <v>544.84983660130717</v>
      </c>
      <c r="AB34" s="1">
        <f t="shared" si="12"/>
        <v>241.14444444444447</v>
      </c>
      <c r="AC34" s="1">
        <f t="shared" si="19"/>
        <v>3070.5725925925931</v>
      </c>
      <c r="AD34" s="1">
        <f t="shared" si="20"/>
        <v>19.163888888888877</v>
      </c>
      <c r="AE34" s="12">
        <f t="shared" si="21"/>
        <v>0.70361135203074454</v>
      </c>
      <c r="AH34" s="23">
        <f t="shared" si="13"/>
        <v>6.0080000000000015E-2</v>
      </c>
      <c r="AI34" s="23">
        <f t="shared" si="2"/>
        <v>0.16875999999999999</v>
      </c>
      <c r="AJ34" s="11">
        <f t="shared" si="3"/>
        <v>0.14212000000000002</v>
      </c>
      <c r="AK34" s="11">
        <f t="shared" si="3"/>
        <v>0.21356000000000003</v>
      </c>
      <c r="AL34" s="11">
        <f t="shared" si="3"/>
        <v>0.25544</v>
      </c>
      <c r="AM34" s="11">
        <f t="shared" si="3"/>
        <v>0.4325</v>
      </c>
      <c r="AN34" s="23">
        <f t="shared" si="4"/>
        <v>1.1009538489920001</v>
      </c>
      <c r="AO34" s="23">
        <f t="shared" si="4"/>
        <v>1.1610981884480001</v>
      </c>
      <c r="AP34" s="23">
        <f t="shared" si="4"/>
        <v>1.007555454112</v>
      </c>
      <c r="AQ34" s="23">
        <f t="shared" si="4"/>
        <v>0.92902961651200011</v>
      </c>
      <c r="AR34" s="23">
        <f t="shared" si="4"/>
        <v>0.69085112500000023</v>
      </c>
      <c r="AS34" s="23">
        <f t="shared" si="5"/>
        <v>2.1630738023577321</v>
      </c>
      <c r="AT34" s="23">
        <f t="shared" si="5"/>
        <v>1.0777814965594654</v>
      </c>
      <c r="AU34" s="23">
        <f t="shared" si="5"/>
        <v>0.87744074811997919</v>
      </c>
      <c r="AV34" s="23">
        <f t="shared" si="5"/>
        <v>0.27161808486204958</v>
      </c>
    </row>
    <row r="35" spans="1:48" x14ac:dyDescent="0.35">
      <c r="A35">
        <v>1865</v>
      </c>
      <c r="B35" s="1">
        <v>-16.899999999999999</v>
      </c>
      <c r="C35" s="1">
        <v>-14.5</v>
      </c>
      <c r="D35" s="1">
        <v>-11.3</v>
      </c>
      <c r="E35" s="1">
        <v>-13.5</v>
      </c>
      <c r="F35" s="6">
        <v>-7.5</v>
      </c>
      <c r="G35" s="1">
        <v>0.3</v>
      </c>
      <c r="H35" s="1">
        <v>6.3</v>
      </c>
      <c r="I35" s="1">
        <v>3.5</v>
      </c>
      <c r="J35" s="1">
        <v>-0.1</v>
      </c>
      <c r="K35" s="1">
        <v>-0.6</v>
      </c>
      <c r="L35" s="1">
        <v>-7.2</v>
      </c>
      <c r="M35" s="1">
        <v>-11.6</v>
      </c>
      <c r="N35" s="1">
        <v>-6.1</v>
      </c>
      <c r="O35" s="1">
        <f t="shared" si="0"/>
        <v>10.1</v>
      </c>
      <c r="P35" s="1">
        <f t="shared" si="14"/>
        <v>-12.833333333333334</v>
      </c>
      <c r="Q35" s="1">
        <f t="shared" si="15"/>
        <v>-10.766666666666666</v>
      </c>
      <c r="R35" s="1">
        <f t="shared" si="16"/>
        <v>3.3666666666666667</v>
      </c>
      <c r="S35" s="1">
        <f t="shared" si="17"/>
        <v>-2.6333333333333333</v>
      </c>
      <c r="U35" s="1">
        <f t="shared" si="6"/>
        <v>6.3</v>
      </c>
      <c r="V35" s="1">
        <f t="shared" si="7"/>
        <v>-16.899999999999999</v>
      </c>
      <c r="W35" s="4">
        <f t="shared" si="24"/>
        <v>164.82692307692307</v>
      </c>
      <c r="X35" s="1">
        <f t="shared" si="18"/>
        <v>251.9</v>
      </c>
      <c r="Y35" s="1">
        <f t="shared" si="9"/>
        <v>87.07307692307694</v>
      </c>
      <c r="Z35" s="1">
        <f t="shared" si="10"/>
        <v>208.36346153846154</v>
      </c>
      <c r="AA35" s="7">
        <f t="shared" si="11"/>
        <v>365.70692307692309</v>
      </c>
      <c r="AB35" s="1">
        <f t="shared" si="12"/>
        <v>246.70927601809953</v>
      </c>
      <c r="AC35" s="1">
        <f t="shared" si="19"/>
        <v>2779.5911764705879</v>
      </c>
      <c r="AD35" s="1">
        <f t="shared" si="20"/>
        <v>41.472285067873301</v>
      </c>
      <c r="AE35" s="12">
        <f t="shared" si="21"/>
        <v>0.73382438416688278</v>
      </c>
      <c r="AH35" s="23">
        <f t="shared" si="13"/>
        <v>0.17447000000000001</v>
      </c>
      <c r="AI35" s="23">
        <f t="shared" si="2"/>
        <v>0.10907</v>
      </c>
      <c r="AJ35" s="11">
        <f t="shared" si="3"/>
        <v>0.11204</v>
      </c>
      <c r="AK35" s="11">
        <f t="shared" si="3"/>
        <v>0.16561999999999999</v>
      </c>
      <c r="AL35" s="11">
        <f t="shared" si="3"/>
        <v>0.20938000000000001</v>
      </c>
      <c r="AM35" s="11">
        <f t="shared" si="3"/>
        <v>0.40194999999999997</v>
      </c>
      <c r="AN35" s="23">
        <f t="shared" si="4"/>
        <v>1.2404882610580001</v>
      </c>
      <c r="AO35" s="23">
        <f t="shared" si="4"/>
        <v>1.2331377670720001</v>
      </c>
      <c r="AP35" s="23">
        <f t="shared" si="4"/>
        <v>1.1078643622480002</v>
      </c>
      <c r="AQ35" s="23">
        <f t="shared" si="4"/>
        <v>1.0158589622480001</v>
      </c>
      <c r="AR35" s="23">
        <f t="shared" si="4"/>
        <v>0.72111490205000006</v>
      </c>
      <c r="AS35" s="23">
        <f t="shared" si="5"/>
        <v>1.8262946282068444</v>
      </c>
      <c r="AT35" s="23">
        <f t="shared" si="5"/>
        <v>0.92590774896459627</v>
      </c>
      <c r="AU35" s="23">
        <f t="shared" si="5"/>
        <v>0.7517058086834163</v>
      </c>
      <c r="AV35" s="23">
        <f t="shared" si="5"/>
        <v>0.22735099637932091</v>
      </c>
    </row>
    <row r="36" spans="1:48" x14ac:dyDescent="0.35">
      <c r="A36">
        <v>1866</v>
      </c>
      <c r="B36" s="1">
        <v>-20.5</v>
      </c>
      <c r="C36" s="1">
        <v>-19</v>
      </c>
      <c r="D36" s="1">
        <v>-14.5</v>
      </c>
      <c r="E36" s="1">
        <v>-9.5</v>
      </c>
      <c r="F36" s="6">
        <v>-1.2</v>
      </c>
      <c r="G36" s="1">
        <v>2</v>
      </c>
      <c r="H36" s="1">
        <v>5.4</v>
      </c>
      <c r="I36" s="1">
        <v>4.5</v>
      </c>
      <c r="J36" s="1">
        <v>0.8</v>
      </c>
      <c r="K36" s="1">
        <v>-4.2</v>
      </c>
      <c r="L36" s="1">
        <v>-8.3000000000000007</v>
      </c>
      <c r="M36" s="1">
        <v>-14.4</v>
      </c>
      <c r="N36" s="1">
        <v>-6.6</v>
      </c>
      <c r="O36" s="1">
        <f t="shared" si="0"/>
        <v>12.700000000000001</v>
      </c>
      <c r="P36" s="1">
        <f t="shared" si="14"/>
        <v>-17.033333333333335</v>
      </c>
      <c r="Q36" s="1">
        <f t="shared" si="15"/>
        <v>-8.4</v>
      </c>
      <c r="R36" s="1">
        <f t="shared" si="16"/>
        <v>3.9666666666666668</v>
      </c>
      <c r="S36" s="1">
        <f t="shared" si="17"/>
        <v>-3.9000000000000004</v>
      </c>
      <c r="U36" s="1">
        <f t="shared" si="6"/>
        <v>5.4</v>
      </c>
      <c r="V36" s="1">
        <f t="shared" si="7"/>
        <v>-20.5</v>
      </c>
      <c r="W36" s="4">
        <f t="shared" si="24"/>
        <v>146.9375</v>
      </c>
      <c r="X36" s="1">
        <f t="shared" si="18"/>
        <v>262.88</v>
      </c>
      <c r="Y36" s="1">
        <f t="shared" si="9"/>
        <v>115.9425</v>
      </c>
      <c r="Z36" s="1">
        <f t="shared" si="10"/>
        <v>204.90875</v>
      </c>
      <c r="AA36" s="7">
        <f t="shared" si="11"/>
        <v>417.39299999999997</v>
      </c>
      <c r="AB36" s="1">
        <f t="shared" si="12"/>
        <v>260.03750000000002</v>
      </c>
      <c r="AC36" s="1">
        <f t="shared" si="19"/>
        <v>3553.8458333333333</v>
      </c>
      <c r="AD36" s="1">
        <f t="shared" si="20"/>
        <v>16.918749999999989</v>
      </c>
      <c r="AE36" s="12">
        <f t="shared" si="21"/>
        <v>0.74476398486545115</v>
      </c>
      <c r="AH36" s="23">
        <f t="shared" si="13"/>
        <v>0.14126000000000002</v>
      </c>
      <c r="AI36" s="23">
        <f t="shared" si="2"/>
        <v>0.14209000000000002</v>
      </c>
      <c r="AJ36" s="11">
        <f t="shared" si="3"/>
        <v>0.12868000000000002</v>
      </c>
      <c r="AK36" s="11">
        <f t="shared" si="3"/>
        <v>0.19214000000000003</v>
      </c>
      <c r="AL36" s="11">
        <f t="shared" si="3"/>
        <v>0.23486000000000001</v>
      </c>
      <c r="AM36" s="11">
        <f t="shared" si="3"/>
        <v>0.41885</v>
      </c>
      <c r="AN36" s="23">
        <f t="shared" si="4"/>
        <v>1.1611678548020001</v>
      </c>
      <c r="AO36" s="23">
        <f t="shared" si="4"/>
        <v>1.1927448726079999</v>
      </c>
      <c r="AP36" s="23">
        <f t="shared" si="4"/>
        <v>1.0509996266320001</v>
      </c>
      <c r="AQ36" s="23">
        <f t="shared" si="4"/>
        <v>0.96655671143200006</v>
      </c>
      <c r="AR36" s="23">
        <f t="shared" si="4"/>
        <v>0.70381498045000002</v>
      </c>
      <c r="AS36" s="23">
        <f t="shared" si="5"/>
        <v>1.9188667215546351</v>
      </c>
      <c r="AT36" s="23">
        <f t="shared" si="5"/>
        <v>0.96345557304322182</v>
      </c>
      <c r="AU36" s="23">
        <f t="shared" si="5"/>
        <v>0.78334100000999229</v>
      </c>
      <c r="AV36" s="23">
        <f t="shared" si="5"/>
        <v>0.23995503629316373</v>
      </c>
    </row>
    <row r="37" spans="1:48" x14ac:dyDescent="0.35">
      <c r="A37">
        <v>1867</v>
      </c>
      <c r="B37" s="1">
        <v>-9.4</v>
      </c>
      <c r="C37" s="1">
        <v>-20.399999999999999</v>
      </c>
      <c r="D37" s="1">
        <v>-15</v>
      </c>
      <c r="E37" s="1">
        <v>-9.5</v>
      </c>
      <c r="F37" s="6">
        <v>-0.6</v>
      </c>
      <c r="G37" s="1">
        <v>2.8</v>
      </c>
      <c r="H37" s="1">
        <v>7.6</v>
      </c>
      <c r="I37" s="1">
        <v>6.2</v>
      </c>
      <c r="J37" s="1">
        <v>2.2999999999999998</v>
      </c>
      <c r="K37" s="1">
        <v>-3</v>
      </c>
      <c r="L37" s="1">
        <v>-3.5</v>
      </c>
      <c r="M37" s="1">
        <v>-7.4</v>
      </c>
      <c r="N37" s="1">
        <v>-4.2</v>
      </c>
      <c r="O37" s="1">
        <f t="shared" si="0"/>
        <v>18.899999999999999</v>
      </c>
      <c r="P37" s="1">
        <f t="shared" si="14"/>
        <v>-14.733333333333334</v>
      </c>
      <c r="Q37" s="1">
        <f t="shared" si="15"/>
        <v>-8.3666666666666671</v>
      </c>
      <c r="R37" s="1">
        <f t="shared" si="16"/>
        <v>5.5333333333333323</v>
      </c>
      <c r="S37" s="1">
        <f t="shared" si="17"/>
        <v>-1.4000000000000001</v>
      </c>
      <c r="U37" s="1">
        <f t="shared" si="6"/>
        <v>7.6</v>
      </c>
      <c r="V37" s="1">
        <f t="shared" si="7"/>
        <v>-20.399999999999999</v>
      </c>
      <c r="W37" s="4">
        <f t="shared" si="24"/>
        <v>140.88235294117646</v>
      </c>
      <c r="X37" s="1">
        <f t="shared" si="18"/>
        <v>271.2358490566038</v>
      </c>
      <c r="Y37" s="1">
        <f t="shared" si="9"/>
        <v>130.35349611542733</v>
      </c>
      <c r="Z37" s="1">
        <f t="shared" si="10"/>
        <v>206.05910099889013</v>
      </c>
      <c r="AA37" s="7">
        <f t="shared" si="11"/>
        <v>660.45771365149847</v>
      </c>
      <c r="AB37" s="1">
        <f t="shared" si="12"/>
        <v>243.00235294117647</v>
      </c>
      <c r="AC37" s="1">
        <f t="shared" si="19"/>
        <v>3304.8319999999994</v>
      </c>
      <c r="AD37" s="1">
        <f t="shared" si="20"/>
        <v>19.38117647058823</v>
      </c>
      <c r="AE37" s="12">
        <f t="shared" si="21"/>
        <v>0.69106519689173085</v>
      </c>
      <c r="AH37" s="23">
        <f t="shared" si="13"/>
        <v>0.22244000000000003</v>
      </c>
      <c r="AI37" s="23">
        <f t="shared" si="2"/>
        <v>0.22082999999999997</v>
      </c>
      <c r="AJ37" s="11">
        <f t="shared" si="3"/>
        <v>0.16836000000000001</v>
      </c>
      <c r="AK37" s="11">
        <f t="shared" si="3"/>
        <v>0.25538</v>
      </c>
      <c r="AL37" s="11">
        <f t="shared" si="3"/>
        <v>0.29561999999999999</v>
      </c>
      <c r="AM37" s="11">
        <f t="shared" si="3"/>
        <v>0.45914999999999995</v>
      </c>
      <c r="AN37" s="23">
        <f t="shared" si="4"/>
        <v>0.99331515113800017</v>
      </c>
      <c r="AO37" s="23">
        <f t="shared" si="4"/>
        <v>1.1018315168320001</v>
      </c>
      <c r="AP37" s="23">
        <f t="shared" si="4"/>
        <v>0.92913604544799999</v>
      </c>
      <c r="AQ37" s="23">
        <f t="shared" si="4"/>
        <v>0.86167046624800014</v>
      </c>
      <c r="AR37" s="23">
        <f t="shared" si="4"/>
        <v>0.66813980845000021</v>
      </c>
      <c r="AS37" s="23">
        <f t="shared" si="5"/>
        <v>2.3199496262481309</v>
      </c>
      <c r="AT37" s="23">
        <f t="shared" si="5"/>
        <v>1.1395148636206129</v>
      </c>
      <c r="AU37" s="23">
        <f t="shared" si="5"/>
        <v>0.93037433010375181</v>
      </c>
      <c r="AV37" s="23">
        <f t="shared" si="5"/>
        <v>0.29409268215400008</v>
      </c>
    </row>
    <row r="38" spans="1:48" x14ac:dyDescent="0.35">
      <c r="A38">
        <v>1868</v>
      </c>
      <c r="B38" s="1">
        <v>-13.2</v>
      </c>
      <c r="C38" s="1">
        <v>-28.6</v>
      </c>
      <c r="D38" s="1">
        <v>-21.4</v>
      </c>
      <c r="E38" s="1">
        <v>-9.5</v>
      </c>
      <c r="F38" s="6">
        <v>-2.1</v>
      </c>
      <c r="G38" s="1">
        <v>1</v>
      </c>
      <c r="H38" s="1">
        <v>3.6</v>
      </c>
      <c r="I38" s="1">
        <v>5.4</v>
      </c>
      <c r="J38" s="1">
        <v>2.8</v>
      </c>
      <c r="K38" s="1">
        <v>-4.3</v>
      </c>
      <c r="L38" s="1">
        <v>-6.4</v>
      </c>
      <c r="M38" s="1">
        <v>-10.199999999999999</v>
      </c>
      <c r="N38" s="1">
        <v>-6.9</v>
      </c>
      <c r="O38" s="1">
        <f t="shared" si="0"/>
        <v>12.8</v>
      </c>
      <c r="P38" s="1">
        <f t="shared" si="14"/>
        <v>-16.400000000000002</v>
      </c>
      <c r="Q38" s="1">
        <f t="shared" si="15"/>
        <v>-11</v>
      </c>
      <c r="R38" s="1">
        <f t="shared" si="16"/>
        <v>3.3333333333333335</v>
      </c>
      <c r="S38" s="1">
        <f t="shared" si="17"/>
        <v>-2.6333333333333333</v>
      </c>
      <c r="U38" s="1">
        <f t="shared" si="6"/>
        <v>5.4</v>
      </c>
      <c r="V38" s="1">
        <f t="shared" si="7"/>
        <v>-28.6</v>
      </c>
      <c r="W38" s="4">
        <f t="shared" si="24"/>
        <v>156.16129032258064</v>
      </c>
      <c r="X38" s="1">
        <f t="shared" si="18"/>
        <v>270.02816901408448</v>
      </c>
      <c r="Y38" s="1">
        <f t="shared" si="9"/>
        <v>113.86687869150384</v>
      </c>
      <c r="Z38" s="1">
        <f t="shared" si="10"/>
        <v>213.09472966833255</v>
      </c>
      <c r="AA38" s="7">
        <f t="shared" si="11"/>
        <v>409.92076328941386</v>
      </c>
      <c r="AB38" s="1">
        <f t="shared" si="12"/>
        <v>249.92544126597684</v>
      </c>
      <c r="AC38" s="1">
        <f t="shared" si="19"/>
        <v>4765.2450801379582</v>
      </c>
      <c r="AD38" s="1">
        <f t="shared" si="20"/>
        <v>31.198569689592219</v>
      </c>
      <c r="AE38" s="12">
        <f t="shared" si="21"/>
        <v>0.77321771249133731</v>
      </c>
      <c r="AH38" s="23">
        <f t="shared" si="13"/>
        <v>7.4840000000000018E-2</v>
      </c>
      <c r="AI38" s="23">
        <f t="shared" si="2"/>
        <v>0.14336000000000002</v>
      </c>
      <c r="AJ38" s="11">
        <f t="shared" si="3"/>
        <v>0.12931999999999999</v>
      </c>
      <c r="AK38" s="11">
        <f t="shared" si="3"/>
        <v>0.19316</v>
      </c>
      <c r="AL38" s="11">
        <f t="shared" si="3"/>
        <v>0.23583999999999999</v>
      </c>
      <c r="AM38" s="11">
        <f t="shared" si="3"/>
        <v>0.41949999999999998</v>
      </c>
      <c r="AN38" s="23">
        <f t="shared" si="4"/>
        <v>1.1582224568320001</v>
      </c>
      <c r="AO38" s="23">
        <f t="shared" si="4"/>
        <v>1.191218063008</v>
      </c>
      <c r="AP38" s="23">
        <f t="shared" si="4"/>
        <v>1.0488805011520002</v>
      </c>
      <c r="AQ38" s="23">
        <f t="shared" si="4"/>
        <v>0.96472322355200013</v>
      </c>
      <c r="AR38" s="23">
        <f t="shared" si="4"/>
        <v>0.70317720500000003</v>
      </c>
      <c r="AS38" s="23">
        <f t="shared" si="5"/>
        <v>1.9003957246871126</v>
      </c>
      <c r="AT38" s="23">
        <f t="shared" si="5"/>
        <v>0.95382960069211964</v>
      </c>
      <c r="AU38" s="23">
        <f t="shared" si="5"/>
        <v>0.77556094662223696</v>
      </c>
      <c r="AV38" s="23">
        <f t="shared" si="5"/>
        <v>0.23768971280612472</v>
      </c>
    </row>
    <row r="39" spans="1:48" x14ac:dyDescent="0.35">
      <c r="A39">
        <v>1869</v>
      </c>
      <c r="B39" s="1">
        <v>-17.399999999999999</v>
      </c>
      <c r="C39" s="1">
        <v>-19.7</v>
      </c>
      <c r="D39" s="1">
        <v>-11.4</v>
      </c>
      <c r="E39" s="1">
        <v>-12</v>
      </c>
      <c r="F39" s="6">
        <v>-0.2</v>
      </c>
      <c r="G39" s="1">
        <v>2.2999999999999998</v>
      </c>
      <c r="H39" s="1">
        <v>4.9000000000000004</v>
      </c>
      <c r="I39" s="1">
        <v>4.8</v>
      </c>
      <c r="J39" s="1">
        <v>1.8</v>
      </c>
      <c r="K39" s="1">
        <v>-0.3</v>
      </c>
      <c r="L39" s="1">
        <v>-8</v>
      </c>
      <c r="M39" s="1">
        <v>-10.8</v>
      </c>
      <c r="N39" s="1">
        <v>-5.5</v>
      </c>
      <c r="O39" s="1">
        <f t="shared" si="0"/>
        <v>13.8</v>
      </c>
      <c r="P39" s="1">
        <f t="shared" si="14"/>
        <v>-15.766666666666666</v>
      </c>
      <c r="Q39" s="1">
        <f t="shared" si="15"/>
        <v>-7.8666666666666663</v>
      </c>
      <c r="R39" s="1">
        <f t="shared" si="16"/>
        <v>4</v>
      </c>
      <c r="S39" s="1">
        <f t="shared" si="17"/>
        <v>-2.1666666666666665</v>
      </c>
      <c r="U39" s="1">
        <f t="shared" si="6"/>
        <v>4.9000000000000004</v>
      </c>
      <c r="V39" s="1">
        <f t="shared" si="7"/>
        <v>-19.7</v>
      </c>
      <c r="W39" s="4">
        <f t="shared" si="24"/>
        <v>137.94</v>
      </c>
      <c r="X39" s="1">
        <f t="shared" si="18"/>
        <v>284.14285714285717</v>
      </c>
      <c r="Y39" s="1">
        <f t="shared" si="9"/>
        <v>146.20285714285717</v>
      </c>
      <c r="Z39" s="1">
        <f t="shared" si="10"/>
        <v>211.04142857142858</v>
      </c>
      <c r="AA39" s="7">
        <f t="shared" si="11"/>
        <v>477.59600000000006</v>
      </c>
      <c r="AB39" s="1">
        <f t="shared" si="12"/>
        <v>232.91183098591551</v>
      </c>
      <c r="AC39" s="1">
        <f t="shared" si="19"/>
        <v>3058.9087136150238</v>
      </c>
      <c r="AD39" s="1">
        <f t="shared" si="20"/>
        <v>21.48408450704224</v>
      </c>
      <c r="AE39" s="12">
        <f t="shared" si="21"/>
        <v>0.71677577314196805</v>
      </c>
      <c r="AH39" s="23">
        <f t="shared" si="13"/>
        <v>0.12281000000000003</v>
      </c>
      <c r="AI39" s="23">
        <f t="shared" si="2"/>
        <v>0.15606</v>
      </c>
      <c r="AJ39" s="11">
        <f t="shared" si="3"/>
        <v>0.13572000000000001</v>
      </c>
      <c r="AK39" s="11">
        <f t="shared" si="3"/>
        <v>0.20336000000000004</v>
      </c>
      <c r="AL39" s="11">
        <f t="shared" si="3"/>
        <v>0.24564</v>
      </c>
      <c r="AM39" s="11">
        <f t="shared" si="3"/>
        <v>0.42599999999999999</v>
      </c>
      <c r="AN39" s="23">
        <f t="shared" si="4"/>
        <v>1.1291978311120001</v>
      </c>
      <c r="AO39" s="23">
        <f t="shared" si="4"/>
        <v>1.176059002528</v>
      </c>
      <c r="AP39" s="23">
        <f t="shared" si="4"/>
        <v>1.0279662008320001</v>
      </c>
      <c r="AQ39" s="23">
        <f t="shared" si="4"/>
        <v>0.94664400323200004</v>
      </c>
      <c r="AR39" s="23">
        <f t="shared" si="4"/>
        <v>0.69691192000000002</v>
      </c>
      <c r="AS39" s="23">
        <f t="shared" si="5"/>
        <v>2.0381838075714853</v>
      </c>
      <c r="AT39" s="23">
        <f t="shared" si="5"/>
        <v>1.0192426534446137</v>
      </c>
      <c r="AU39" s="23">
        <f t="shared" si="5"/>
        <v>0.82925536792239385</v>
      </c>
      <c r="AV39" s="23">
        <f t="shared" si="5"/>
        <v>0.25541554315954762</v>
      </c>
    </row>
    <row r="40" spans="1:48" x14ac:dyDescent="0.35">
      <c r="A40">
        <v>1870</v>
      </c>
      <c r="B40" s="1">
        <v>-12.8</v>
      </c>
      <c r="C40" s="1">
        <v>-15.3</v>
      </c>
      <c r="D40" s="1">
        <v>-20.5</v>
      </c>
      <c r="E40" s="1">
        <v>-14.8</v>
      </c>
      <c r="F40" s="6">
        <v>-2.9</v>
      </c>
      <c r="G40" s="1">
        <v>2.2999999999999998</v>
      </c>
      <c r="H40" s="1">
        <v>5.0999999999999996</v>
      </c>
      <c r="I40" s="1">
        <v>6.6</v>
      </c>
      <c r="J40" s="1">
        <v>0</v>
      </c>
      <c r="K40" s="1">
        <v>-2.6</v>
      </c>
      <c r="L40" s="1">
        <v>-1.4</v>
      </c>
      <c r="M40" s="1">
        <v>-4.2</v>
      </c>
      <c r="N40" s="1">
        <v>-5</v>
      </c>
      <c r="O40" s="1">
        <f t="shared" si="0"/>
        <v>14</v>
      </c>
      <c r="P40" s="1">
        <f t="shared" si="14"/>
        <v>-12.966666666666669</v>
      </c>
      <c r="Q40" s="1">
        <f t="shared" si="15"/>
        <v>-12.733333333333333</v>
      </c>
      <c r="R40" s="1">
        <f t="shared" si="16"/>
        <v>4.666666666666667</v>
      </c>
      <c r="S40" s="1">
        <f t="shared" si="17"/>
        <v>-1.3333333333333333</v>
      </c>
      <c r="U40" s="1">
        <f t="shared" si="6"/>
        <v>6.6</v>
      </c>
      <c r="V40" s="1">
        <f t="shared" si="7"/>
        <v>-20.5</v>
      </c>
      <c r="W40" s="4">
        <f t="shared" si="24"/>
        <v>152.50961538461539</v>
      </c>
      <c r="X40" s="1">
        <f t="shared" si="18"/>
        <v>258</v>
      </c>
      <c r="Y40" s="1">
        <f t="shared" si="9"/>
        <v>105.49038461538461</v>
      </c>
      <c r="Z40" s="1">
        <f t="shared" si="10"/>
        <v>205.25480769230768</v>
      </c>
      <c r="AA40" s="7">
        <f t="shared" si="11"/>
        <v>464.15769230769223</v>
      </c>
      <c r="AB40" s="1">
        <f t="shared" si="12"/>
        <v>233.36675824175822</v>
      </c>
      <c r="AC40" s="1">
        <f t="shared" si="19"/>
        <v>3189.3456959706955</v>
      </c>
      <c r="AD40" s="1">
        <f t="shared" si="20"/>
        <v>35.826236263736277</v>
      </c>
      <c r="AE40" s="12">
        <f t="shared" si="21"/>
        <v>0.72385666938466231</v>
      </c>
      <c r="AH40" s="23">
        <f t="shared" si="13"/>
        <v>0.13019</v>
      </c>
      <c r="AI40" s="23">
        <f t="shared" si="2"/>
        <v>0.15859999999999999</v>
      </c>
      <c r="AJ40" s="11">
        <f t="shared" si="3"/>
        <v>0.13700000000000001</v>
      </c>
      <c r="AK40" s="11">
        <f t="shared" si="3"/>
        <v>0.20540000000000003</v>
      </c>
      <c r="AL40" s="11">
        <f t="shared" si="3"/>
        <v>0.24759999999999999</v>
      </c>
      <c r="AM40" s="11">
        <f t="shared" si="3"/>
        <v>0.42730000000000001</v>
      </c>
      <c r="AN40" s="23">
        <f t="shared" si="4"/>
        <v>1.1234865832000001</v>
      </c>
      <c r="AO40" s="23">
        <f t="shared" si="4"/>
        <v>1.17305098</v>
      </c>
      <c r="AP40" s="23">
        <f t="shared" si="4"/>
        <v>1.0238437672</v>
      </c>
      <c r="AQ40" s="23">
        <f t="shared" si="4"/>
        <v>0.94308393920000011</v>
      </c>
      <c r="AR40" s="23">
        <f t="shared" si="4"/>
        <v>0.69568340179999999</v>
      </c>
      <c r="AS40" s="23">
        <f t="shared" si="5"/>
        <v>2.0067333611229028</v>
      </c>
      <c r="AT40" s="23">
        <f t="shared" si="5"/>
        <v>1.002784132266423</v>
      </c>
      <c r="AU40" s="23">
        <f t="shared" si="5"/>
        <v>0.81596692964211603</v>
      </c>
      <c r="AV40" s="23">
        <f t="shared" si="5"/>
        <v>0.25157450837043405</v>
      </c>
    </row>
    <row r="41" spans="1:48" x14ac:dyDescent="0.35">
      <c r="A41">
        <v>1871</v>
      </c>
      <c r="B41" s="1">
        <v>-15</v>
      </c>
      <c r="C41" s="1">
        <v>-12.3</v>
      </c>
      <c r="D41" s="1">
        <v>-22.8</v>
      </c>
      <c r="E41" s="1">
        <v>-8.1999999999999993</v>
      </c>
      <c r="F41" s="6">
        <v>-0.6</v>
      </c>
      <c r="G41" s="1">
        <v>5.0999999999999996</v>
      </c>
      <c r="H41" s="1">
        <v>5.9</v>
      </c>
      <c r="I41" s="1">
        <v>5.4</v>
      </c>
      <c r="J41" s="1">
        <v>2</v>
      </c>
      <c r="K41" s="1">
        <v>-1.5</v>
      </c>
      <c r="L41" s="1">
        <v>-2.7</v>
      </c>
      <c r="M41" s="1">
        <v>-5.3</v>
      </c>
      <c r="N41" s="1">
        <v>-4.2</v>
      </c>
      <c r="O41" s="1">
        <f t="shared" si="0"/>
        <v>18.399999999999999</v>
      </c>
      <c r="P41" s="1">
        <f t="shared" si="14"/>
        <v>-10.5</v>
      </c>
      <c r="Q41" s="1">
        <f t="shared" si="15"/>
        <v>-10.533333333333333</v>
      </c>
      <c r="R41" s="1">
        <f t="shared" si="16"/>
        <v>5.4666666666666659</v>
      </c>
      <c r="S41" s="1">
        <f t="shared" si="17"/>
        <v>-0.73333333333333339</v>
      </c>
      <c r="U41" s="1">
        <f t="shared" si="6"/>
        <v>5.9</v>
      </c>
      <c r="V41" s="1">
        <f t="shared" si="7"/>
        <v>-22.8</v>
      </c>
      <c r="W41" s="4">
        <f t="shared" si="24"/>
        <v>138.71052631578948</v>
      </c>
      <c r="X41" s="1">
        <f t="shared" si="18"/>
        <v>275.42857142857144</v>
      </c>
      <c r="Y41" s="1">
        <f t="shared" si="9"/>
        <v>136.71804511278197</v>
      </c>
      <c r="Z41" s="1">
        <f t="shared" si="10"/>
        <v>207.06954887218046</v>
      </c>
      <c r="AA41" s="7">
        <f t="shared" si="11"/>
        <v>537.75764411027581</v>
      </c>
      <c r="AB41" s="1">
        <f t="shared" si="12"/>
        <v>245.71052631578948</v>
      </c>
      <c r="AC41" s="1">
        <f t="shared" si="19"/>
        <v>3734.7999999999997</v>
      </c>
      <c r="AD41" s="1">
        <f t="shared" si="20"/>
        <v>15.85526315789474</v>
      </c>
      <c r="AE41" s="12">
        <f t="shared" si="21"/>
        <v>0.72492427600913989</v>
      </c>
      <c r="AH41" s="23">
        <f t="shared" si="13"/>
        <v>0.15971000000000002</v>
      </c>
      <c r="AI41" s="23">
        <f t="shared" si="2"/>
        <v>0.21447999999999998</v>
      </c>
      <c r="AJ41" s="11">
        <f t="shared" si="3"/>
        <v>0.16515999999999997</v>
      </c>
      <c r="AK41" s="11">
        <f t="shared" si="3"/>
        <v>0.25028</v>
      </c>
      <c r="AL41" s="11">
        <f t="shared" si="3"/>
        <v>0.29071999999999998</v>
      </c>
      <c r="AM41" s="11">
        <f t="shared" si="3"/>
        <v>0.45589999999999997</v>
      </c>
      <c r="AN41" s="23">
        <f t="shared" si="4"/>
        <v>1.0057392423680001</v>
      </c>
      <c r="AO41" s="23">
        <f t="shared" si="4"/>
        <v>1.108880737952</v>
      </c>
      <c r="AP41" s="23">
        <f t="shared" si="4"/>
        <v>0.93824618972800011</v>
      </c>
      <c r="AQ41" s="23">
        <f t="shared" si="4"/>
        <v>0.8694666465280001</v>
      </c>
      <c r="AR41" s="23">
        <f t="shared" si="4"/>
        <v>0.67072544020000002</v>
      </c>
      <c r="AS41" s="23">
        <f t="shared" si="5"/>
        <v>2.1000719162936998</v>
      </c>
      <c r="AT41" s="23">
        <f t="shared" si="5"/>
        <v>1.0332597989832173</v>
      </c>
      <c r="AU41" s="23">
        <f t="shared" si="5"/>
        <v>0.84330440070528234</v>
      </c>
      <c r="AV41" s="23">
        <f t="shared" si="5"/>
        <v>0.26588492921391543</v>
      </c>
    </row>
    <row r="42" spans="1:48" x14ac:dyDescent="0.35">
      <c r="A42">
        <v>1872</v>
      </c>
      <c r="B42" s="1">
        <v>-10.6</v>
      </c>
      <c r="C42" s="1">
        <v>-8.6</v>
      </c>
      <c r="D42" s="1">
        <v>-10.7</v>
      </c>
      <c r="E42" s="1">
        <v>-5.7</v>
      </c>
      <c r="F42" s="6">
        <v>-0.8</v>
      </c>
      <c r="G42" s="1">
        <v>3.7</v>
      </c>
      <c r="H42" s="1">
        <v>6.8</v>
      </c>
      <c r="I42" s="1">
        <v>6.9</v>
      </c>
      <c r="J42" s="1">
        <v>3.9</v>
      </c>
      <c r="K42" s="1">
        <v>-1.7</v>
      </c>
      <c r="L42" s="1">
        <v>-6.3</v>
      </c>
      <c r="M42" s="1">
        <v>-6.9</v>
      </c>
      <c r="N42" s="1">
        <v>-2.5</v>
      </c>
      <c r="O42" s="1">
        <f t="shared" si="0"/>
        <v>21.299999999999997</v>
      </c>
      <c r="P42" s="1">
        <f t="shared" si="14"/>
        <v>-8.1666666666666661</v>
      </c>
      <c r="Q42" s="1">
        <f t="shared" si="15"/>
        <v>-5.7333333333333334</v>
      </c>
      <c r="R42" s="1">
        <f t="shared" si="16"/>
        <v>5.8</v>
      </c>
      <c r="S42" s="1">
        <f t="shared" si="17"/>
        <v>-1.3666666666666665</v>
      </c>
      <c r="U42" s="1">
        <f t="shared" si="6"/>
        <v>6.9</v>
      </c>
      <c r="V42" s="1">
        <f t="shared" si="7"/>
        <v>-10.7</v>
      </c>
      <c r="W42" s="4">
        <f t="shared" si="24"/>
        <v>140.92222222222222</v>
      </c>
      <c r="X42" s="1">
        <f t="shared" si="18"/>
        <v>279.24107142857144</v>
      </c>
      <c r="Y42" s="1">
        <f t="shared" si="9"/>
        <v>138.31884920634923</v>
      </c>
      <c r="Z42" s="1">
        <f t="shared" si="10"/>
        <v>210.08164682539683</v>
      </c>
      <c r="AA42" s="7">
        <f t="shared" si="11"/>
        <v>636.2667063492064</v>
      </c>
      <c r="AB42" s="1">
        <f t="shared" si="12"/>
        <v>230.49365079365077</v>
      </c>
      <c r="AC42" s="1">
        <f t="shared" si="19"/>
        <v>1644.188042328042</v>
      </c>
      <c r="AD42" s="1">
        <f t="shared" si="20"/>
        <v>25.675396825396831</v>
      </c>
      <c r="AE42" s="12">
        <f t="shared" si="21"/>
        <v>0.61649370171255513</v>
      </c>
      <c r="AH42" s="23">
        <f t="shared" si="13"/>
        <v>0.19292000000000004</v>
      </c>
      <c r="AI42" s="23">
        <f t="shared" si="2"/>
        <v>0.25130999999999998</v>
      </c>
      <c r="AJ42" s="11">
        <f t="shared" si="3"/>
        <v>0.18371999999999999</v>
      </c>
      <c r="AK42" s="11">
        <f t="shared" si="3"/>
        <v>0.27986</v>
      </c>
      <c r="AL42" s="11">
        <f t="shared" si="3"/>
        <v>0.31913999999999998</v>
      </c>
      <c r="AM42" s="11">
        <f t="shared" si="3"/>
        <v>0.47474999999999995</v>
      </c>
      <c r="AN42" s="23">
        <f t="shared" si="4"/>
        <v>0.93639615296200007</v>
      </c>
      <c r="AO42" s="23">
        <f t="shared" si="4"/>
        <v>1.0686851529279999</v>
      </c>
      <c r="AP42" s="23">
        <f t="shared" si="4"/>
        <v>0.887159719432</v>
      </c>
      <c r="AQ42" s="23">
        <f t="shared" si="4"/>
        <v>0.8258664218320001</v>
      </c>
      <c r="AR42" s="23">
        <f t="shared" si="4"/>
        <v>0.65644040125000014</v>
      </c>
      <c r="AS42" s="23">
        <f t="shared" ref="AS42:AV73" si="25">AS$6*SQRT($AA42*AO42)</f>
        <v>2.2425541497288717</v>
      </c>
      <c r="AT42" s="23">
        <f t="shared" si="25"/>
        <v>1.0928947468668959</v>
      </c>
      <c r="AU42" s="23">
        <f t="shared" si="25"/>
        <v>0.89400327718937866</v>
      </c>
      <c r="AV42" s="23">
        <f t="shared" si="25"/>
        <v>0.28611806953687191</v>
      </c>
    </row>
    <row r="43" spans="1:48" x14ac:dyDescent="0.35">
      <c r="A43">
        <v>1873</v>
      </c>
      <c r="B43" s="1">
        <v>-16.3</v>
      </c>
      <c r="C43" s="1">
        <v>-11.3</v>
      </c>
      <c r="D43" s="1">
        <v>-17</v>
      </c>
      <c r="E43" s="1">
        <v>-8.8000000000000007</v>
      </c>
      <c r="F43" s="5">
        <v>0.5</v>
      </c>
      <c r="G43" s="1">
        <v>2</v>
      </c>
      <c r="H43" s="1">
        <v>7.9</v>
      </c>
      <c r="I43" s="1">
        <v>6.1</v>
      </c>
      <c r="J43" s="1">
        <v>1.8</v>
      </c>
      <c r="K43" s="1">
        <v>-3</v>
      </c>
      <c r="L43" s="1">
        <v>-5</v>
      </c>
      <c r="M43" s="1">
        <v>-11.9</v>
      </c>
      <c r="N43" s="1">
        <v>-4.5999999999999996</v>
      </c>
      <c r="O43" s="1">
        <f t="shared" si="0"/>
        <v>18.3</v>
      </c>
      <c r="P43" s="1">
        <f t="shared" si="14"/>
        <v>-11.5</v>
      </c>
      <c r="Q43" s="1">
        <f t="shared" si="15"/>
        <v>-8.4333333333333336</v>
      </c>
      <c r="R43" s="1">
        <f t="shared" si="16"/>
        <v>5.333333333333333</v>
      </c>
      <c r="S43" s="1">
        <f t="shared" si="17"/>
        <v>-2.0666666666666669</v>
      </c>
      <c r="U43" s="1">
        <f t="shared" si="6"/>
        <v>7.9</v>
      </c>
      <c r="V43" s="1">
        <f t="shared" si="7"/>
        <v>-17</v>
      </c>
      <c r="W43" s="5">
        <f t="shared" ref="W43:W44" si="26">INTERCEPT(E$7:F$7,E43:F43)</f>
        <v>133.86021505376345</v>
      </c>
      <c r="X43" s="1">
        <f t="shared" si="18"/>
        <v>269.4375</v>
      </c>
      <c r="Y43" s="1">
        <f t="shared" si="9"/>
        <v>135.57728494623655</v>
      </c>
      <c r="Z43" s="1">
        <f t="shared" si="10"/>
        <v>201.64885752688173</v>
      </c>
      <c r="AA43" s="7">
        <f t="shared" si="11"/>
        <v>714.04036738351249</v>
      </c>
      <c r="AB43" s="1">
        <f t="shared" si="12"/>
        <v>219.61914362519201</v>
      </c>
      <c r="AC43" s="1">
        <f t="shared" si="19"/>
        <v>2489.0169610855091</v>
      </c>
      <c r="AD43" s="1">
        <f t="shared" si="20"/>
        <v>24.05064324116745</v>
      </c>
      <c r="AE43" s="12">
        <f t="shared" si="21"/>
        <v>0.65120765155065341</v>
      </c>
      <c r="AH43" s="23">
        <f t="shared" si="13"/>
        <v>0.23351000000000005</v>
      </c>
      <c r="AI43" s="23">
        <f t="shared" si="2"/>
        <v>0.21321000000000001</v>
      </c>
      <c r="AJ43" s="11">
        <f t="shared" si="3"/>
        <v>0.16452</v>
      </c>
      <c r="AK43" s="11">
        <f t="shared" si="3"/>
        <v>0.24926000000000004</v>
      </c>
      <c r="AL43" s="11">
        <f t="shared" si="3"/>
        <v>0.28974</v>
      </c>
      <c r="AM43" s="11">
        <f t="shared" si="3"/>
        <v>0.45524999999999999</v>
      </c>
      <c r="AN43" s="23">
        <f t="shared" si="4"/>
        <v>1.008247479922</v>
      </c>
      <c r="AO43" s="23">
        <f t="shared" si="4"/>
        <v>1.1102965295680001</v>
      </c>
      <c r="AP43" s="23">
        <f t="shared" si="4"/>
        <v>0.940083325192</v>
      </c>
      <c r="AQ43" s="23">
        <f t="shared" si="4"/>
        <v>0.87103982759200016</v>
      </c>
      <c r="AR43" s="23">
        <f t="shared" si="4"/>
        <v>0.67124870125000025</v>
      </c>
      <c r="AS43" s="23">
        <f t="shared" si="25"/>
        <v>2.4214712931862428</v>
      </c>
      <c r="AT43" s="23">
        <f t="shared" si="25"/>
        <v>1.1917972768712806</v>
      </c>
      <c r="AU43" s="23">
        <f t="shared" si="25"/>
        <v>0.97262403184256319</v>
      </c>
      <c r="AV43" s="23">
        <f t="shared" si="25"/>
        <v>0.30650047173253442</v>
      </c>
    </row>
    <row r="44" spans="1:48" x14ac:dyDescent="0.35">
      <c r="A44">
        <v>1874</v>
      </c>
      <c r="B44" s="1">
        <v>-21.2</v>
      </c>
      <c r="C44" s="1">
        <v>-14.4</v>
      </c>
      <c r="D44" s="1">
        <v>-13.9</v>
      </c>
      <c r="E44" s="1">
        <v>-6.7</v>
      </c>
      <c r="F44" s="5">
        <v>1.8</v>
      </c>
      <c r="G44" s="1">
        <v>4.8</v>
      </c>
      <c r="H44" s="1">
        <v>7.6</v>
      </c>
      <c r="I44" s="1">
        <v>7</v>
      </c>
      <c r="J44" s="1">
        <v>2.1</v>
      </c>
      <c r="K44" s="1">
        <v>-6.2</v>
      </c>
      <c r="L44" s="1">
        <v>-5.0999999999999996</v>
      </c>
      <c r="M44" s="1">
        <v>-5.0999999999999996</v>
      </c>
      <c r="N44" s="1">
        <v>-4.0999999999999996</v>
      </c>
      <c r="O44" s="1">
        <f t="shared" si="0"/>
        <v>23.3</v>
      </c>
      <c r="P44" s="1">
        <f t="shared" si="14"/>
        <v>-15.833333333333334</v>
      </c>
      <c r="Q44" s="1">
        <f t="shared" si="15"/>
        <v>-6.2666666666666666</v>
      </c>
      <c r="R44" s="1">
        <f t="shared" si="16"/>
        <v>6.4666666666666659</v>
      </c>
      <c r="S44" s="1">
        <f t="shared" si="17"/>
        <v>-3.0666666666666664</v>
      </c>
      <c r="U44" s="1">
        <f t="shared" si="6"/>
        <v>7.6</v>
      </c>
      <c r="V44" s="1">
        <f t="shared" si="7"/>
        <v>-21.2</v>
      </c>
      <c r="W44" s="5">
        <f t="shared" si="26"/>
        <v>129.04117647058823</v>
      </c>
      <c r="X44" s="1">
        <f t="shared" si="18"/>
        <v>265.7168674698795</v>
      </c>
      <c r="Y44" s="1">
        <f t="shared" si="9"/>
        <v>136.67569099929128</v>
      </c>
      <c r="Z44" s="1">
        <f t="shared" si="10"/>
        <v>197.37902197023385</v>
      </c>
      <c r="AA44" s="7">
        <f t="shared" si="11"/>
        <v>692.49016772974244</v>
      </c>
      <c r="AB44" s="1">
        <f t="shared" si="12"/>
        <v>224.60367647058823</v>
      </c>
      <c r="AC44" s="1">
        <f t="shared" si="19"/>
        <v>3174.3986274509803</v>
      </c>
      <c r="AD44" s="1">
        <f t="shared" si="20"/>
        <v>16.739338235294113</v>
      </c>
      <c r="AE44" s="12">
        <f t="shared" si="21"/>
        <v>0.68163368098252886</v>
      </c>
      <c r="AH44" s="23">
        <f t="shared" si="13"/>
        <v>0.22244000000000003</v>
      </c>
      <c r="AI44" s="23">
        <f t="shared" si="2"/>
        <v>0.27671000000000001</v>
      </c>
      <c r="AJ44" s="11">
        <f t="shared" si="3"/>
        <v>0.19652</v>
      </c>
      <c r="AK44" s="11">
        <f t="shared" si="3"/>
        <v>0.30026000000000003</v>
      </c>
      <c r="AL44" s="11">
        <f t="shared" si="3"/>
        <v>0.33873999999999999</v>
      </c>
      <c r="AM44" s="11">
        <f t="shared" si="3"/>
        <v>0.48775000000000002</v>
      </c>
      <c r="AN44" s="23">
        <f t="shared" si="4"/>
        <v>0.89239848632200003</v>
      </c>
      <c r="AO44" s="23">
        <f t="shared" si="4"/>
        <v>1.0419354671680001</v>
      </c>
      <c r="AP44" s="23">
        <f t="shared" si="4"/>
        <v>0.854395083592</v>
      </c>
      <c r="AQ44" s="23">
        <f t="shared" si="4"/>
        <v>0.798074985992</v>
      </c>
      <c r="AR44" s="23">
        <f t="shared" si="4"/>
        <v>0.64759065125000004</v>
      </c>
      <c r="AS44" s="23">
        <f t="shared" si="25"/>
        <v>2.3100728064852314</v>
      </c>
      <c r="AT44" s="23">
        <f t="shared" si="25"/>
        <v>1.1189070435377988</v>
      </c>
      <c r="AU44" s="23">
        <f t="shared" si="25"/>
        <v>0.91683938727832182</v>
      </c>
      <c r="AV44" s="23">
        <f t="shared" si="25"/>
        <v>0.29647298545744072</v>
      </c>
    </row>
    <row r="45" spans="1:48" x14ac:dyDescent="0.35">
      <c r="A45">
        <v>1875</v>
      </c>
      <c r="B45" s="1">
        <v>-8.5</v>
      </c>
      <c r="C45" s="1">
        <v>-11.8</v>
      </c>
      <c r="D45" s="1">
        <v>-19.3</v>
      </c>
      <c r="E45" s="1">
        <v>-5.8</v>
      </c>
      <c r="F45" s="3">
        <v>-4.5999999999999996</v>
      </c>
      <c r="G45" s="1">
        <v>1.8</v>
      </c>
      <c r="H45" s="1">
        <v>6.6</v>
      </c>
      <c r="I45" s="1">
        <v>6.2</v>
      </c>
      <c r="J45" s="1">
        <v>2.8</v>
      </c>
      <c r="K45" s="1">
        <v>-0.4</v>
      </c>
      <c r="L45" s="1">
        <v>-3.2</v>
      </c>
      <c r="M45" s="1">
        <v>-6.7</v>
      </c>
      <c r="N45" s="1">
        <v>-3.6</v>
      </c>
      <c r="O45" s="1">
        <f t="shared" si="0"/>
        <v>17.400000000000002</v>
      </c>
      <c r="P45" s="1">
        <f t="shared" si="14"/>
        <v>-8.4666666666666668</v>
      </c>
      <c r="Q45" s="1">
        <f t="shared" si="15"/>
        <v>-9.9</v>
      </c>
      <c r="R45" s="1">
        <f t="shared" si="16"/>
        <v>4.8666666666666671</v>
      </c>
      <c r="S45" s="1">
        <f t="shared" si="17"/>
        <v>-0.26666666666666677</v>
      </c>
      <c r="U45" s="1">
        <f t="shared" si="6"/>
        <v>6.6</v>
      </c>
      <c r="V45" s="1">
        <f t="shared" si="7"/>
        <v>-19.3</v>
      </c>
      <c r="W45" s="4">
        <f t="shared" ref="W45:W73" si="27">INTERCEPT(F$7:G$7,F45:G45)</f>
        <v>157.421875</v>
      </c>
      <c r="X45" s="1">
        <f t="shared" si="18"/>
        <v>284.6875</v>
      </c>
      <c r="Y45" s="1">
        <f t="shared" si="9"/>
        <v>127.265625</v>
      </c>
      <c r="Z45" s="1">
        <f t="shared" si="10"/>
        <v>221.0546875</v>
      </c>
      <c r="AA45" s="7">
        <f t="shared" si="11"/>
        <v>559.96874999999989</v>
      </c>
      <c r="AB45" s="1">
        <f t="shared" si="12"/>
        <v>256.7050075301205</v>
      </c>
      <c r="AC45" s="1">
        <f t="shared" si="19"/>
        <v>3302.9377635542173</v>
      </c>
      <c r="AD45" s="1">
        <f t="shared" si="20"/>
        <v>29.069371234939752</v>
      </c>
      <c r="AE45" s="12">
        <f t="shared" si="21"/>
        <v>0.7083416192807066</v>
      </c>
      <c r="AH45" s="23">
        <f t="shared" si="13"/>
        <v>0.18554000000000001</v>
      </c>
      <c r="AI45" s="23">
        <f t="shared" si="2"/>
        <v>0.20178000000000001</v>
      </c>
      <c r="AJ45" s="11">
        <f t="shared" si="3"/>
        <v>0.15876000000000001</v>
      </c>
      <c r="AK45" s="11">
        <f t="shared" si="3"/>
        <v>0.24008000000000002</v>
      </c>
      <c r="AL45" s="11">
        <f t="shared" si="3"/>
        <v>0.28092</v>
      </c>
      <c r="AM45" s="11">
        <f t="shared" si="3"/>
        <v>0.44940000000000002</v>
      </c>
      <c r="AN45" s="23">
        <f t="shared" si="4"/>
        <v>1.0311729075280001</v>
      </c>
      <c r="AO45" s="23">
        <f t="shared" si="4"/>
        <v>1.123127864992</v>
      </c>
      <c r="AP45" s="23">
        <f t="shared" si="4"/>
        <v>0.95684414348800007</v>
      </c>
      <c r="AQ45" s="23">
        <f t="shared" si="4"/>
        <v>0.88540763228800012</v>
      </c>
      <c r="AR45" s="23">
        <f t="shared" si="4"/>
        <v>0.67605007120000005</v>
      </c>
      <c r="AS45" s="23">
        <f t="shared" si="25"/>
        <v>2.1567258711253658</v>
      </c>
      <c r="AT45" s="23">
        <f t="shared" si="25"/>
        <v>1.0647810878056354</v>
      </c>
      <c r="AU45" s="23">
        <f t="shared" si="25"/>
        <v>0.86839663768701036</v>
      </c>
      <c r="AV45" s="23">
        <f t="shared" si="25"/>
        <v>0.27239514497917522</v>
      </c>
    </row>
    <row r="46" spans="1:48" x14ac:dyDescent="0.35">
      <c r="A46">
        <v>1876</v>
      </c>
      <c r="B46" s="1">
        <v>-15.5</v>
      </c>
      <c r="C46" s="1">
        <v>-14.8</v>
      </c>
      <c r="D46" s="1">
        <v>-13.1</v>
      </c>
      <c r="E46" s="1">
        <v>-10.199999999999999</v>
      </c>
      <c r="F46" s="3">
        <v>-1.6</v>
      </c>
      <c r="G46" s="1">
        <v>3.4</v>
      </c>
      <c r="H46" s="1">
        <v>5.9</v>
      </c>
      <c r="I46" s="1">
        <v>6.3</v>
      </c>
      <c r="J46" s="1">
        <v>4.4000000000000004</v>
      </c>
      <c r="K46" s="1">
        <v>-2</v>
      </c>
      <c r="L46" s="1">
        <v>-4.8</v>
      </c>
      <c r="M46" s="1">
        <v>-5.4</v>
      </c>
      <c r="N46" s="1">
        <v>-4</v>
      </c>
      <c r="O46" s="1">
        <f t="shared" si="0"/>
        <v>20</v>
      </c>
      <c r="P46" s="1">
        <f t="shared" si="14"/>
        <v>-12.333333333333334</v>
      </c>
      <c r="Q46" s="1">
        <f t="shared" si="15"/>
        <v>-8.2999999999999989</v>
      </c>
      <c r="R46" s="1">
        <f t="shared" si="16"/>
        <v>5.2</v>
      </c>
      <c r="S46" s="1">
        <f t="shared" si="17"/>
        <v>-0.79999999999999982</v>
      </c>
      <c r="U46" s="1">
        <f t="shared" si="6"/>
        <v>6.3</v>
      </c>
      <c r="V46" s="1">
        <f t="shared" si="7"/>
        <v>-15.5</v>
      </c>
      <c r="W46" s="4">
        <f t="shared" si="27"/>
        <v>145.26</v>
      </c>
      <c r="X46" s="1">
        <f t="shared" si="18"/>
        <v>278.96875</v>
      </c>
      <c r="Y46" s="1">
        <f t="shared" si="9"/>
        <v>133.70875000000001</v>
      </c>
      <c r="Z46" s="1">
        <f t="shared" si="10"/>
        <v>212.114375</v>
      </c>
      <c r="AA46" s="7">
        <f t="shared" si="11"/>
        <v>561.57674999999995</v>
      </c>
      <c r="AB46" s="1">
        <f t="shared" si="12"/>
        <v>225.57249999999999</v>
      </c>
      <c r="AC46" s="1">
        <f t="shared" si="19"/>
        <v>2330.915833333333</v>
      </c>
      <c r="AD46" s="1">
        <f t="shared" si="20"/>
        <v>32.473749999999995</v>
      </c>
      <c r="AE46" s="12">
        <f t="shared" si="21"/>
        <v>0.67076212217018416</v>
      </c>
      <c r="AH46" s="23">
        <f t="shared" si="13"/>
        <v>0.15971000000000002</v>
      </c>
      <c r="AI46" s="23">
        <f t="shared" si="2"/>
        <v>0.23480000000000001</v>
      </c>
      <c r="AJ46" s="11">
        <f t="shared" si="3"/>
        <v>0.1754</v>
      </c>
      <c r="AK46" s="11">
        <f t="shared" si="3"/>
        <v>0.2666</v>
      </c>
      <c r="AL46" s="11">
        <f t="shared" si="3"/>
        <v>0.30640000000000001</v>
      </c>
      <c r="AM46" s="11">
        <f t="shared" si="3"/>
        <v>0.46629999999999999</v>
      </c>
      <c r="AN46" s="23">
        <f t="shared" si="4"/>
        <v>0.96666911680000012</v>
      </c>
      <c r="AO46" s="23">
        <f t="shared" si="4"/>
        <v>1.0864976872000001</v>
      </c>
      <c r="AP46" s="23">
        <f t="shared" si="4"/>
        <v>0.90953685520000016</v>
      </c>
      <c r="AQ46" s="23">
        <f t="shared" si="4"/>
        <v>0.84492792319999999</v>
      </c>
      <c r="AR46" s="23">
        <f t="shared" si="4"/>
        <v>0.66263136980000015</v>
      </c>
      <c r="AS46" s="23">
        <f t="shared" si="25"/>
        <v>2.1243076540571808</v>
      </c>
      <c r="AT46" s="23">
        <f t="shared" si="25"/>
        <v>1.0396150121223202</v>
      </c>
      <c r="AU46" s="23">
        <f t="shared" si="25"/>
        <v>0.84953054392490879</v>
      </c>
      <c r="AV46" s="23">
        <f t="shared" si="25"/>
        <v>0.27006517868037916</v>
      </c>
    </row>
    <row r="47" spans="1:48" x14ac:dyDescent="0.35">
      <c r="A47">
        <v>1877</v>
      </c>
      <c r="B47" s="1">
        <v>-14.1</v>
      </c>
      <c r="C47" s="1">
        <v>-16.100000000000001</v>
      </c>
      <c r="D47" s="1">
        <v>-11.5</v>
      </c>
      <c r="E47" s="1">
        <v>-6.3</v>
      </c>
      <c r="F47" s="5">
        <v>0.7</v>
      </c>
      <c r="G47" s="1">
        <v>5.5</v>
      </c>
      <c r="H47" s="1">
        <v>6.7</v>
      </c>
      <c r="I47" s="1">
        <v>7.4</v>
      </c>
      <c r="J47" s="1">
        <v>4.5999999999999996</v>
      </c>
      <c r="K47" s="1">
        <v>-1</v>
      </c>
      <c r="L47" s="1">
        <v>-7.7</v>
      </c>
      <c r="M47" s="1">
        <v>-11.3</v>
      </c>
      <c r="N47" s="1">
        <v>-3.6</v>
      </c>
      <c r="O47" s="1">
        <f t="shared" si="0"/>
        <v>24.9</v>
      </c>
      <c r="P47" s="1">
        <f t="shared" si="14"/>
        <v>-11.866666666666667</v>
      </c>
      <c r="Q47" s="1">
        <f t="shared" si="15"/>
        <v>-5.7</v>
      </c>
      <c r="R47" s="1">
        <f t="shared" si="16"/>
        <v>6.5333333333333341</v>
      </c>
      <c r="S47" s="1">
        <f t="shared" si="17"/>
        <v>-1.3666666666666669</v>
      </c>
      <c r="U47" s="1">
        <f t="shared" si="6"/>
        <v>7.4</v>
      </c>
      <c r="V47" s="1">
        <f t="shared" si="7"/>
        <v>-16.100000000000001</v>
      </c>
      <c r="W47" s="5">
        <f>INTERCEPT(E$7:F$7,E47:F47)</f>
        <v>132.44999999999999</v>
      </c>
      <c r="X47" s="1">
        <f t="shared" si="18"/>
        <v>283.05357142857144</v>
      </c>
      <c r="Y47" s="1">
        <f t="shared" si="9"/>
        <v>150.60357142857146</v>
      </c>
      <c r="Z47" s="1">
        <f t="shared" si="10"/>
        <v>207.75178571428572</v>
      </c>
      <c r="AA47" s="7">
        <f t="shared" si="11"/>
        <v>742.97761904761921</v>
      </c>
      <c r="AB47" s="1">
        <f t="shared" si="12"/>
        <v>218.48124999999999</v>
      </c>
      <c r="AC47" s="1">
        <f t="shared" si="19"/>
        <v>2345.0320833333335</v>
      </c>
      <c r="AD47" s="1">
        <f t="shared" si="20"/>
        <v>23.209374999999994</v>
      </c>
      <c r="AE47" s="12">
        <f t="shared" si="21"/>
        <v>0.63984563489089752</v>
      </c>
      <c r="AH47" s="23">
        <f t="shared" si="13"/>
        <v>0.18923000000000004</v>
      </c>
      <c r="AI47" s="23">
        <f t="shared" si="2"/>
        <v>0.29702999999999996</v>
      </c>
      <c r="AJ47" s="11">
        <f t="shared" si="3"/>
        <v>0.20676</v>
      </c>
      <c r="AK47" s="11">
        <f t="shared" si="3"/>
        <v>0.31657999999999997</v>
      </c>
      <c r="AL47" s="11">
        <f t="shared" si="3"/>
        <v>0.35441999999999996</v>
      </c>
      <c r="AM47" s="11">
        <f t="shared" si="3"/>
        <v>0.49814999999999998</v>
      </c>
      <c r="AN47" s="23">
        <f t="shared" si="4"/>
        <v>0.85944860657800015</v>
      </c>
      <c r="AO47" s="23">
        <f t="shared" si="4"/>
        <v>1.021106668192</v>
      </c>
      <c r="AP47" s="23">
        <f t="shared" si="4"/>
        <v>0.82963360928800012</v>
      </c>
      <c r="AQ47" s="23">
        <f t="shared" si="4"/>
        <v>0.77718055808800024</v>
      </c>
      <c r="AR47" s="23">
        <f t="shared" si="4"/>
        <v>0.6410997824500001</v>
      </c>
      <c r="AS47" s="23">
        <f t="shared" si="25"/>
        <v>2.368764431245717</v>
      </c>
      <c r="AT47" s="23">
        <f t="shared" si="25"/>
        <v>1.1420598561598254</v>
      </c>
      <c r="AU47" s="23">
        <f t="shared" si="25"/>
        <v>0.93715933751975611</v>
      </c>
      <c r="AV47" s="23">
        <f t="shared" si="25"/>
        <v>0.30554748702547524</v>
      </c>
    </row>
    <row r="48" spans="1:48" x14ac:dyDescent="0.35">
      <c r="A48">
        <v>1878</v>
      </c>
      <c r="B48" s="1">
        <v>-13.5</v>
      </c>
      <c r="C48" s="1">
        <v>-15.8</v>
      </c>
      <c r="D48" s="1">
        <v>-12.7</v>
      </c>
      <c r="E48" s="1">
        <v>-6.6</v>
      </c>
      <c r="F48" s="3">
        <v>-1.6</v>
      </c>
      <c r="G48" s="1">
        <v>4</v>
      </c>
      <c r="H48" s="1">
        <v>7</v>
      </c>
      <c r="I48" s="1">
        <v>7.3</v>
      </c>
      <c r="J48" s="1">
        <v>1.3</v>
      </c>
      <c r="K48" s="1">
        <v>-2</v>
      </c>
      <c r="L48" s="1">
        <v>-0.3</v>
      </c>
      <c r="M48" s="1">
        <v>-1.8</v>
      </c>
      <c r="N48" s="1">
        <v>-2.9</v>
      </c>
      <c r="O48" s="1">
        <f t="shared" si="0"/>
        <v>19.600000000000001</v>
      </c>
      <c r="P48" s="1">
        <f t="shared" si="14"/>
        <v>-13.533333333333333</v>
      </c>
      <c r="Q48" s="1">
        <f t="shared" si="15"/>
        <v>-6.9666666666666659</v>
      </c>
      <c r="R48" s="1">
        <f t="shared" si="16"/>
        <v>6.1000000000000005</v>
      </c>
      <c r="S48" s="1">
        <f t="shared" si="17"/>
        <v>-0.33333333333333331</v>
      </c>
      <c r="U48" s="1">
        <f t="shared" si="6"/>
        <v>7.3</v>
      </c>
      <c r="V48" s="1">
        <f t="shared" si="7"/>
        <v>-15.8</v>
      </c>
      <c r="W48" s="4">
        <f t="shared" si="27"/>
        <v>144.21428571428572</v>
      </c>
      <c r="X48" s="1">
        <f t="shared" si="18"/>
        <v>270.0151515151515</v>
      </c>
      <c r="Y48" s="1">
        <f t="shared" si="9"/>
        <v>125.80086580086578</v>
      </c>
      <c r="Z48" s="1">
        <f t="shared" si="10"/>
        <v>207.11471861471861</v>
      </c>
      <c r="AA48" s="7">
        <f t="shared" si="11"/>
        <v>612.23088023088008</v>
      </c>
      <c r="AB48" s="1">
        <f t="shared" si="12"/>
        <v>226.16071428571428</v>
      </c>
      <c r="AC48" s="1">
        <f t="shared" si="19"/>
        <v>2382.2261904761904</v>
      </c>
      <c r="AD48" s="1">
        <f t="shared" si="20"/>
        <v>31.133928571428584</v>
      </c>
      <c r="AE48" s="12">
        <f t="shared" si="21"/>
        <v>0.66359151439735742</v>
      </c>
      <c r="AH48" s="23">
        <f t="shared" si="13"/>
        <v>0.20030000000000003</v>
      </c>
      <c r="AI48" s="23">
        <f t="shared" si="2"/>
        <v>0.22972000000000001</v>
      </c>
      <c r="AJ48" s="11">
        <f t="shared" si="3"/>
        <v>0.17284000000000002</v>
      </c>
      <c r="AK48" s="11">
        <f t="shared" si="3"/>
        <v>0.26252000000000003</v>
      </c>
      <c r="AL48" s="11">
        <f t="shared" si="3"/>
        <v>0.30247999999999997</v>
      </c>
      <c r="AM48" s="11">
        <f t="shared" si="3"/>
        <v>0.4637</v>
      </c>
      <c r="AN48" s="23">
        <f t="shared" si="4"/>
        <v>0.97624929372800007</v>
      </c>
      <c r="AO48" s="23">
        <f t="shared" si="4"/>
        <v>1.092045870752</v>
      </c>
      <c r="AP48" s="23">
        <f t="shared" si="4"/>
        <v>0.91659333596800008</v>
      </c>
      <c r="AQ48" s="23">
        <f t="shared" si="4"/>
        <v>0.85095104396800014</v>
      </c>
      <c r="AR48" s="23">
        <f t="shared" si="4"/>
        <v>0.66460580980000006</v>
      </c>
      <c r="AS48" s="23">
        <f t="shared" si="25"/>
        <v>2.2237015937358477</v>
      </c>
      <c r="AT48" s="23">
        <f t="shared" si="25"/>
        <v>1.0896920813672708</v>
      </c>
      <c r="AU48" s="23">
        <f t="shared" si="25"/>
        <v>0.89017319026310426</v>
      </c>
      <c r="AV48" s="23">
        <f t="shared" si="25"/>
        <v>0.2824019673945643</v>
      </c>
    </row>
    <row r="49" spans="1:48" x14ac:dyDescent="0.35">
      <c r="A49">
        <v>1879</v>
      </c>
      <c r="B49" s="1">
        <v>-8</v>
      </c>
      <c r="C49" s="1">
        <v>-15.8</v>
      </c>
      <c r="D49" s="1">
        <v>-16.3</v>
      </c>
      <c r="E49" s="1">
        <v>-7.3</v>
      </c>
      <c r="F49" s="3">
        <v>-0.5</v>
      </c>
      <c r="G49" s="1">
        <v>3.4</v>
      </c>
      <c r="H49" s="1">
        <v>6.7</v>
      </c>
      <c r="I49" s="1">
        <v>7.1</v>
      </c>
      <c r="J49" s="1">
        <v>0.6</v>
      </c>
      <c r="K49" s="1">
        <v>-2.6</v>
      </c>
      <c r="L49" s="1">
        <v>-4.7</v>
      </c>
      <c r="M49" s="1">
        <v>-11.3</v>
      </c>
      <c r="N49" s="1">
        <v>-4.0999999999999996</v>
      </c>
      <c r="O49" s="1">
        <f t="shared" si="0"/>
        <v>17.8</v>
      </c>
      <c r="P49" s="1">
        <f t="shared" si="14"/>
        <v>-8.5333333333333332</v>
      </c>
      <c r="Q49" s="1">
        <f t="shared" si="15"/>
        <v>-8.0333333333333332</v>
      </c>
      <c r="R49" s="1">
        <f t="shared" si="16"/>
        <v>5.7333333333333334</v>
      </c>
      <c r="S49" s="1">
        <f t="shared" si="17"/>
        <v>-2.2333333333333334</v>
      </c>
      <c r="U49" s="1">
        <f t="shared" si="6"/>
        <v>7.1</v>
      </c>
      <c r="V49" s="1">
        <f t="shared" si="7"/>
        <v>-16.3</v>
      </c>
      <c r="W49" s="4">
        <f t="shared" si="27"/>
        <v>139.41025641025641</v>
      </c>
      <c r="X49" s="1">
        <f t="shared" si="18"/>
        <v>263.71875</v>
      </c>
      <c r="Y49" s="1">
        <f t="shared" si="9"/>
        <v>124.30849358974359</v>
      </c>
      <c r="Z49" s="1">
        <f t="shared" si="10"/>
        <v>201.5645032051282</v>
      </c>
      <c r="AA49" s="7">
        <f t="shared" si="11"/>
        <v>588.39353632478628</v>
      </c>
      <c r="AB49" s="1">
        <f t="shared" si="12"/>
        <v>234.39510489510491</v>
      </c>
      <c r="AC49" s="1">
        <f t="shared" si="19"/>
        <v>2547.0934731934735</v>
      </c>
      <c r="AD49" s="1">
        <f t="shared" si="20"/>
        <v>22.212703962703955</v>
      </c>
      <c r="AE49" s="12">
        <f t="shared" si="21"/>
        <v>0.67538786133125162</v>
      </c>
      <c r="AH49" s="23">
        <f t="shared" si="13"/>
        <v>0.18923000000000004</v>
      </c>
      <c r="AI49" s="23">
        <f t="shared" si="2"/>
        <v>0.20686000000000002</v>
      </c>
      <c r="AJ49" s="11">
        <f t="shared" si="3"/>
        <v>0.16132000000000002</v>
      </c>
      <c r="AK49" s="11">
        <f t="shared" si="3"/>
        <v>0.24416000000000004</v>
      </c>
      <c r="AL49" s="11">
        <f t="shared" si="3"/>
        <v>0.28483999999999998</v>
      </c>
      <c r="AM49" s="11">
        <f t="shared" si="3"/>
        <v>0.45199999999999996</v>
      </c>
      <c r="AN49" s="23">
        <f t="shared" si="4"/>
        <v>1.0209057642320001</v>
      </c>
      <c r="AO49" s="23">
        <f t="shared" si="4"/>
        <v>1.117405224608</v>
      </c>
      <c r="AP49" s="23">
        <f t="shared" si="4"/>
        <v>0.94934453555200005</v>
      </c>
      <c r="AQ49" s="23">
        <f t="shared" si="4"/>
        <v>0.87897545795200005</v>
      </c>
      <c r="AR49" s="23">
        <f t="shared" si="4"/>
        <v>0.67389568000000022</v>
      </c>
      <c r="AS49" s="23">
        <f t="shared" si="25"/>
        <v>2.2051480199532523</v>
      </c>
      <c r="AT49" s="23">
        <f t="shared" si="25"/>
        <v>1.0871856358460299</v>
      </c>
      <c r="AU49" s="23">
        <f t="shared" si="25"/>
        <v>0.88692506454017983</v>
      </c>
      <c r="AV49" s="23">
        <f t="shared" si="25"/>
        <v>0.278777884712476</v>
      </c>
    </row>
    <row r="50" spans="1:48" x14ac:dyDescent="0.35">
      <c r="A50">
        <v>1880</v>
      </c>
      <c r="B50" s="1">
        <v>-16.100000000000001</v>
      </c>
      <c r="C50" s="1">
        <v>-24.7</v>
      </c>
      <c r="D50" s="1">
        <v>-18.600000000000001</v>
      </c>
      <c r="E50" s="1">
        <v>-8.1</v>
      </c>
      <c r="F50" s="3">
        <v>-0.4</v>
      </c>
      <c r="G50" s="1">
        <v>3.8</v>
      </c>
      <c r="H50" s="1">
        <v>7.2</v>
      </c>
      <c r="I50" s="1">
        <v>5.4</v>
      </c>
      <c r="J50" s="1">
        <v>1.9</v>
      </c>
      <c r="K50" s="1">
        <v>0</v>
      </c>
      <c r="L50" s="1">
        <v>-8.4</v>
      </c>
      <c r="M50" s="1">
        <v>-10.5</v>
      </c>
      <c r="N50" s="1">
        <v>-5.7</v>
      </c>
      <c r="O50" s="1">
        <f t="shared" si="0"/>
        <v>18.299999999999997</v>
      </c>
      <c r="P50" s="1">
        <f t="shared" si="14"/>
        <v>-17.366666666666667</v>
      </c>
      <c r="Q50" s="1">
        <f t="shared" si="15"/>
        <v>-9.0333333333333332</v>
      </c>
      <c r="R50" s="1">
        <f t="shared" si="16"/>
        <v>5.4666666666666659</v>
      </c>
      <c r="S50" s="1">
        <f t="shared" si="17"/>
        <v>-2.1666666666666665</v>
      </c>
      <c r="U50" s="1">
        <f t="shared" si="6"/>
        <v>7.2</v>
      </c>
      <c r="V50" s="1">
        <f t="shared" si="7"/>
        <v>-24.7</v>
      </c>
      <c r="W50" s="4">
        <f t="shared" si="27"/>
        <v>138.4047619047619</v>
      </c>
      <c r="X50" s="1">
        <f t="shared" si="18"/>
        <v>288.5</v>
      </c>
      <c r="Y50" s="1">
        <f t="shared" si="9"/>
        <v>150.0952380952381</v>
      </c>
      <c r="Z50" s="1">
        <f t="shared" si="10"/>
        <v>213.45238095238096</v>
      </c>
      <c r="AA50" s="7">
        <f t="shared" si="11"/>
        <v>720.45714285714291</v>
      </c>
      <c r="AB50" s="1">
        <f t="shared" si="12"/>
        <v>239.6860119047619</v>
      </c>
      <c r="AC50" s="1">
        <f t="shared" si="19"/>
        <v>3946.829662698412</v>
      </c>
      <c r="AD50" s="1">
        <f t="shared" si="20"/>
        <v>18.561755952380949</v>
      </c>
      <c r="AE50" s="12">
        <f t="shared" si="21"/>
        <v>0.70064915589498089</v>
      </c>
      <c r="AH50" s="23">
        <f t="shared" si="13"/>
        <v>0.20768000000000003</v>
      </c>
      <c r="AI50" s="23">
        <f t="shared" si="2"/>
        <v>0.21320999999999996</v>
      </c>
      <c r="AJ50" s="11">
        <f t="shared" si="3"/>
        <v>0.16452</v>
      </c>
      <c r="AK50" s="11">
        <f t="shared" si="3"/>
        <v>0.24925999999999998</v>
      </c>
      <c r="AL50" s="11">
        <f t="shared" si="3"/>
        <v>0.28974</v>
      </c>
      <c r="AM50" s="11">
        <f t="shared" si="3"/>
        <v>0.45524999999999993</v>
      </c>
      <c r="AN50" s="23">
        <f t="shared" si="4"/>
        <v>1.0082474799220003</v>
      </c>
      <c r="AO50" s="23">
        <f t="shared" si="4"/>
        <v>1.1102965295680001</v>
      </c>
      <c r="AP50" s="23">
        <f t="shared" si="4"/>
        <v>0.94008332519200022</v>
      </c>
      <c r="AQ50" s="23">
        <f t="shared" si="4"/>
        <v>0.87103982759200016</v>
      </c>
      <c r="AR50" s="23">
        <f t="shared" si="4"/>
        <v>0.67124870125000013</v>
      </c>
      <c r="AS50" s="23">
        <f t="shared" si="25"/>
        <v>2.4323273216864494</v>
      </c>
      <c r="AT50" s="23">
        <f t="shared" si="25"/>
        <v>1.19714038593088</v>
      </c>
      <c r="AU50" s="23">
        <f t="shared" si="25"/>
        <v>0.97698453540887842</v>
      </c>
      <c r="AV50" s="23">
        <f t="shared" si="25"/>
        <v>0.30787458583655786</v>
      </c>
    </row>
    <row r="51" spans="1:48" x14ac:dyDescent="0.35">
      <c r="A51">
        <v>1881</v>
      </c>
      <c r="B51" s="1">
        <v>-6.8</v>
      </c>
      <c r="C51" s="1">
        <v>-15</v>
      </c>
      <c r="D51" s="1">
        <v>-18.600000000000001</v>
      </c>
      <c r="E51" s="1">
        <v>-5.5</v>
      </c>
      <c r="F51" s="5">
        <v>1</v>
      </c>
      <c r="G51" s="1">
        <v>3.3</v>
      </c>
      <c r="H51" s="1">
        <v>7.4</v>
      </c>
      <c r="I51" s="1">
        <v>5.9</v>
      </c>
      <c r="J51" s="1">
        <v>2</v>
      </c>
      <c r="K51" s="1">
        <v>-0.3</v>
      </c>
      <c r="L51" s="1">
        <v>-5.0999999999999996</v>
      </c>
      <c r="M51" s="1">
        <v>-12.4</v>
      </c>
      <c r="N51" s="1">
        <v>-3.7</v>
      </c>
      <c r="O51" s="1">
        <f t="shared" si="0"/>
        <v>19.600000000000001</v>
      </c>
      <c r="P51" s="1">
        <f t="shared" si="14"/>
        <v>-10.766666666666666</v>
      </c>
      <c r="Q51" s="1">
        <f t="shared" si="15"/>
        <v>-7.7</v>
      </c>
      <c r="R51" s="1">
        <f t="shared" si="16"/>
        <v>5.5333333333333341</v>
      </c>
      <c r="S51" s="1">
        <f t="shared" si="17"/>
        <v>-1.1333333333333331</v>
      </c>
      <c r="U51" s="1">
        <f t="shared" si="6"/>
        <v>7.4</v>
      </c>
      <c r="V51" s="1">
        <f t="shared" si="7"/>
        <v>-18.600000000000001</v>
      </c>
      <c r="W51" s="5">
        <f>INTERCEPT(E$7:F$7,E51:F51)</f>
        <v>130.80769230769232</v>
      </c>
      <c r="X51" s="1">
        <f t="shared" si="18"/>
        <v>284.52173913043481</v>
      </c>
      <c r="Y51" s="1">
        <f t="shared" si="9"/>
        <v>153.71404682274249</v>
      </c>
      <c r="Z51" s="1">
        <f t="shared" si="10"/>
        <v>207.66471571906357</v>
      </c>
      <c r="AA51" s="7">
        <f t="shared" si="11"/>
        <v>758.32263099219631</v>
      </c>
      <c r="AB51" s="1">
        <f t="shared" si="12"/>
        <v>207.30769230769232</v>
      </c>
      <c r="AC51" s="1">
        <f t="shared" si="19"/>
        <v>2570.6153846153848</v>
      </c>
      <c r="AD51" s="1">
        <f t="shared" si="20"/>
        <v>27.15384615384616</v>
      </c>
      <c r="AE51" s="12">
        <f t="shared" si="21"/>
        <v>0.64803109197603692</v>
      </c>
      <c r="AH51" s="23">
        <f t="shared" si="13"/>
        <v>0.21506000000000003</v>
      </c>
      <c r="AI51" s="23">
        <f t="shared" si="2"/>
        <v>0.22972000000000001</v>
      </c>
      <c r="AJ51" s="11">
        <f t="shared" si="3"/>
        <v>0.17284000000000002</v>
      </c>
      <c r="AK51" s="11">
        <f t="shared" si="3"/>
        <v>0.26252000000000003</v>
      </c>
      <c r="AL51" s="11">
        <f t="shared" si="3"/>
        <v>0.30247999999999997</v>
      </c>
      <c r="AM51" s="11">
        <f t="shared" si="3"/>
        <v>0.4637</v>
      </c>
      <c r="AN51" s="23">
        <f t="shared" si="4"/>
        <v>0.97624929372800007</v>
      </c>
      <c r="AO51" s="23">
        <f t="shared" si="4"/>
        <v>1.092045870752</v>
      </c>
      <c r="AP51" s="23">
        <f t="shared" si="4"/>
        <v>0.91659333596800008</v>
      </c>
      <c r="AQ51" s="23">
        <f t="shared" si="4"/>
        <v>0.85095104396800014</v>
      </c>
      <c r="AR51" s="23">
        <f t="shared" si="4"/>
        <v>0.66460580980000006</v>
      </c>
      <c r="AS51" s="23">
        <f t="shared" si="25"/>
        <v>2.474833010905459</v>
      </c>
      <c r="AT51" s="23">
        <f t="shared" si="25"/>
        <v>1.2127553185584268</v>
      </c>
      <c r="AU51" s="23">
        <f t="shared" si="25"/>
        <v>0.99070396985462295</v>
      </c>
      <c r="AV51" s="23">
        <f t="shared" si="25"/>
        <v>0.31429473865625895</v>
      </c>
    </row>
    <row r="52" spans="1:48" x14ac:dyDescent="0.35">
      <c r="A52">
        <v>1882</v>
      </c>
      <c r="B52" s="1">
        <v>-22.8</v>
      </c>
      <c r="C52" s="1">
        <v>-21.9</v>
      </c>
      <c r="D52" s="1">
        <v>-19.399999999999999</v>
      </c>
      <c r="E52" s="1">
        <v>-9.1999999999999993</v>
      </c>
      <c r="F52" s="4">
        <v>-0.6</v>
      </c>
      <c r="G52" s="1">
        <v>4.5999999999999996</v>
      </c>
      <c r="H52" s="1">
        <v>5.7</v>
      </c>
      <c r="I52" s="1">
        <v>5.9</v>
      </c>
      <c r="J52" s="1">
        <v>2.4</v>
      </c>
      <c r="K52" s="1">
        <v>-3.5</v>
      </c>
      <c r="L52" s="1">
        <v>-7.6</v>
      </c>
      <c r="M52" s="1">
        <v>-10.199999999999999</v>
      </c>
      <c r="N52" s="1">
        <v>-6.4</v>
      </c>
      <c r="O52" s="1">
        <f t="shared" si="0"/>
        <v>18.600000000000001</v>
      </c>
      <c r="P52" s="1">
        <f t="shared" si="14"/>
        <v>-19.033333333333335</v>
      </c>
      <c r="Q52" s="1">
        <f t="shared" si="15"/>
        <v>-9.7333333333333325</v>
      </c>
      <c r="R52" s="1">
        <f t="shared" si="16"/>
        <v>5.4000000000000012</v>
      </c>
      <c r="S52" s="1">
        <f t="shared" si="17"/>
        <v>-2.9</v>
      </c>
      <c r="U52" s="1">
        <f t="shared" si="6"/>
        <v>5.9</v>
      </c>
      <c r="V52" s="1">
        <f t="shared" si="7"/>
        <v>-22.8</v>
      </c>
      <c r="W52" s="4">
        <f t="shared" si="27"/>
        <v>139.01923076923077</v>
      </c>
      <c r="X52" s="1">
        <f t="shared" si="18"/>
        <v>270.40677966101697</v>
      </c>
      <c r="Y52" s="1">
        <f t="shared" si="9"/>
        <v>131.3875488917862</v>
      </c>
      <c r="Z52" s="1">
        <f t="shared" si="10"/>
        <v>204.71300521512387</v>
      </c>
      <c r="AA52" s="7">
        <f t="shared" si="11"/>
        <v>516.79102564102573</v>
      </c>
      <c r="AB52" s="1">
        <f t="shared" si="12"/>
        <v>219.49749163879596</v>
      </c>
      <c r="AC52" s="1">
        <f t="shared" si="19"/>
        <v>3336.3618729096984</v>
      </c>
      <c r="AD52" s="1">
        <f t="shared" si="20"/>
        <v>29.270484949832792</v>
      </c>
      <c r="AE52" s="12">
        <f t="shared" si="21"/>
        <v>0.71758196736291302</v>
      </c>
      <c r="AH52" s="23">
        <f t="shared" si="13"/>
        <v>0.15233000000000002</v>
      </c>
      <c r="AI52" s="23">
        <f t="shared" si="2"/>
        <v>0.21702000000000002</v>
      </c>
      <c r="AJ52" s="11">
        <f t="shared" si="3"/>
        <v>0.16644000000000003</v>
      </c>
      <c r="AK52" s="11">
        <f t="shared" si="3"/>
        <v>0.25232000000000004</v>
      </c>
      <c r="AL52" s="11">
        <f t="shared" si="3"/>
        <v>0.29268</v>
      </c>
      <c r="AM52" s="11">
        <f t="shared" si="3"/>
        <v>0.4572</v>
      </c>
      <c r="AN52" s="23">
        <f t="shared" si="4"/>
        <v>1.0007461865680001</v>
      </c>
      <c r="AO52" s="23">
        <f t="shared" si="4"/>
        <v>1.106055102112</v>
      </c>
      <c r="AP52" s="23">
        <f t="shared" si="4"/>
        <v>0.93458702540800009</v>
      </c>
      <c r="AQ52" s="23">
        <f t="shared" si="4"/>
        <v>0.86633422940800009</v>
      </c>
      <c r="AR52" s="23">
        <f t="shared" si="4"/>
        <v>0.66968505280000001</v>
      </c>
      <c r="AS52" s="23">
        <f t="shared" si="25"/>
        <v>2.0561003859985738</v>
      </c>
      <c r="AT52" s="23">
        <f t="shared" si="25"/>
        <v>1.0109395494106033</v>
      </c>
      <c r="AU52" s="23">
        <f t="shared" si="25"/>
        <v>0.82521065268194971</v>
      </c>
      <c r="AV52" s="23">
        <f t="shared" si="25"/>
        <v>0.26044787608545283</v>
      </c>
    </row>
    <row r="53" spans="1:48" x14ac:dyDescent="0.35">
      <c r="A53">
        <v>1883</v>
      </c>
      <c r="B53" s="1">
        <v>-13.8</v>
      </c>
      <c r="C53" s="1">
        <v>-18.7</v>
      </c>
      <c r="D53" s="1">
        <v>-7.8</v>
      </c>
      <c r="E53" s="1">
        <v>-7.4</v>
      </c>
      <c r="F53" s="1">
        <v>0</v>
      </c>
      <c r="G53" s="1">
        <v>3.8</v>
      </c>
      <c r="H53" s="1">
        <v>7.1</v>
      </c>
      <c r="I53" s="1">
        <v>5.7</v>
      </c>
      <c r="J53" s="1">
        <v>3.8</v>
      </c>
      <c r="K53" s="1">
        <v>-3.6</v>
      </c>
      <c r="L53" s="1">
        <v>-6</v>
      </c>
      <c r="M53" s="1">
        <v>-15.8</v>
      </c>
      <c r="N53" s="1">
        <v>-4.4000000000000004</v>
      </c>
      <c r="O53" s="1">
        <f t="shared" si="0"/>
        <v>20.399999999999999</v>
      </c>
      <c r="P53" s="1">
        <f t="shared" si="14"/>
        <v>-14.233333333333334</v>
      </c>
      <c r="Q53" s="1">
        <f t="shared" si="15"/>
        <v>-5.0666666666666664</v>
      </c>
      <c r="R53" s="1">
        <f t="shared" si="16"/>
        <v>5.5333333333333323</v>
      </c>
      <c r="S53" s="1">
        <f t="shared" si="17"/>
        <v>-1.9333333333333336</v>
      </c>
      <c r="U53" s="1">
        <f t="shared" si="6"/>
        <v>7.1</v>
      </c>
      <c r="V53" s="1">
        <f t="shared" si="7"/>
        <v>-18.7</v>
      </c>
      <c r="W53" s="5">
        <f>INTERCEPT(E$7:F$7,E53:F53)</f>
        <v>135.5</v>
      </c>
      <c r="X53" s="1">
        <f t="shared" si="18"/>
        <v>273.66216216216219</v>
      </c>
      <c r="Y53" s="1">
        <f t="shared" si="9"/>
        <v>138.16216216216219</v>
      </c>
      <c r="Z53" s="1">
        <f t="shared" si="10"/>
        <v>204.58108108108109</v>
      </c>
      <c r="AA53" s="7">
        <f t="shared" si="11"/>
        <v>653.96756756756758</v>
      </c>
      <c r="AB53" s="1">
        <f t="shared" si="12"/>
        <v>230.09322033898303</v>
      </c>
      <c r="AC53" s="1">
        <f t="shared" si="19"/>
        <v>2868.4954802259881</v>
      </c>
      <c r="AD53" s="1">
        <f t="shared" si="20"/>
        <v>20.453389830508485</v>
      </c>
      <c r="AE53" s="12">
        <f t="shared" si="21"/>
        <v>0.67683021031459623</v>
      </c>
      <c r="AH53" s="23">
        <f t="shared" si="13"/>
        <v>0.20399</v>
      </c>
      <c r="AI53" s="23">
        <f t="shared" si="2"/>
        <v>0.23987999999999998</v>
      </c>
      <c r="AJ53" s="11">
        <f t="shared" si="3"/>
        <v>0.17796000000000001</v>
      </c>
      <c r="AK53" s="11">
        <f t="shared" si="3"/>
        <v>0.27067999999999998</v>
      </c>
      <c r="AL53" s="11">
        <f t="shared" si="3"/>
        <v>0.31031999999999998</v>
      </c>
      <c r="AM53" s="11">
        <f t="shared" si="3"/>
        <v>0.46889999999999998</v>
      </c>
      <c r="AN53" s="23">
        <f t="shared" si="4"/>
        <v>0.95721384284800015</v>
      </c>
      <c r="AO53" s="23">
        <f t="shared" si="4"/>
        <v>1.080981223072</v>
      </c>
      <c r="AP53" s="23">
        <f t="shared" si="4"/>
        <v>0.90256094300800016</v>
      </c>
      <c r="AQ53" s="23">
        <f t="shared" si="4"/>
        <v>0.83897917580800008</v>
      </c>
      <c r="AR53" s="23">
        <f t="shared" si="4"/>
        <v>0.6606896482000002</v>
      </c>
      <c r="AS53" s="23">
        <f t="shared" si="25"/>
        <v>2.2865759521698723</v>
      </c>
      <c r="AT53" s="23">
        <f t="shared" si="25"/>
        <v>1.1175686362638286</v>
      </c>
      <c r="AU53" s="23">
        <f t="shared" si="25"/>
        <v>0.91352051145675095</v>
      </c>
      <c r="AV53" s="23">
        <f t="shared" si="25"/>
        <v>0.29100797587262711</v>
      </c>
    </row>
    <row r="54" spans="1:48" x14ac:dyDescent="0.35">
      <c r="A54">
        <v>1884</v>
      </c>
      <c r="B54" s="1">
        <v>-23.8</v>
      </c>
      <c r="C54" s="1">
        <v>-22.7</v>
      </c>
      <c r="D54" s="1">
        <v>-21.8</v>
      </c>
      <c r="E54" s="1">
        <v>-9.4</v>
      </c>
      <c r="F54" s="4">
        <v>-2.6</v>
      </c>
      <c r="G54" s="1">
        <v>3.5</v>
      </c>
      <c r="H54" s="1">
        <v>6.4</v>
      </c>
      <c r="I54" s="1">
        <v>5.4</v>
      </c>
      <c r="J54" s="1">
        <v>0</v>
      </c>
      <c r="K54" s="1">
        <v>-3.8</v>
      </c>
      <c r="L54" s="1">
        <v>-8.3000000000000007</v>
      </c>
      <c r="M54" s="1">
        <v>-13.6</v>
      </c>
      <c r="N54" s="1">
        <v>-7.6</v>
      </c>
      <c r="O54" s="1">
        <f t="shared" si="0"/>
        <v>15.3</v>
      </c>
      <c r="P54" s="1">
        <f t="shared" si="14"/>
        <v>-20.766666666666666</v>
      </c>
      <c r="Q54" s="1">
        <f t="shared" si="15"/>
        <v>-11.266666666666667</v>
      </c>
      <c r="R54" s="1">
        <f t="shared" si="16"/>
        <v>5.1000000000000005</v>
      </c>
      <c r="S54" s="1">
        <f t="shared" si="17"/>
        <v>-4.0333333333333341</v>
      </c>
      <c r="U54" s="1">
        <f t="shared" si="6"/>
        <v>6.4</v>
      </c>
      <c r="V54" s="1">
        <f t="shared" si="7"/>
        <v>-23.8</v>
      </c>
      <c r="W54" s="4">
        <f t="shared" si="27"/>
        <v>148.5</v>
      </c>
      <c r="X54" s="1">
        <f t="shared" si="18"/>
        <v>258</v>
      </c>
      <c r="Y54" s="1">
        <f t="shared" si="9"/>
        <v>109.5</v>
      </c>
      <c r="Z54" s="1">
        <f t="shared" si="10"/>
        <v>203.25</v>
      </c>
      <c r="AA54" s="7">
        <f t="shared" si="11"/>
        <v>467.2</v>
      </c>
      <c r="AB54" s="1">
        <f t="shared" si="12"/>
        <v>239.83783783783781</v>
      </c>
      <c r="AC54" s="1">
        <f t="shared" si="19"/>
        <v>3805.4270270270267</v>
      </c>
      <c r="AD54" s="1">
        <f t="shared" si="20"/>
        <v>28.581081081081095</v>
      </c>
      <c r="AE54" s="12">
        <f t="shared" si="21"/>
        <v>0.74052768908221245</v>
      </c>
      <c r="AH54" s="23">
        <f t="shared" si="13"/>
        <v>0.17816000000000004</v>
      </c>
      <c r="AI54" s="23">
        <f t="shared" si="2"/>
        <v>0.17511000000000002</v>
      </c>
      <c r="AJ54" s="11">
        <f t="shared" si="3"/>
        <v>0.14532</v>
      </c>
      <c r="AK54" s="11">
        <f t="shared" si="3"/>
        <v>0.21866000000000002</v>
      </c>
      <c r="AL54" s="11">
        <f t="shared" si="3"/>
        <v>0.26034000000000002</v>
      </c>
      <c r="AM54" s="11">
        <f t="shared" si="3"/>
        <v>0.43574999999999997</v>
      </c>
      <c r="AN54" s="23">
        <f t="shared" si="4"/>
        <v>1.087124599282</v>
      </c>
      <c r="AO54" s="23">
        <f t="shared" si="4"/>
        <v>1.153692123808</v>
      </c>
      <c r="AP54" s="23">
        <f t="shared" si="4"/>
        <v>0.99753891335200007</v>
      </c>
      <c r="AQ54" s="23">
        <f t="shared" si="4"/>
        <v>0.92039673575200009</v>
      </c>
      <c r="AR54" s="23">
        <f t="shared" si="4"/>
        <v>0.68789741125000015</v>
      </c>
      <c r="AS54" s="23">
        <f t="shared" si="25"/>
        <v>1.9966173108430039</v>
      </c>
      <c r="AT54" s="23">
        <f t="shared" si="25"/>
        <v>0.99305698806916565</v>
      </c>
      <c r="AU54" s="23">
        <f t="shared" si="25"/>
        <v>0.80873000987277066</v>
      </c>
      <c r="AV54" s="23">
        <f t="shared" si="25"/>
        <v>0.25098125711904468</v>
      </c>
    </row>
    <row r="55" spans="1:48" x14ac:dyDescent="0.35">
      <c r="A55">
        <v>1885</v>
      </c>
      <c r="B55" s="1">
        <v>-10.8</v>
      </c>
      <c r="C55" s="1">
        <v>-15.4</v>
      </c>
      <c r="D55" s="1">
        <v>-13.1</v>
      </c>
      <c r="E55" s="1">
        <v>-7.7</v>
      </c>
      <c r="F55" s="5">
        <v>0.1</v>
      </c>
      <c r="G55" s="1">
        <v>2.1</v>
      </c>
      <c r="H55" s="1">
        <v>7.1</v>
      </c>
      <c r="I55" s="1">
        <v>6.8</v>
      </c>
      <c r="J55" s="1">
        <v>1.4</v>
      </c>
      <c r="K55" s="1">
        <v>-2.9</v>
      </c>
      <c r="L55" s="1">
        <v>-8.1</v>
      </c>
      <c r="M55" s="1">
        <v>-9.8000000000000007</v>
      </c>
      <c r="N55" s="1">
        <v>-4.2</v>
      </c>
      <c r="O55" s="1">
        <f t="shared" si="0"/>
        <v>17.5</v>
      </c>
      <c r="P55" s="1">
        <f t="shared" si="14"/>
        <v>-13.266666666666666</v>
      </c>
      <c r="Q55" s="1">
        <f t="shared" si="15"/>
        <v>-6.8999999999999995</v>
      </c>
      <c r="R55" s="1">
        <f t="shared" si="16"/>
        <v>5.333333333333333</v>
      </c>
      <c r="S55" s="1">
        <f t="shared" si="17"/>
        <v>-3.1999999999999997</v>
      </c>
      <c r="U55" s="1">
        <f t="shared" si="6"/>
        <v>7.1</v>
      </c>
      <c r="V55" s="1">
        <f t="shared" si="7"/>
        <v>-15.4</v>
      </c>
      <c r="W55" s="5">
        <f>INTERCEPT(E$7:F$7,E55:F55)</f>
        <v>135.10897435897436</v>
      </c>
      <c r="X55" s="1">
        <f t="shared" si="18"/>
        <v>267.93023255813955</v>
      </c>
      <c r="Y55" s="1">
        <f t="shared" si="9"/>
        <v>132.82125819916519</v>
      </c>
      <c r="Z55" s="1">
        <f t="shared" si="10"/>
        <v>201.51960345855696</v>
      </c>
      <c r="AA55" s="7">
        <f t="shared" si="11"/>
        <v>628.68728880938181</v>
      </c>
      <c r="AB55" s="1">
        <f t="shared" si="12"/>
        <v>242.10897435897436</v>
      </c>
      <c r="AC55" s="1">
        <f t="shared" si="19"/>
        <v>2485.6521367521364</v>
      </c>
      <c r="AD55" s="1">
        <f t="shared" si="20"/>
        <v>14.054487179487182</v>
      </c>
      <c r="AE55" s="12">
        <f t="shared" si="21"/>
        <v>0.66537230336709141</v>
      </c>
      <c r="AH55" s="23">
        <f t="shared" si="13"/>
        <v>0.20399</v>
      </c>
      <c r="AI55" s="23">
        <f t="shared" si="2"/>
        <v>0.20305000000000001</v>
      </c>
      <c r="AJ55" s="11">
        <f t="shared" si="3"/>
        <v>0.15939999999999999</v>
      </c>
      <c r="AK55" s="11">
        <f t="shared" si="3"/>
        <v>0.24110000000000004</v>
      </c>
      <c r="AL55" s="11">
        <f t="shared" si="3"/>
        <v>0.28189999999999998</v>
      </c>
      <c r="AM55" s="11">
        <f t="shared" si="3"/>
        <v>0.45004999999999995</v>
      </c>
      <c r="AN55" s="23">
        <f t="shared" si="4"/>
        <v>1.0285944120499999</v>
      </c>
      <c r="AO55" s="23">
        <f t="shared" si="4"/>
        <v>1.1216942312</v>
      </c>
      <c r="AP55" s="23">
        <f t="shared" si="4"/>
        <v>0.95496168819999994</v>
      </c>
      <c r="AQ55" s="23">
        <f t="shared" si="4"/>
        <v>0.88379261620000005</v>
      </c>
      <c r="AR55" s="23">
        <f t="shared" si="4"/>
        <v>0.67550840605000018</v>
      </c>
      <c r="AS55" s="23">
        <f t="shared" si="25"/>
        <v>2.2837735259911214</v>
      </c>
      <c r="AT55" s="23">
        <f t="shared" si="25"/>
        <v>1.1271147826217371</v>
      </c>
      <c r="AU55" s="23">
        <f t="shared" si="25"/>
        <v>0.91929972722801989</v>
      </c>
      <c r="AV55" s="23">
        <f t="shared" si="25"/>
        <v>0.28850992267170683</v>
      </c>
    </row>
    <row r="56" spans="1:48" x14ac:dyDescent="0.35">
      <c r="A56">
        <v>1886</v>
      </c>
      <c r="B56" s="1">
        <v>-18.100000000000001</v>
      </c>
      <c r="C56" s="1">
        <v>-21</v>
      </c>
      <c r="D56" s="1">
        <v>-19.899999999999999</v>
      </c>
      <c r="E56" s="1">
        <v>-15.9</v>
      </c>
      <c r="F56" s="4">
        <v>-0.8</v>
      </c>
      <c r="G56" s="1">
        <v>3.4</v>
      </c>
      <c r="H56" s="1">
        <v>6.6</v>
      </c>
      <c r="I56" s="1">
        <v>5.9</v>
      </c>
      <c r="J56" s="1">
        <v>3.1</v>
      </c>
      <c r="K56" s="1">
        <v>-2.4</v>
      </c>
      <c r="L56" s="1">
        <v>-6.4</v>
      </c>
      <c r="M56" s="1">
        <v>-10.6</v>
      </c>
      <c r="N56" s="1">
        <v>-6.3</v>
      </c>
      <c r="O56" s="1">
        <f t="shared" si="0"/>
        <v>19</v>
      </c>
      <c r="P56" s="1">
        <f t="shared" si="14"/>
        <v>-16.3</v>
      </c>
      <c r="Q56" s="1">
        <f t="shared" si="15"/>
        <v>-12.199999999999998</v>
      </c>
      <c r="R56" s="1">
        <f t="shared" si="16"/>
        <v>5.3</v>
      </c>
      <c r="S56" s="1">
        <f t="shared" si="17"/>
        <v>-1.9000000000000001</v>
      </c>
      <c r="U56" s="1">
        <f t="shared" si="6"/>
        <v>6.6</v>
      </c>
      <c r="V56" s="1">
        <f t="shared" si="7"/>
        <v>-21</v>
      </c>
      <c r="W56" s="4">
        <f t="shared" si="27"/>
        <v>141.30952380952382</v>
      </c>
      <c r="X56" s="1">
        <f t="shared" si="18"/>
        <v>275.19090909090909</v>
      </c>
      <c r="Y56" s="1">
        <f t="shared" si="9"/>
        <v>133.88138528138526</v>
      </c>
      <c r="Z56" s="1">
        <f t="shared" si="10"/>
        <v>208.25021645021644</v>
      </c>
      <c r="AA56" s="7">
        <f t="shared" si="11"/>
        <v>589.0780952380951</v>
      </c>
      <c r="AB56" s="1">
        <f t="shared" si="12"/>
        <v>238.37929125138427</v>
      </c>
      <c r="AC56" s="1">
        <f t="shared" si="19"/>
        <v>3337.3100775193798</v>
      </c>
      <c r="AD56" s="1">
        <f t="shared" si="20"/>
        <v>22.119878183831688</v>
      </c>
      <c r="AE56" s="12">
        <f t="shared" si="21"/>
        <v>0.70415874594371708</v>
      </c>
      <c r="AH56" s="23">
        <f t="shared" si="13"/>
        <v>0.18554000000000001</v>
      </c>
      <c r="AI56" s="23">
        <f t="shared" si="2"/>
        <v>0.22209999999999999</v>
      </c>
      <c r="AJ56" s="11">
        <f t="shared" si="3"/>
        <v>0.16899999999999998</v>
      </c>
      <c r="AK56" s="11">
        <f t="shared" si="3"/>
        <v>0.25640000000000002</v>
      </c>
      <c r="AL56" s="11">
        <f t="shared" si="3"/>
        <v>0.29659999999999997</v>
      </c>
      <c r="AM56" s="11">
        <f t="shared" si="3"/>
        <v>0.45979999999999999</v>
      </c>
      <c r="AN56" s="23">
        <f t="shared" si="4"/>
        <v>0.99085375220000005</v>
      </c>
      <c r="AO56" s="23">
        <f t="shared" si="4"/>
        <v>1.1004276200000001</v>
      </c>
      <c r="AP56" s="23">
        <f t="shared" si="4"/>
        <v>0.92732912320000005</v>
      </c>
      <c r="AQ56" s="23">
        <f t="shared" si="4"/>
        <v>0.8601251752000002</v>
      </c>
      <c r="AR56" s="23">
        <f t="shared" si="4"/>
        <v>0.66762881680000019</v>
      </c>
      <c r="AS56" s="23">
        <f t="shared" si="25"/>
        <v>2.1896042600589678</v>
      </c>
      <c r="AT56" s="23">
        <f t="shared" si="25"/>
        <v>1.0751305887375451</v>
      </c>
      <c r="AU56" s="23">
        <f t="shared" si="25"/>
        <v>0.87787336712481467</v>
      </c>
      <c r="AV56" s="23">
        <f t="shared" si="25"/>
        <v>0.27763998324883793</v>
      </c>
    </row>
    <row r="57" spans="1:48" x14ac:dyDescent="0.35">
      <c r="A57">
        <v>1887</v>
      </c>
      <c r="B57" s="1">
        <v>-16.899999999999999</v>
      </c>
      <c r="C57" s="1">
        <v>-23.4</v>
      </c>
      <c r="D57" s="1">
        <v>-22.2</v>
      </c>
      <c r="E57" s="1">
        <v>-16.2</v>
      </c>
      <c r="F57" s="4">
        <v>-3.9</v>
      </c>
      <c r="G57" s="1">
        <v>2.9</v>
      </c>
      <c r="H57" s="1">
        <v>6.3</v>
      </c>
      <c r="I57" s="1">
        <v>6.2</v>
      </c>
      <c r="J57" s="1">
        <v>2</v>
      </c>
      <c r="K57" s="1">
        <v>-1.3</v>
      </c>
      <c r="L57" s="1">
        <v>-6.5</v>
      </c>
      <c r="M57" s="1">
        <v>-10.4</v>
      </c>
      <c r="N57" s="1">
        <v>-6.9</v>
      </c>
      <c r="O57" s="1">
        <f t="shared" si="0"/>
        <v>17.399999999999999</v>
      </c>
      <c r="P57" s="1">
        <f t="shared" si="14"/>
        <v>-16.966666666666665</v>
      </c>
      <c r="Q57" s="1">
        <f t="shared" si="15"/>
        <v>-14.1</v>
      </c>
      <c r="R57" s="1">
        <f t="shared" si="16"/>
        <v>5.1333333333333329</v>
      </c>
      <c r="S57" s="1">
        <f t="shared" si="17"/>
        <v>-1.9333333333333333</v>
      </c>
      <c r="U57" s="1">
        <f t="shared" si="6"/>
        <v>6.3</v>
      </c>
      <c r="V57" s="1">
        <f t="shared" si="7"/>
        <v>-23.4</v>
      </c>
      <c r="W57" s="4">
        <f t="shared" si="27"/>
        <v>152.99264705882354</v>
      </c>
      <c r="X57" s="1">
        <f t="shared" si="18"/>
        <v>276.4848484848485</v>
      </c>
      <c r="Y57" s="1">
        <f t="shared" si="9"/>
        <v>123.49220142602496</v>
      </c>
      <c r="Z57" s="1">
        <f t="shared" si="10"/>
        <v>214.73874777183602</v>
      </c>
      <c r="AA57" s="7">
        <f t="shared" si="11"/>
        <v>518.66724598930477</v>
      </c>
      <c r="AB57" s="1">
        <f t="shared" si="12"/>
        <v>242.80173796791445</v>
      </c>
      <c r="AC57" s="1">
        <f t="shared" si="19"/>
        <v>3787.7071122994648</v>
      </c>
      <c r="AD57" s="1">
        <f t="shared" si="20"/>
        <v>31.591778074866312</v>
      </c>
      <c r="AE57" s="12">
        <f t="shared" si="21"/>
        <v>0.72990227142179143</v>
      </c>
      <c r="AH57" s="23">
        <f t="shared" si="13"/>
        <v>0.17447000000000001</v>
      </c>
      <c r="AI57" s="23">
        <f t="shared" si="2"/>
        <v>0.20177999999999999</v>
      </c>
      <c r="AJ57" s="11">
        <f t="shared" si="3"/>
        <v>0.15876000000000001</v>
      </c>
      <c r="AK57" s="11">
        <f t="shared" si="3"/>
        <v>0.24008000000000002</v>
      </c>
      <c r="AL57" s="11">
        <f t="shared" si="3"/>
        <v>0.28091999999999995</v>
      </c>
      <c r="AM57" s="11">
        <f t="shared" si="3"/>
        <v>0.44939999999999997</v>
      </c>
      <c r="AN57" s="23">
        <f t="shared" si="4"/>
        <v>1.0311729075280001</v>
      </c>
      <c r="AO57" s="23">
        <f t="shared" si="4"/>
        <v>1.123127864992</v>
      </c>
      <c r="AP57" s="23">
        <f t="shared" si="4"/>
        <v>0.95684414348800007</v>
      </c>
      <c r="AQ57" s="23">
        <f t="shared" si="4"/>
        <v>0.88540763228800012</v>
      </c>
      <c r="AR57" s="23">
        <f t="shared" si="4"/>
        <v>0.67605007120000016</v>
      </c>
      <c r="AS57" s="23">
        <f t="shared" si="25"/>
        <v>2.0756659636150321</v>
      </c>
      <c r="AT57" s="23">
        <f t="shared" si="25"/>
        <v>1.0247616038036</v>
      </c>
      <c r="AU57" s="23">
        <f t="shared" si="25"/>
        <v>0.83575820548029522</v>
      </c>
      <c r="AV57" s="23">
        <f t="shared" si="25"/>
        <v>0.26215725357448111</v>
      </c>
    </row>
    <row r="58" spans="1:48" x14ac:dyDescent="0.35">
      <c r="A58">
        <v>1888</v>
      </c>
      <c r="B58" s="1">
        <v>-11.7</v>
      </c>
      <c r="C58" s="1">
        <v>-15.3</v>
      </c>
      <c r="D58" s="1">
        <v>-15.9</v>
      </c>
      <c r="E58" s="1">
        <v>-7.9</v>
      </c>
      <c r="F58" s="4">
        <v>-1.7</v>
      </c>
      <c r="G58" s="1">
        <v>5.3</v>
      </c>
      <c r="H58" s="1">
        <v>7.4</v>
      </c>
      <c r="I58" s="1">
        <v>7.8</v>
      </c>
      <c r="J58" s="1">
        <v>2</v>
      </c>
      <c r="K58" s="1">
        <v>-2</v>
      </c>
      <c r="L58" s="1">
        <v>-6.9</v>
      </c>
      <c r="M58" s="1">
        <v>-12.9</v>
      </c>
      <c r="N58" s="1">
        <v>-4.3</v>
      </c>
      <c r="O58" s="1">
        <f t="shared" si="0"/>
        <v>22.5</v>
      </c>
      <c r="P58" s="1">
        <f t="shared" si="14"/>
        <v>-12.466666666666669</v>
      </c>
      <c r="Q58" s="1">
        <f t="shared" si="15"/>
        <v>-8.5</v>
      </c>
      <c r="R58" s="1">
        <f t="shared" si="16"/>
        <v>6.833333333333333</v>
      </c>
      <c r="S58" s="1">
        <f t="shared" si="17"/>
        <v>-2.3000000000000003</v>
      </c>
      <c r="U58" s="1">
        <f t="shared" si="6"/>
        <v>7.8</v>
      </c>
      <c r="V58" s="1">
        <f t="shared" si="7"/>
        <v>-15.9</v>
      </c>
      <c r="W58" s="4">
        <f t="shared" si="27"/>
        <v>142.90714285714284</v>
      </c>
      <c r="X58" s="1">
        <f t="shared" si="18"/>
        <v>273.25</v>
      </c>
      <c r="Y58" s="1">
        <f t="shared" si="9"/>
        <v>130.34285714285716</v>
      </c>
      <c r="Z58" s="1">
        <f t="shared" si="10"/>
        <v>208.07857142857142</v>
      </c>
      <c r="AA58" s="7">
        <f t="shared" si="11"/>
        <v>677.7828571428571</v>
      </c>
      <c r="AB58" s="1">
        <f t="shared" si="12"/>
        <v>231.42229437229435</v>
      </c>
      <c r="AC58" s="1">
        <f t="shared" si="19"/>
        <v>2453.0763203463198</v>
      </c>
      <c r="AD58" s="1">
        <f t="shared" si="20"/>
        <v>27.195995670995671</v>
      </c>
      <c r="AE58" s="12">
        <f t="shared" si="21"/>
        <v>0.65546192177181017</v>
      </c>
      <c r="AH58" s="23">
        <f t="shared" si="13"/>
        <v>0.21506000000000003</v>
      </c>
      <c r="AI58" s="23">
        <f t="shared" si="2"/>
        <v>0.26655000000000001</v>
      </c>
      <c r="AJ58" s="11">
        <f t="shared" si="3"/>
        <v>0.19140000000000001</v>
      </c>
      <c r="AK58" s="11">
        <f t="shared" si="3"/>
        <v>0.29210000000000003</v>
      </c>
      <c r="AL58" s="11">
        <f t="shared" si="3"/>
        <v>0.33089999999999997</v>
      </c>
      <c r="AM58" s="11">
        <f t="shared" si="3"/>
        <v>0.48254999999999998</v>
      </c>
      <c r="AN58" s="23">
        <f t="shared" si="4"/>
        <v>0.90962284405000005</v>
      </c>
      <c r="AO58" s="23">
        <f t="shared" si="4"/>
        <v>1.0525401832000001</v>
      </c>
      <c r="AP58" s="23">
        <f t="shared" si="4"/>
        <v>0.86725923220000001</v>
      </c>
      <c r="AQ58" s="23">
        <f t="shared" si="4"/>
        <v>0.80896844020000014</v>
      </c>
      <c r="AR58" s="23">
        <f t="shared" si="4"/>
        <v>0.65103239605000018</v>
      </c>
      <c r="AS58" s="23">
        <f t="shared" si="25"/>
        <v>2.2970110471369121</v>
      </c>
      <c r="AT58" s="23">
        <f t="shared" si="25"/>
        <v>1.1152637533969358</v>
      </c>
      <c r="AU58" s="23">
        <f t="shared" si="25"/>
        <v>0.91322057295114367</v>
      </c>
      <c r="AV58" s="23">
        <f t="shared" si="25"/>
        <v>0.29408618652958951</v>
      </c>
    </row>
    <row r="59" spans="1:48" x14ac:dyDescent="0.35">
      <c r="A59">
        <v>1889</v>
      </c>
      <c r="B59" s="1">
        <v>-20.8</v>
      </c>
      <c r="C59" s="1">
        <v>-13.1</v>
      </c>
      <c r="D59" s="1">
        <v>-15</v>
      </c>
      <c r="E59" s="1">
        <v>-6.4</v>
      </c>
      <c r="F59" s="4">
        <v>-0.8</v>
      </c>
      <c r="G59" s="1">
        <v>3.1</v>
      </c>
      <c r="H59" s="1">
        <v>7.5</v>
      </c>
      <c r="I59" s="1">
        <v>5.6</v>
      </c>
      <c r="J59" s="1">
        <v>2.9</v>
      </c>
      <c r="K59" s="1">
        <v>-1.7</v>
      </c>
      <c r="L59" s="1">
        <v>-7.9</v>
      </c>
      <c r="M59" s="1">
        <v>-12</v>
      </c>
      <c r="N59" s="1">
        <v>-4.9000000000000004</v>
      </c>
      <c r="O59" s="1">
        <f t="shared" si="0"/>
        <v>19.099999999999998</v>
      </c>
      <c r="P59" s="1">
        <f t="shared" si="14"/>
        <v>-15.600000000000001</v>
      </c>
      <c r="Q59" s="1">
        <f t="shared" si="15"/>
        <v>-7.3999999999999995</v>
      </c>
      <c r="R59" s="1">
        <f t="shared" si="16"/>
        <v>5.3999999999999995</v>
      </c>
      <c r="S59" s="1">
        <f t="shared" si="17"/>
        <v>-2.2333333333333334</v>
      </c>
      <c r="U59" s="1">
        <f t="shared" si="6"/>
        <v>7.5</v>
      </c>
      <c r="V59" s="1">
        <f t="shared" si="7"/>
        <v>-20.8</v>
      </c>
      <c r="W59" s="4">
        <f t="shared" si="27"/>
        <v>141.75641025641025</v>
      </c>
      <c r="X59" s="1">
        <f t="shared" si="18"/>
        <v>277.22826086956519</v>
      </c>
      <c r="Y59" s="1">
        <f t="shared" si="9"/>
        <v>135.47185061315494</v>
      </c>
      <c r="Z59" s="1">
        <f t="shared" si="10"/>
        <v>209.49233556298771</v>
      </c>
      <c r="AA59" s="7">
        <f t="shared" si="11"/>
        <v>677.35925306577474</v>
      </c>
      <c r="AB59" s="1">
        <f t="shared" si="12"/>
        <v>233.50641025641025</v>
      </c>
      <c r="AC59" s="1">
        <f t="shared" si="19"/>
        <v>3237.9555555555557</v>
      </c>
      <c r="AD59" s="1">
        <f t="shared" si="20"/>
        <v>25.003205128205124</v>
      </c>
      <c r="AE59" s="12">
        <f t="shared" si="21"/>
        <v>0.68616436631501276</v>
      </c>
      <c r="AH59" s="23">
        <f t="shared" si="13"/>
        <v>0.21875</v>
      </c>
      <c r="AI59" s="23">
        <f t="shared" si="2"/>
        <v>0.22336999999999996</v>
      </c>
      <c r="AJ59" s="11">
        <f t="shared" si="3"/>
        <v>0.16963999999999999</v>
      </c>
      <c r="AK59" s="11">
        <f t="shared" si="3"/>
        <v>0.25741999999999998</v>
      </c>
      <c r="AL59" s="11">
        <f t="shared" si="3"/>
        <v>0.29757999999999996</v>
      </c>
      <c r="AM59" s="11">
        <f t="shared" si="3"/>
        <v>0.46044999999999997</v>
      </c>
      <c r="AN59" s="23">
        <f t="shared" si="4"/>
        <v>0.9884001596980001</v>
      </c>
      <c r="AO59" s="23">
        <f t="shared" si="4"/>
        <v>1.0990257056320001</v>
      </c>
      <c r="AP59" s="23">
        <f t="shared" si="4"/>
        <v>0.92552723648800006</v>
      </c>
      <c r="AQ59" s="23">
        <f t="shared" si="4"/>
        <v>0.85858453248800015</v>
      </c>
      <c r="AR59" s="23">
        <f t="shared" si="4"/>
        <v>0.66711987005000017</v>
      </c>
      <c r="AS59" s="23">
        <f t="shared" si="25"/>
        <v>2.346453274406155</v>
      </c>
      <c r="AT59" s="23">
        <f t="shared" si="25"/>
        <v>1.1517599359070585</v>
      </c>
      <c r="AU59" s="23">
        <f t="shared" si="25"/>
        <v>0.94051488035004882</v>
      </c>
      <c r="AV59" s="23">
        <f t="shared" si="25"/>
        <v>0.2976045095574853</v>
      </c>
    </row>
    <row r="60" spans="1:48" x14ac:dyDescent="0.35">
      <c r="A60">
        <v>1890</v>
      </c>
      <c r="B60" s="1">
        <v>-17.7</v>
      </c>
      <c r="C60" s="1">
        <v>-20.7</v>
      </c>
      <c r="D60" s="1">
        <v>-19.600000000000001</v>
      </c>
      <c r="E60" s="1">
        <v>-9.9</v>
      </c>
      <c r="F60" s="4">
        <v>-0.4</v>
      </c>
      <c r="G60" s="1">
        <v>3.9</v>
      </c>
      <c r="H60" s="1">
        <v>6.7</v>
      </c>
      <c r="I60" s="1">
        <v>6.2</v>
      </c>
      <c r="J60" s="1">
        <v>1.1000000000000001</v>
      </c>
      <c r="K60" s="1">
        <v>-3</v>
      </c>
      <c r="L60" s="1">
        <v>-7.4</v>
      </c>
      <c r="M60" s="1">
        <v>-8.6</v>
      </c>
      <c r="N60" s="1">
        <v>-5.8</v>
      </c>
      <c r="O60" s="1">
        <f t="shared" si="0"/>
        <v>17.900000000000002</v>
      </c>
      <c r="P60" s="1">
        <f t="shared" si="14"/>
        <v>-16.8</v>
      </c>
      <c r="Q60" s="1">
        <f t="shared" si="15"/>
        <v>-9.9666666666666668</v>
      </c>
      <c r="R60" s="1">
        <f t="shared" si="16"/>
        <v>5.6000000000000005</v>
      </c>
      <c r="S60" s="1">
        <f t="shared" si="17"/>
        <v>-3.1</v>
      </c>
      <c r="U60" s="1">
        <f t="shared" si="6"/>
        <v>6.7</v>
      </c>
      <c r="V60" s="1">
        <f t="shared" si="7"/>
        <v>-20.7</v>
      </c>
      <c r="W60" s="4">
        <f t="shared" si="27"/>
        <v>138.33720930232559</v>
      </c>
      <c r="X60" s="1">
        <f t="shared" si="18"/>
        <v>266.1829268292683</v>
      </c>
      <c r="Y60" s="1">
        <f t="shared" si="9"/>
        <v>127.84571752694271</v>
      </c>
      <c r="Z60" s="1">
        <f t="shared" si="10"/>
        <v>202.26006806579693</v>
      </c>
      <c r="AA60" s="7">
        <f t="shared" si="11"/>
        <v>571.04420495367742</v>
      </c>
      <c r="AB60" s="1">
        <f t="shared" si="12"/>
        <v>226.1089484327604</v>
      </c>
      <c r="AC60" s="1">
        <f t="shared" si="19"/>
        <v>3120.3034883720934</v>
      </c>
      <c r="AD60" s="1">
        <f t="shared" si="20"/>
        <v>25.28273508594539</v>
      </c>
      <c r="AE60" s="12">
        <f t="shared" si="21"/>
        <v>0.70038029850736672</v>
      </c>
      <c r="AH60" s="23">
        <f t="shared" si="13"/>
        <v>0.18923000000000004</v>
      </c>
      <c r="AI60" s="23">
        <f t="shared" si="2"/>
        <v>0.20813000000000001</v>
      </c>
      <c r="AJ60" s="11">
        <f t="shared" si="3"/>
        <v>0.16196000000000002</v>
      </c>
      <c r="AK60" s="11">
        <f t="shared" si="3"/>
        <v>0.24518000000000006</v>
      </c>
      <c r="AL60" s="11">
        <f t="shared" si="3"/>
        <v>0.28582000000000002</v>
      </c>
      <c r="AM60" s="11">
        <f t="shared" si="3"/>
        <v>0.45265</v>
      </c>
      <c r="AN60" s="23">
        <f t="shared" si="4"/>
        <v>1.018358494498</v>
      </c>
      <c r="AO60" s="23">
        <f t="shared" si="4"/>
        <v>1.115979520672</v>
      </c>
      <c r="AP60" s="23">
        <f t="shared" si="4"/>
        <v>0.94748222240799995</v>
      </c>
      <c r="AQ60" s="23">
        <f t="shared" si="4"/>
        <v>0.87737903520799998</v>
      </c>
      <c r="AR60" s="23">
        <f t="shared" si="4"/>
        <v>0.67336219445000012</v>
      </c>
      <c r="AS60" s="23">
        <f t="shared" si="25"/>
        <v>2.1710080210780616</v>
      </c>
      <c r="AT60" s="23">
        <f t="shared" si="25"/>
        <v>1.0699863343819653</v>
      </c>
      <c r="AU60" s="23">
        <f t="shared" si="25"/>
        <v>0.87295749432073511</v>
      </c>
      <c r="AV60" s="23">
        <f t="shared" si="25"/>
        <v>0.27452839102579268</v>
      </c>
    </row>
    <row r="61" spans="1:48" x14ac:dyDescent="0.35">
      <c r="A61">
        <v>1891</v>
      </c>
      <c r="B61" s="1">
        <v>-14.9</v>
      </c>
      <c r="C61" s="1">
        <v>-26.8</v>
      </c>
      <c r="D61" s="1">
        <v>-17.600000000000001</v>
      </c>
      <c r="E61" s="1">
        <v>-13</v>
      </c>
      <c r="F61" s="4">
        <v>-0.4</v>
      </c>
      <c r="G61" s="1">
        <v>6.1</v>
      </c>
      <c r="H61" s="1">
        <v>5.4</v>
      </c>
      <c r="I61" s="1">
        <v>7.2</v>
      </c>
      <c r="J61" s="1">
        <v>1.4</v>
      </c>
      <c r="K61" s="1">
        <v>-4.5</v>
      </c>
      <c r="L61" s="1">
        <v>-6.5</v>
      </c>
      <c r="M61" s="1">
        <v>-11.5</v>
      </c>
      <c r="N61" s="1">
        <v>-6.3</v>
      </c>
      <c r="O61" s="1">
        <f t="shared" si="0"/>
        <v>20.099999999999998</v>
      </c>
      <c r="P61" s="1">
        <f t="shared" si="14"/>
        <v>-16.766666666666666</v>
      </c>
      <c r="Q61" s="1">
        <f t="shared" si="15"/>
        <v>-10.333333333333334</v>
      </c>
      <c r="R61" s="1">
        <f t="shared" si="16"/>
        <v>6.2333333333333334</v>
      </c>
      <c r="S61" s="1">
        <f t="shared" si="17"/>
        <v>-3.1999999999999997</v>
      </c>
      <c r="U61" s="1">
        <f t="shared" si="6"/>
        <v>7.2</v>
      </c>
      <c r="V61" s="1">
        <f t="shared" si="7"/>
        <v>-26.8</v>
      </c>
      <c r="W61" s="4">
        <f t="shared" si="27"/>
        <v>137.37692307692308</v>
      </c>
      <c r="X61" s="1">
        <f t="shared" si="18"/>
        <v>265.23728813559325</v>
      </c>
      <c r="Y61" s="1">
        <f t="shared" si="9"/>
        <v>127.86036505867017</v>
      </c>
      <c r="Z61" s="1">
        <f t="shared" si="10"/>
        <v>201.30710560625818</v>
      </c>
      <c r="AA61" s="7">
        <f t="shared" si="11"/>
        <v>613.72975228161681</v>
      </c>
      <c r="AB61" s="1">
        <f t="shared" si="12"/>
        <v>236.19399624765478</v>
      </c>
      <c r="AC61" s="1">
        <f t="shared" si="19"/>
        <v>4219.9993996247658</v>
      </c>
      <c r="AD61" s="1">
        <f t="shared" si="20"/>
        <v>19.279924953095687</v>
      </c>
      <c r="AE61" s="12">
        <f t="shared" si="21"/>
        <v>0.72392551168673924</v>
      </c>
      <c r="AH61" s="23">
        <f t="shared" si="13"/>
        <v>0.14126000000000002</v>
      </c>
      <c r="AI61" s="23">
        <f t="shared" si="2"/>
        <v>0.23606999999999995</v>
      </c>
      <c r="AJ61" s="11">
        <f t="shared" si="3"/>
        <v>0.17604</v>
      </c>
      <c r="AK61" s="11">
        <f t="shared" si="3"/>
        <v>0.26761999999999997</v>
      </c>
      <c r="AL61" s="11">
        <f t="shared" si="3"/>
        <v>0.30737999999999999</v>
      </c>
      <c r="AM61" s="11">
        <f t="shared" si="3"/>
        <v>0.46694999999999998</v>
      </c>
      <c r="AN61" s="23">
        <f t="shared" si="4"/>
        <v>0.96429358865800019</v>
      </c>
      <c r="AO61" s="23">
        <f t="shared" si="4"/>
        <v>1.0851155974720001</v>
      </c>
      <c r="AP61" s="23">
        <f t="shared" si="4"/>
        <v>0.90778532384800015</v>
      </c>
      <c r="AQ61" s="23">
        <f t="shared" si="4"/>
        <v>0.84343376384800017</v>
      </c>
      <c r="AR61" s="23">
        <f t="shared" ref="AR61:AR124" si="28">2.42*AM61^2-3.01*AM61+1.54</f>
        <v>0.66214287205000011</v>
      </c>
      <c r="AS61" s="23">
        <f t="shared" si="25"/>
        <v>2.2193461441739757</v>
      </c>
      <c r="AT61" s="23">
        <f t="shared" si="25"/>
        <v>1.0857704029140482</v>
      </c>
      <c r="AU61" s="23">
        <f t="shared" si="25"/>
        <v>0.88731676459006315</v>
      </c>
      <c r="AV61" s="23">
        <f t="shared" si="25"/>
        <v>0.28222304839311729</v>
      </c>
    </row>
    <row r="62" spans="1:48" x14ac:dyDescent="0.35">
      <c r="A62">
        <v>1892</v>
      </c>
      <c r="B62" s="1">
        <v>-14.5</v>
      </c>
      <c r="C62" s="1">
        <v>-13.8</v>
      </c>
      <c r="D62" s="1">
        <v>-16</v>
      </c>
      <c r="E62" s="1">
        <v>-9.6</v>
      </c>
      <c r="F62" s="4">
        <v>-0.8</v>
      </c>
      <c r="G62" s="1">
        <v>6.6</v>
      </c>
      <c r="H62" s="1">
        <v>7.2</v>
      </c>
      <c r="I62" s="1">
        <v>6.6</v>
      </c>
      <c r="J62" s="1">
        <v>1.6</v>
      </c>
      <c r="K62" s="5">
        <v>0.7</v>
      </c>
      <c r="L62" s="1">
        <v>-6</v>
      </c>
      <c r="M62" s="1">
        <v>-7.9</v>
      </c>
      <c r="N62" s="1">
        <v>-3.8</v>
      </c>
      <c r="O62" s="1">
        <f t="shared" si="0"/>
        <v>22</v>
      </c>
      <c r="P62" s="1">
        <f t="shared" si="14"/>
        <v>-13.266666666666666</v>
      </c>
      <c r="Q62" s="1">
        <f t="shared" si="15"/>
        <v>-8.8000000000000007</v>
      </c>
      <c r="R62" s="1">
        <f t="shared" si="16"/>
        <v>6.8</v>
      </c>
      <c r="S62" s="1">
        <f t="shared" si="17"/>
        <v>-1.2333333333333334</v>
      </c>
      <c r="U62" s="1">
        <f t="shared" si="6"/>
        <v>7.2</v>
      </c>
      <c r="V62" s="1">
        <f t="shared" si="7"/>
        <v>-16</v>
      </c>
      <c r="W62" s="4">
        <f t="shared" si="27"/>
        <v>138.79729729729729</v>
      </c>
      <c r="X62" s="5">
        <f>INTERCEPT(K$7:L$7,K62:L62)</f>
        <v>291.68656716417911</v>
      </c>
      <c r="Y62" s="1">
        <f t="shared" si="9"/>
        <v>152.88926986688182</v>
      </c>
      <c r="Z62" s="1">
        <f t="shared" si="10"/>
        <v>215.2419322307382</v>
      </c>
      <c r="AA62" s="7">
        <f t="shared" si="11"/>
        <v>733.86849536103273</v>
      </c>
      <c r="AB62" s="1">
        <f t="shared" si="12"/>
        <v>238.56000916170404</v>
      </c>
      <c r="AC62" s="1">
        <f t="shared" si="19"/>
        <v>2544.6400977248431</v>
      </c>
      <c r="AD62" s="1">
        <f t="shared" si="20"/>
        <v>19.517292716445269</v>
      </c>
      <c r="AE62" s="12">
        <f t="shared" si="21"/>
        <v>0.65060675362991693</v>
      </c>
      <c r="AH62" s="23">
        <f t="shared" si="13"/>
        <v>0.20768000000000003</v>
      </c>
      <c r="AI62" s="23">
        <f t="shared" si="2"/>
        <v>0.26019999999999999</v>
      </c>
      <c r="AJ62" s="11">
        <f t="shared" si="3"/>
        <v>0.18820000000000001</v>
      </c>
      <c r="AK62" s="11">
        <f t="shared" si="3"/>
        <v>0.28700000000000003</v>
      </c>
      <c r="AL62" s="11">
        <f t="shared" si="3"/>
        <v>0.32599999999999996</v>
      </c>
      <c r="AM62" s="11">
        <f t="shared" si="3"/>
        <v>0.47929999999999995</v>
      </c>
      <c r="AN62" s="23">
        <f t="shared" ref="AN62:AQ125" si="29">2.42*AI62^2-3.01*AI62+1.54</f>
        <v>0.92064177680000003</v>
      </c>
      <c r="AO62" s="23">
        <f t="shared" si="29"/>
        <v>1.0592325608000002</v>
      </c>
      <c r="AP62" s="23">
        <f t="shared" si="29"/>
        <v>0.87546298</v>
      </c>
      <c r="AQ62" s="23">
        <f t="shared" si="29"/>
        <v>0.81592792000000014</v>
      </c>
      <c r="AR62" s="23">
        <f t="shared" si="28"/>
        <v>0.65324994580000018</v>
      </c>
      <c r="AS62" s="23">
        <f t="shared" si="25"/>
        <v>2.3977463277111122</v>
      </c>
      <c r="AT62" s="23">
        <f t="shared" si="25"/>
        <v>1.1659658935575647</v>
      </c>
      <c r="AU62" s="23">
        <f t="shared" si="25"/>
        <v>0.95433230698464167</v>
      </c>
      <c r="AV62" s="23">
        <f t="shared" si="25"/>
        <v>0.30653272703662293</v>
      </c>
    </row>
    <row r="63" spans="1:48" x14ac:dyDescent="0.35">
      <c r="A63">
        <v>1893</v>
      </c>
      <c r="B63" s="1">
        <v>-11.3</v>
      </c>
      <c r="C63" s="1">
        <v>-17.2</v>
      </c>
      <c r="D63" s="1">
        <v>-14.2</v>
      </c>
      <c r="E63" s="1">
        <v>-10.6</v>
      </c>
      <c r="F63" s="4">
        <v>-2.7</v>
      </c>
      <c r="G63" s="1">
        <v>4.5</v>
      </c>
      <c r="H63" s="1">
        <v>7.9</v>
      </c>
      <c r="I63" s="1">
        <v>7.4</v>
      </c>
      <c r="J63" s="1">
        <v>3.9</v>
      </c>
      <c r="K63" s="1">
        <v>-2.4</v>
      </c>
      <c r="L63" s="1">
        <v>-4</v>
      </c>
      <c r="M63" s="1">
        <v>-12.6</v>
      </c>
      <c r="N63" s="1">
        <v>-4.3</v>
      </c>
      <c r="O63" s="1">
        <f t="shared" si="0"/>
        <v>23.7</v>
      </c>
      <c r="P63" s="1">
        <f t="shared" si="14"/>
        <v>-12.133333333333335</v>
      </c>
      <c r="Q63" s="1">
        <f t="shared" si="15"/>
        <v>-9.1666666666666661</v>
      </c>
      <c r="R63" s="1">
        <f t="shared" si="16"/>
        <v>6.6000000000000005</v>
      </c>
      <c r="S63" s="1">
        <f t="shared" si="17"/>
        <v>-0.83333333333333337</v>
      </c>
      <c r="U63" s="1">
        <f t="shared" si="6"/>
        <v>7.9</v>
      </c>
      <c r="V63" s="1">
        <f t="shared" si="7"/>
        <v>-17.2</v>
      </c>
      <c r="W63" s="4">
        <f t="shared" si="27"/>
        <v>146.9375</v>
      </c>
      <c r="X63" s="1">
        <f t="shared" si="18"/>
        <v>276.88095238095241</v>
      </c>
      <c r="Y63" s="1">
        <f t="shared" si="9"/>
        <v>129.94345238095241</v>
      </c>
      <c r="Z63" s="1">
        <f t="shared" si="10"/>
        <v>211.9092261904762</v>
      </c>
      <c r="AA63" s="7">
        <f t="shared" si="11"/>
        <v>684.3688492063493</v>
      </c>
      <c r="AB63" s="1">
        <f t="shared" si="12"/>
        <v>220.25093283582089</v>
      </c>
      <c r="AC63" s="1">
        <f t="shared" si="19"/>
        <v>2525.544029850746</v>
      </c>
      <c r="AD63" s="1">
        <f t="shared" si="20"/>
        <v>36.812033582089555</v>
      </c>
      <c r="AE63" s="12">
        <f t="shared" si="21"/>
        <v>0.65765407645329377</v>
      </c>
      <c r="AH63" s="23">
        <f t="shared" si="13"/>
        <v>0.23351000000000005</v>
      </c>
      <c r="AI63" s="23">
        <f t="shared" si="2"/>
        <v>0.28178999999999998</v>
      </c>
      <c r="AJ63" s="11">
        <f t="shared" si="3"/>
        <v>0.19908000000000001</v>
      </c>
      <c r="AK63" s="11">
        <f t="shared" si="3"/>
        <v>0.30434</v>
      </c>
      <c r="AL63" s="11">
        <f t="shared" si="3"/>
        <v>0.34265999999999996</v>
      </c>
      <c r="AM63" s="11">
        <f t="shared" si="3"/>
        <v>0.49034999999999995</v>
      </c>
      <c r="AN63" s="23">
        <f t="shared" si="29"/>
        <v>0.88397366192200011</v>
      </c>
      <c r="AO63" s="23">
        <f t="shared" si="29"/>
        <v>1.036680688288</v>
      </c>
      <c r="AP63" s="23">
        <f t="shared" si="29"/>
        <v>0.84808386215200005</v>
      </c>
      <c r="AQ63" s="23">
        <f t="shared" si="29"/>
        <v>0.7927398189520003</v>
      </c>
      <c r="AR63" s="23">
        <f t="shared" si="28"/>
        <v>0.64591885645000024</v>
      </c>
      <c r="AS63" s="23">
        <f t="shared" si="25"/>
        <v>2.2906886928265529</v>
      </c>
      <c r="AT63" s="23">
        <f t="shared" si="25"/>
        <v>1.1082107227636664</v>
      </c>
      <c r="AU63" s="23">
        <f t="shared" si="25"/>
        <v>0.90839568009446525</v>
      </c>
      <c r="AV63" s="23">
        <f t="shared" si="25"/>
        <v>0.29434870802501595</v>
      </c>
    </row>
    <row r="64" spans="1:48" x14ac:dyDescent="0.35">
      <c r="A64">
        <v>1894</v>
      </c>
      <c r="B64" s="1">
        <v>-18.600000000000001</v>
      </c>
      <c r="C64" s="1">
        <v>-26.2</v>
      </c>
      <c r="D64" s="1">
        <v>-24.2</v>
      </c>
      <c r="E64" s="1">
        <v>-15</v>
      </c>
      <c r="F64" s="4">
        <v>-1.1000000000000001</v>
      </c>
      <c r="G64" s="1">
        <v>1.5</v>
      </c>
      <c r="H64" s="1">
        <v>7.2</v>
      </c>
      <c r="I64" s="1">
        <v>7</v>
      </c>
      <c r="J64" s="1">
        <v>1.9</v>
      </c>
      <c r="K64" s="1">
        <v>-1.8</v>
      </c>
      <c r="L64" s="1">
        <v>-8.4</v>
      </c>
      <c r="M64" s="1">
        <v>-12.9</v>
      </c>
      <c r="N64" s="1">
        <v>-7.6</v>
      </c>
      <c r="O64" s="1">
        <f t="shared" si="0"/>
        <v>17.599999999999998</v>
      </c>
      <c r="P64" s="1">
        <f t="shared" si="14"/>
        <v>-19.133333333333336</v>
      </c>
      <c r="Q64" s="1">
        <f t="shared" si="15"/>
        <v>-13.433333333333335</v>
      </c>
      <c r="R64" s="1">
        <f t="shared" si="16"/>
        <v>5.2333333333333334</v>
      </c>
      <c r="S64" s="1">
        <f t="shared" si="17"/>
        <v>-2.7666666666666671</v>
      </c>
      <c r="U64" s="1">
        <f t="shared" si="6"/>
        <v>7.2</v>
      </c>
      <c r="V64" s="1">
        <f t="shared" si="7"/>
        <v>-26.2</v>
      </c>
      <c r="W64" s="4">
        <f t="shared" si="27"/>
        <v>148.40384615384616</v>
      </c>
      <c r="X64" s="1">
        <f t="shared" si="18"/>
        <v>273.66216216216219</v>
      </c>
      <c r="Y64" s="1">
        <f t="shared" si="9"/>
        <v>125.25831600831603</v>
      </c>
      <c r="Z64" s="1">
        <f t="shared" si="10"/>
        <v>211.03300415800419</v>
      </c>
      <c r="AA64" s="7">
        <f t="shared" si="11"/>
        <v>601.23991683991687</v>
      </c>
      <c r="AB64" s="1">
        <f t="shared" si="12"/>
        <v>236.52289377289375</v>
      </c>
      <c r="AC64" s="1">
        <f t="shared" si="19"/>
        <v>4131.2665445665434</v>
      </c>
      <c r="AD64" s="1">
        <f t="shared" si="20"/>
        <v>30.142399267399284</v>
      </c>
      <c r="AE64" s="12">
        <f t="shared" si="21"/>
        <v>0.72385652368793774</v>
      </c>
      <c r="AH64" s="23">
        <f t="shared" si="13"/>
        <v>0.20768000000000003</v>
      </c>
      <c r="AI64" s="23">
        <f t="shared" si="2"/>
        <v>0.20431999999999997</v>
      </c>
      <c r="AJ64" s="11">
        <f t="shared" si="3"/>
        <v>0.16003999999999999</v>
      </c>
      <c r="AK64" s="11">
        <f t="shared" si="3"/>
        <v>0.24212</v>
      </c>
      <c r="AL64" s="11">
        <f t="shared" si="3"/>
        <v>0.28287999999999996</v>
      </c>
      <c r="AM64" s="11">
        <f t="shared" si="3"/>
        <v>0.45069999999999999</v>
      </c>
      <c r="AN64" s="23">
        <f t="shared" si="29"/>
        <v>1.026023723008</v>
      </c>
      <c r="AO64" s="23">
        <f t="shared" si="29"/>
        <v>1.1202625798720001</v>
      </c>
      <c r="AP64" s="23">
        <f t="shared" si="29"/>
        <v>0.95308426844800009</v>
      </c>
      <c r="AQ64" s="23">
        <f t="shared" si="29"/>
        <v>0.88218224844800019</v>
      </c>
      <c r="AR64" s="23">
        <f t="shared" si="28"/>
        <v>0.67496878580000019</v>
      </c>
      <c r="AS64" s="23">
        <f t="shared" si="25"/>
        <v>2.2319387331086809</v>
      </c>
      <c r="AT64" s="23">
        <f t="shared" si="25"/>
        <v>1.1011522874413773</v>
      </c>
      <c r="AU64" s="23">
        <f t="shared" si="25"/>
        <v>0.89818886619539817</v>
      </c>
      <c r="AV64" s="23">
        <f t="shared" si="25"/>
        <v>0.28202901024931926</v>
      </c>
    </row>
    <row r="65" spans="1:48" x14ac:dyDescent="0.35">
      <c r="A65">
        <v>1895</v>
      </c>
      <c r="B65" s="1">
        <v>-10.7</v>
      </c>
      <c r="C65" s="1">
        <v>-8.1999999999999993</v>
      </c>
      <c r="D65" s="1">
        <v>-12.1</v>
      </c>
      <c r="E65" s="1">
        <v>-10.1</v>
      </c>
      <c r="F65" s="4">
        <v>-2.4</v>
      </c>
      <c r="G65" s="1">
        <v>2.7</v>
      </c>
      <c r="H65" s="1">
        <v>6.8</v>
      </c>
      <c r="I65" s="1">
        <v>6.4</v>
      </c>
      <c r="J65" s="1">
        <v>0.8</v>
      </c>
      <c r="K65" s="1">
        <v>-1</v>
      </c>
      <c r="L65" s="1">
        <v>-7</v>
      </c>
      <c r="M65" s="1">
        <v>-9.9</v>
      </c>
      <c r="N65" s="1">
        <v>-3.7</v>
      </c>
      <c r="O65" s="1">
        <f t="shared" si="0"/>
        <v>16.7</v>
      </c>
      <c r="P65" s="1">
        <f t="shared" si="14"/>
        <v>-10.6</v>
      </c>
      <c r="Q65" s="1">
        <f t="shared" si="15"/>
        <v>-8.1999999999999993</v>
      </c>
      <c r="R65" s="1">
        <f t="shared" si="16"/>
        <v>5.3</v>
      </c>
      <c r="S65" s="1">
        <f t="shared" si="17"/>
        <v>-2.4</v>
      </c>
      <c r="U65" s="1">
        <f t="shared" si="6"/>
        <v>6.8</v>
      </c>
      <c r="V65" s="1">
        <f t="shared" si="7"/>
        <v>-12.1</v>
      </c>
      <c r="W65" s="4">
        <f t="shared" si="27"/>
        <v>149.85294117647058</v>
      </c>
      <c r="X65" s="1">
        <f t="shared" si="18"/>
        <v>271.55555555555554</v>
      </c>
      <c r="Y65" s="1">
        <f t="shared" si="9"/>
        <v>121.70261437908496</v>
      </c>
      <c r="Z65" s="1">
        <f t="shared" si="10"/>
        <v>210.70424836601308</v>
      </c>
      <c r="AA65" s="7">
        <f t="shared" si="11"/>
        <v>551.71851851851852</v>
      </c>
      <c r="AB65" s="1">
        <f t="shared" si="12"/>
        <v>241.19077901430839</v>
      </c>
      <c r="AC65" s="1">
        <f t="shared" si="19"/>
        <v>1945.6056173820875</v>
      </c>
      <c r="AD65" s="1">
        <f t="shared" si="20"/>
        <v>29.257551669316385</v>
      </c>
      <c r="AE65" s="12">
        <f t="shared" si="21"/>
        <v>0.65252240700218378</v>
      </c>
      <c r="AH65" s="23">
        <f t="shared" si="13"/>
        <v>0.19292000000000004</v>
      </c>
      <c r="AI65" s="23">
        <f t="shared" si="2"/>
        <v>0.19288999999999998</v>
      </c>
      <c r="AJ65" s="11">
        <f t="shared" si="3"/>
        <v>0.15428</v>
      </c>
      <c r="AK65" s="11">
        <f t="shared" si="3"/>
        <v>0.23293999999999998</v>
      </c>
      <c r="AL65" s="11">
        <f t="shared" si="3"/>
        <v>0.27405999999999997</v>
      </c>
      <c r="AM65" s="11">
        <f t="shared" si="3"/>
        <v>0.44484999999999997</v>
      </c>
      <c r="AN65" s="23">
        <f t="shared" si="29"/>
        <v>1.0494409560820002</v>
      </c>
      <c r="AO65" s="23">
        <f t="shared" si="29"/>
        <v>1.1332188105280001</v>
      </c>
      <c r="AP65" s="23">
        <f t="shared" si="29"/>
        <v>0.9701623255120001</v>
      </c>
      <c r="AQ65" s="23">
        <f t="shared" si="29"/>
        <v>0.89684289831200004</v>
      </c>
      <c r="AR65" s="23">
        <f t="shared" si="28"/>
        <v>0.67989898445000019</v>
      </c>
      <c r="AS65" s="23">
        <f t="shared" si="25"/>
        <v>2.1503745890472907</v>
      </c>
      <c r="AT65" s="23">
        <f t="shared" si="25"/>
        <v>1.0642381304663833</v>
      </c>
      <c r="AU65" s="23">
        <f t="shared" si="25"/>
        <v>0.86752415202116306</v>
      </c>
      <c r="AV65" s="23">
        <f t="shared" si="25"/>
        <v>0.27114962778294177</v>
      </c>
    </row>
    <row r="66" spans="1:48" x14ac:dyDescent="0.35">
      <c r="A66">
        <v>1896</v>
      </c>
      <c r="B66" s="1">
        <v>-19.399999999999999</v>
      </c>
      <c r="C66" s="1">
        <v>-25.9</v>
      </c>
      <c r="D66" s="1">
        <v>-20.2</v>
      </c>
      <c r="E66" s="1">
        <v>-16.399999999999999</v>
      </c>
      <c r="F66" s="4">
        <v>-4.2</v>
      </c>
      <c r="G66" s="1">
        <v>3.7</v>
      </c>
      <c r="H66" s="1">
        <v>7.7</v>
      </c>
      <c r="I66" s="1">
        <v>7.5</v>
      </c>
      <c r="J66" s="1">
        <v>3.3</v>
      </c>
      <c r="K66" s="1">
        <v>-0.5</v>
      </c>
      <c r="L66" s="1">
        <v>-7.3</v>
      </c>
      <c r="M66" s="1">
        <v>-11.3</v>
      </c>
      <c r="N66" s="1">
        <v>-6.9</v>
      </c>
      <c r="O66" s="1">
        <f t="shared" si="0"/>
        <v>22.2</v>
      </c>
      <c r="P66" s="1">
        <f t="shared" si="14"/>
        <v>-18.399999999999999</v>
      </c>
      <c r="Q66" s="1">
        <f t="shared" si="15"/>
        <v>-13.6</v>
      </c>
      <c r="R66" s="1">
        <f t="shared" si="16"/>
        <v>6.3</v>
      </c>
      <c r="S66" s="1">
        <f t="shared" si="17"/>
        <v>-1.5</v>
      </c>
      <c r="U66" s="1">
        <f t="shared" si="6"/>
        <v>7.7</v>
      </c>
      <c r="V66" s="1">
        <f t="shared" si="7"/>
        <v>-25.9</v>
      </c>
      <c r="W66" s="4">
        <f t="shared" si="27"/>
        <v>151.71518987341773</v>
      </c>
      <c r="X66" s="1">
        <f t="shared" si="18"/>
        <v>284.48684210526318</v>
      </c>
      <c r="Y66" s="1">
        <f t="shared" si="9"/>
        <v>132.77165223184545</v>
      </c>
      <c r="Z66" s="1">
        <f t="shared" si="10"/>
        <v>218.10101598934045</v>
      </c>
      <c r="AA66" s="7">
        <f t="shared" si="11"/>
        <v>681.56114812347323</v>
      </c>
      <c r="AB66" s="1">
        <f t="shared" si="12"/>
        <v>245.15963431786219</v>
      </c>
      <c r="AC66" s="1">
        <f t="shared" si="19"/>
        <v>4233.0896858884198</v>
      </c>
      <c r="AD66" s="1">
        <f t="shared" si="20"/>
        <v>29.135372714486635</v>
      </c>
      <c r="AE66" s="12">
        <f t="shared" si="21"/>
        <v>0.71364446609470944</v>
      </c>
      <c r="AH66" s="23">
        <f t="shared" si="13"/>
        <v>0.22613000000000005</v>
      </c>
      <c r="AI66" s="23">
        <f t="shared" si="2"/>
        <v>0.26273999999999997</v>
      </c>
      <c r="AJ66" s="11">
        <f t="shared" si="3"/>
        <v>0.18948000000000001</v>
      </c>
      <c r="AK66" s="11">
        <f t="shared" si="3"/>
        <v>0.28904000000000002</v>
      </c>
      <c r="AL66" s="11">
        <f t="shared" si="3"/>
        <v>0.32795999999999997</v>
      </c>
      <c r="AM66" s="11">
        <f t="shared" si="3"/>
        <v>0.48059999999999997</v>
      </c>
      <c r="AN66" s="23">
        <f t="shared" si="29"/>
        <v>0.9162107843920001</v>
      </c>
      <c r="AO66" s="23">
        <f t="shared" si="29"/>
        <v>1.056549662368</v>
      </c>
      <c r="AP66" s="23">
        <f t="shared" si="29"/>
        <v>0.87216637427200006</v>
      </c>
      <c r="AQ66" s="23">
        <f t="shared" si="29"/>
        <v>0.81313018307200013</v>
      </c>
      <c r="AR66" s="23">
        <f t="shared" si="28"/>
        <v>0.65235679120000012</v>
      </c>
      <c r="AS66" s="23">
        <f t="shared" si="25"/>
        <v>2.3077875279367643</v>
      </c>
      <c r="AT66" s="23">
        <f t="shared" si="25"/>
        <v>1.1215274663573023</v>
      </c>
      <c r="AU66" s="23">
        <f t="shared" si="25"/>
        <v>0.91811495385203268</v>
      </c>
      <c r="AV66" s="23">
        <f t="shared" si="25"/>
        <v>0.29520454695837212</v>
      </c>
    </row>
    <row r="67" spans="1:48" x14ac:dyDescent="0.35">
      <c r="A67">
        <v>1897</v>
      </c>
      <c r="B67" s="1">
        <v>-16.7</v>
      </c>
      <c r="C67" s="1">
        <v>-24.5</v>
      </c>
      <c r="D67" s="1">
        <v>-14.3</v>
      </c>
      <c r="E67" s="1">
        <v>-13.6</v>
      </c>
      <c r="F67" s="4">
        <v>-3</v>
      </c>
      <c r="G67" s="1">
        <v>4.3</v>
      </c>
      <c r="H67" s="1">
        <v>7.4</v>
      </c>
      <c r="I67" s="1">
        <v>6</v>
      </c>
      <c r="J67" s="1">
        <v>2.4</v>
      </c>
      <c r="K67" s="1">
        <v>-1.2</v>
      </c>
      <c r="L67" s="1">
        <v>-7.5</v>
      </c>
      <c r="M67" s="1">
        <v>-10</v>
      </c>
      <c r="N67" s="1">
        <v>-5.9</v>
      </c>
      <c r="O67" s="1">
        <f t="shared" si="0"/>
        <v>20.099999999999998</v>
      </c>
      <c r="P67" s="1">
        <f t="shared" si="14"/>
        <v>-17.5</v>
      </c>
      <c r="Q67" s="1">
        <f t="shared" si="15"/>
        <v>-10.299999999999999</v>
      </c>
      <c r="R67" s="1">
        <f t="shared" si="16"/>
        <v>5.8999999999999995</v>
      </c>
      <c r="S67" s="1">
        <f t="shared" si="17"/>
        <v>-2.1</v>
      </c>
      <c r="U67" s="1">
        <f t="shared" si="6"/>
        <v>7.4</v>
      </c>
      <c r="V67" s="1">
        <f t="shared" si="7"/>
        <v>-24.5</v>
      </c>
      <c r="W67" s="4">
        <f t="shared" si="27"/>
        <v>148.03424657534248</v>
      </c>
      <c r="X67" s="1">
        <f t="shared" si="18"/>
        <v>278.33333333333331</v>
      </c>
      <c r="Y67" s="1">
        <f t="shared" si="9"/>
        <v>130.29908675799084</v>
      </c>
      <c r="Z67" s="1">
        <f t="shared" si="10"/>
        <v>213.1837899543379</v>
      </c>
      <c r="AA67" s="7">
        <f t="shared" si="11"/>
        <v>642.80882800608811</v>
      </c>
      <c r="AB67" s="1">
        <f t="shared" si="12"/>
        <v>228.5474044700793</v>
      </c>
      <c r="AC67" s="1">
        <f t="shared" si="19"/>
        <v>3732.9409396779615</v>
      </c>
      <c r="AD67" s="1">
        <f t="shared" si="20"/>
        <v>33.760544340302829</v>
      </c>
      <c r="AE67" s="12">
        <f t="shared" si="21"/>
        <v>0.70672940595983869</v>
      </c>
      <c r="AH67" s="23">
        <f t="shared" si="13"/>
        <v>0.21506000000000003</v>
      </c>
      <c r="AI67" s="23">
        <f t="shared" si="2"/>
        <v>0.23606999999999995</v>
      </c>
      <c r="AJ67" s="11">
        <f t="shared" si="3"/>
        <v>0.17604</v>
      </c>
      <c r="AK67" s="11">
        <f t="shared" si="3"/>
        <v>0.26761999999999997</v>
      </c>
      <c r="AL67" s="11">
        <f t="shared" si="3"/>
        <v>0.30737999999999999</v>
      </c>
      <c r="AM67" s="11">
        <f t="shared" si="3"/>
        <v>0.46694999999999998</v>
      </c>
      <c r="AN67" s="23">
        <f t="shared" si="29"/>
        <v>0.96429358865800019</v>
      </c>
      <c r="AO67" s="23">
        <f t="shared" si="29"/>
        <v>1.0851155974720001</v>
      </c>
      <c r="AP67" s="23">
        <f t="shared" si="29"/>
        <v>0.90778532384800015</v>
      </c>
      <c r="AQ67" s="23">
        <f t="shared" si="29"/>
        <v>0.84343376384800017</v>
      </c>
      <c r="AR67" s="23">
        <f t="shared" si="28"/>
        <v>0.66214287205000011</v>
      </c>
      <c r="AS67" s="23">
        <f t="shared" si="25"/>
        <v>2.271315007848473</v>
      </c>
      <c r="AT67" s="23">
        <f t="shared" si="25"/>
        <v>1.1111951228023673</v>
      </c>
      <c r="AU67" s="23">
        <f t="shared" si="25"/>
        <v>0.90809443557037761</v>
      </c>
      <c r="AV67" s="23">
        <f t="shared" si="25"/>
        <v>0.28883166650626962</v>
      </c>
    </row>
    <row r="68" spans="1:48" x14ac:dyDescent="0.35">
      <c r="A68">
        <v>1898</v>
      </c>
      <c r="B68" s="1">
        <v>-19</v>
      </c>
      <c r="C68" s="1">
        <v>-27.7</v>
      </c>
      <c r="D68" s="1">
        <v>-16.8</v>
      </c>
      <c r="E68" s="1">
        <v>-13</v>
      </c>
      <c r="F68" s="4">
        <v>-1.6</v>
      </c>
      <c r="G68" s="1">
        <v>4.8</v>
      </c>
      <c r="H68" s="1">
        <v>5.2</v>
      </c>
      <c r="I68" s="1">
        <v>5.7</v>
      </c>
      <c r="J68" s="1">
        <v>2.6</v>
      </c>
      <c r="K68" s="1">
        <v>-0.9</v>
      </c>
      <c r="L68" s="1">
        <v>-8.9</v>
      </c>
      <c r="M68" s="1">
        <v>-18.2</v>
      </c>
      <c r="N68" s="1">
        <v>-7.3</v>
      </c>
      <c r="O68" s="1">
        <f t="shared" si="0"/>
        <v>18.3</v>
      </c>
      <c r="P68" s="1">
        <f t="shared" si="14"/>
        <v>-18.900000000000002</v>
      </c>
      <c r="Q68" s="1">
        <f t="shared" si="15"/>
        <v>-10.466666666666667</v>
      </c>
      <c r="R68" s="1">
        <f t="shared" si="16"/>
        <v>5.2333333333333334</v>
      </c>
      <c r="S68" s="1">
        <f t="shared" si="17"/>
        <v>-2.4</v>
      </c>
      <c r="U68" s="1">
        <f t="shared" si="6"/>
        <v>5.7</v>
      </c>
      <c r="V68" s="1">
        <f t="shared" si="7"/>
        <v>-27.7</v>
      </c>
      <c r="W68" s="4">
        <f t="shared" si="27"/>
        <v>143.125</v>
      </c>
      <c r="X68" s="1">
        <f t="shared" si="18"/>
        <v>280.65714285714284</v>
      </c>
      <c r="Y68" s="1">
        <f t="shared" si="9"/>
        <v>137.53214285714284</v>
      </c>
      <c r="Z68" s="1">
        <f t="shared" si="10"/>
        <v>211.89107142857142</v>
      </c>
      <c r="AA68" s="7">
        <f t="shared" si="11"/>
        <v>522.62214285714276</v>
      </c>
      <c r="AB68" s="1">
        <f t="shared" si="12"/>
        <v>229.79166666666669</v>
      </c>
      <c r="AC68" s="1">
        <f t="shared" si="19"/>
        <v>4243.4861111111113</v>
      </c>
      <c r="AD68" s="1">
        <f t="shared" si="20"/>
        <v>28.229166666666657</v>
      </c>
      <c r="AE68" s="12">
        <f t="shared" si="21"/>
        <v>0.74022548448640124</v>
      </c>
      <c r="AH68" s="23">
        <f t="shared" si="13"/>
        <v>0.13388000000000003</v>
      </c>
      <c r="AI68" s="23">
        <f t="shared" si="2"/>
        <v>0.21321000000000001</v>
      </c>
      <c r="AJ68" s="11">
        <f t="shared" si="3"/>
        <v>0.16452</v>
      </c>
      <c r="AK68" s="11">
        <f t="shared" si="3"/>
        <v>0.24926000000000004</v>
      </c>
      <c r="AL68" s="11">
        <f t="shared" si="3"/>
        <v>0.28974</v>
      </c>
      <c r="AM68" s="11">
        <f t="shared" si="3"/>
        <v>0.45524999999999999</v>
      </c>
      <c r="AN68" s="23">
        <f t="shared" si="29"/>
        <v>1.008247479922</v>
      </c>
      <c r="AO68" s="23">
        <f t="shared" si="29"/>
        <v>1.1102965295680001</v>
      </c>
      <c r="AP68" s="23">
        <f t="shared" si="29"/>
        <v>0.940083325192</v>
      </c>
      <c r="AQ68" s="23">
        <f t="shared" si="29"/>
        <v>0.87103982759200016</v>
      </c>
      <c r="AR68" s="23">
        <f t="shared" si="28"/>
        <v>0.67124870125000025</v>
      </c>
      <c r="AS68" s="23">
        <f t="shared" si="25"/>
        <v>2.0716283495882295</v>
      </c>
      <c r="AT68" s="23">
        <f t="shared" si="25"/>
        <v>1.0196119329087177</v>
      </c>
      <c r="AU68" s="23">
        <f t="shared" si="25"/>
        <v>0.83210382197204336</v>
      </c>
      <c r="AV68" s="23">
        <f t="shared" si="25"/>
        <v>0.26221870487995408</v>
      </c>
    </row>
    <row r="69" spans="1:48" x14ac:dyDescent="0.35">
      <c r="A69">
        <v>1899</v>
      </c>
      <c r="B69" s="1">
        <v>-15.8</v>
      </c>
      <c r="C69" s="1">
        <v>-22</v>
      </c>
      <c r="D69" s="1">
        <v>-14.2</v>
      </c>
      <c r="E69" s="1">
        <v>-7.1</v>
      </c>
      <c r="F69" s="4">
        <v>-0.2</v>
      </c>
      <c r="G69" s="1">
        <v>4.7</v>
      </c>
      <c r="H69" s="1">
        <v>6.5</v>
      </c>
      <c r="I69" s="1">
        <v>6.9</v>
      </c>
      <c r="J69" s="1">
        <v>3.3</v>
      </c>
      <c r="K69" s="1">
        <v>-3.7</v>
      </c>
      <c r="L69" s="1">
        <v>-8.3000000000000007</v>
      </c>
      <c r="M69" s="1">
        <v>-11.2</v>
      </c>
      <c r="N69" s="1">
        <v>-5.0999999999999996</v>
      </c>
      <c r="O69" s="1">
        <f t="shared" si="0"/>
        <v>21.400000000000002</v>
      </c>
      <c r="P69" s="1">
        <f t="shared" si="14"/>
        <v>-18.666666666666668</v>
      </c>
      <c r="Q69" s="1">
        <f t="shared" si="15"/>
        <v>-7.1666666666666652</v>
      </c>
      <c r="R69" s="1">
        <f t="shared" si="16"/>
        <v>6.0333333333333341</v>
      </c>
      <c r="S69" s="1">
        <f t="shared" si="17"/>
        <v>-2.9000000000000004</v>
      </c>
      <c r="U69" s="1">
        <f t="shared" si="6"/>
        <v>6.9</v>
      </c>
      <c r="V69" s="1">
        <f t="shared" si="7"/>
        <v>-22</v>
      </c>
      <c r="W69" s="4">
        <f t="shared" si="27"/>
        <v>136.74489795918367</v>
      </c>
      <c r="X69" s="1">
        <f t="shared" si="18"/>
        <v>272.37857142857143</v>
      </c>
      <c r="Y69" s="1">
        <f t="shared" si="9"/>
        <v>135.63367346938776</v>
      </c>
      <c r="Z69" s="1">
        <f t="shared" si="10"/>
        <v>204.56173469387755</v>
      </c>
      <c r="AA69" s="7">
        <f t="shared" si="11"/>
        <v>623.91489795918369</v>
      </c>
      <c r="AB69" s="1">
        <f t="shared" si="12"/>
        <v>221.08775510204083</v>
      </c>
      <c r="AC69" s="1">
        <f t="shared" si="19"/>
        <v>3242.6204081632654</v>
      </c>
      <c r="AD69" s="1">
        <f t="shared" si="20"/>
        <v>26.201020408163259</v>
      </c>
      <c r="AE69" s="12">
        <f t="shared" si="21"/>
        <v>0.69509781070147469</v>
      </c>
      <c r="AH69" s="23">
        <f t="shared" si="13"/>
        <v>0.18185000000000001</v>
      </c>
      <c r="AI69" s="23">
        <f t="shared" si="2"/>
        <v>0.25258000000000003</v>
      </c>
      <c r="AJ69" s="11">
        <f t="shared" si="3"/>
        <v>0.18436000000000002</v>
      </c>
      <c r="AK69" s="11">
        <f t="shared" si="3"/>
        <v>0.28088000000000002</v>
      </c>
      <c r="AL69" s="11">
        <f t="shared" si="3"/>
        <v>0.32012000000000002</v>
      </c>
      <c r="AM69" s="11">
        <f t="shared" si="3"/>
        <v>0.47539999999999999</v>
      </c>
      <c r="AN69" s="23">
        <f t="shared" si="29"/>
        <v>0.93412210848800004</v>
      </c>
      <c r="AO69" s="23">
        <f t="shared" si="29"/>
        <v>1.0673288352320001</v>
      </c>
      <c r="AP69" s="23">
        <f t="shared" si="29"/>
        <v>0.88547365004800005</v>
      </c>
      <c r="AQ69" s="23">
        <f t="shared" si="29"/>
        <v>0.82443269084799997</v>
      </c>
      <c r="AR69" s="23">
        <f t="shared" si="28"/>
        <v>0.65597848720000018</v>
      </c>
      <c r="AS69" s="23">
        <f t="shared" si="25"/>
        <v>2.2192705523082243</v>
      </c>
      <c r="AT69" s="23">
        <f t="shared" si="25"/>
        <v>1.0812057100590322</v>
      </c>
      <c r="AU69" s="23">
        <f t="shared" si="25"/>
        <v>0.88451435820954616</v>
      </c>
      <c r="AV69" s="23">
        <f t="shared" si="25"/>
        <v>0.28322756076579536</v>
      </c>
    </row>
    <row r="70" spans="1:48" x14ac:dyDescent="0.35">
      <c r="A70">
        <v>1900</v>
      </c>
      <c r="B70" s="1">
        <v>-16.7</v>
      </c>
      <c r="C70" s="1">
        <v>-8.1</v>
      </c>
      <c r="D70" s="1">
        <v>-8.1</v>
      </c>
      <c r="E70" s="1">
        <v>-9.1</v>
      </c>
      <c r="F70" s="5">
        <v>0.6</v>
      </c>
      <c r="G70" s="1">
        <v>6.4</v>
      </c>
      <c r="H70" s="1">
        <v>8.4</v>
      </c>
      <c r="I70" s="1">
        <v>7.4</v>
      </c>
      <c r="J70" s="1">
        <v>1.8</v>
      </c>
      <c r="K70" s="1">
        <v>-1.5</v>
      </c>
      <c r="L70" s="1">
        <v>-7.2</v>
      </c>
      <c r="M70" s="1">
        <v>-13.6</v>
      </c>
      <c r="N70" s="1">
        <v>-3.3</v>
      </c>
      <c r="O70" s="1">
        <f t="shared" si="0"/>
        <v>24.6</v>
      </c>
      <c r="P70" s="1">
        <f t="shared" si="14"/>
        <v>-12</v>
      </c>
      <c r="Q70" s="1">
        <f t="shared" si="15"/>
        <v>-5.5333333333333323</v>
      </c>
      <c r="R70" s="1">
        <f t="shared" si="16"/>
        <v>7.4000000000000012</v>
      </c>
      <c r="S70" s="1">
        <f t="shared" si="17"/>
        <v>-2.3000000000000003</v>
      </c>
      <c r="U70" s="1">
        <f t="shared" si="6"/>
        <v>8.4</v>
      </c>
      <c r="V70" s="1">
        <f t="shared" si="7"/>
        <v>-16.7</v>
      </c>
      <c r="W70" s="5">
        <f>INTERCEPT(E$7:F$7,E70:F70)</f>
        <v>133.61340206185568</v>
      </c>
      <c r="X70" s="1">
        <f t="shared" si="18"/>
        <v>274.63636363636363</v>
      </c>
      <c r="Y70" s="1">
        <f t="shared" si="9"/>
        <v>141.02296157450795</v>
      </c>
      <c r="Z70" s="1">
        <f t="shared" si="10"/>
        <v>204.12488284910967</v>
      </c>
      <c r="AA70" s="7">
        <f t="shared" si="11"/>
        <v>789.7285848172445</v>
      </c>
      <c r="AB70" s="1">
        <f t="shared" si="12"/>
        <v>226.23483063328425</v>
      </c>
      <c r="AC70" s="1">
        <f t="shared" si="19"/>
        <v>2518.7477810505643</v>
      </c>
      <c r="AD70" s="1">
        <f t="shared" si="20"/>
        <v>20.495986745213557</v>
      </c>
      <c r="AE70" s="12">
        <f t="shared" si="21"/>
        <v>0.64104759699520364</v>
      </c>
      <c r="AH70" s="23">
        <f t="shared" si="13"/>
        <v>0.25196000000000002</v>
      </c>
      <c r="AI70" s="23">
        <f t="shared" si="2"/>
        <v>0.29322000000000004</v>
      </c>
      <c r="AJ70" s="11">
        <f t="shared" si="3"/>
        <v>0.20484000000000002</v>
      </c>
      <c r="AK70" s="11">
        <f t="shared" si="3"/>
        <v>0.31352000000000002</v>
      </c>
      <c r="AL70" s="11">
        <f t="shared" si="3"/>
        <v>0.35148000000000001</v>
      </c>
      <c r="AM70" s="11">
        <f t="shared" si="3"/>
        <v>0.49619999999999997</v>
      </c>
      <c r="AN70" s="23">
        <f t="shared" si="29"/>
        <v>0.86547448352800005</v>
      </c>
      <c r="AO70" s="23">
        <f t="shared" si="29"/>
        <v>1.024973409952</v>
      </c>
      <c r="AP70" s="23">
        <f t="shared" si="29"/>
        <v>0.83417819276800009</v>
      </c>
      <c r="AQ70" s="23">
        <f t="shared" si="29"/>
        <v>0.78100762076800012</v>
      </c>
      <c r="AR70" s="23">
        <f t="shared" si="28"/>
        <v>0.64227694480000008</v>
      </c>
      <c r="AS70" s="23">
        <f t="shared" si="25"/>
        <v>2.4467730014493578</v>
      </c>
      <c r="AT70" s="23">
        <f t="shared" si="25"/>
        <v>1.1806636072585315</v>
      </c>
      <c r="AU70" s="23">
        <f t="shared" si="25"/>
        <v>0.96857035342074471</v>
      </c>
      <c r="AV70" s="23">
        <f t="shared" si="25"/>
        <v>0.31530302041816682</v>
      </c>
    </row>
    <row r="71" spans="1:48" x14ac:dyDescent="0.35">
      <c r="A71">
        <v>1901</v>
      </c>
      <c r="B71" s="1">
        <v>-18.600000000000001</v>
      </c>
      <c r="C71" s="1">
        <v>-5.4</v>
      </c>
      <c r="D71" s="1">
        <v>-13.7</v>
      </c>
      <c r="E71" s="1">
        <v>-10.5</v>
      </c>
      <c r="F71" s="4">
        <v>-2.2999999999999998</v>
      </c>
      <c r="G71" s="1">
        <v>2.5</v>
      </c>
      <c r="H71" s="1">
        <v>6.5</v>
      </c>
      <c r="I71" s="1">
        <v>6.5</v>
      </c>
      <c r="J71" s="1">
        <v>3.1</v>
      </c>
      <c r="K71" s="1">
        <v>-3.1</v>
      </c>
      <c r="L71" s="1">
        <v>-3</v>
      </c>
      <c r="M71" s="1">
        <v>-8.3000000000000007</v>
      </c>
      <c r="N71" s="1">
        <v>-3.9</v>
      </c>
      <c r="O71" s="1">
        <f t="shared" si="0"/>
        <v>18.600000000000001</v>
      </c>
      <c r="P71" s="1">
        <f t="shared" si="14"/>
        <v>-12.533333333333333</v>
      </c>
      <c r="Q71" s="1">
        <f t="shared" si="15"/>
        <v>-8.8333333333333339</v>
      </c>
      <c r="R71" s="1">
        <f t="shared" si="16"/>
        <v>5.166666666666667</v>
      </c>
      <c r="S71" s="1">
        <f t="shared" si="17"/>
        <v>-1</v>
      </c>
      <c r="U71" s="1">
        <f t="shared" si="6"/>
        <v>6.5</v>
      </c>
      <c r="V71" s="1">
        <f t="shared" si="7"/>
        <v>-18.600000000000001</v>
      </c>
      <c r="W71" s="4">
        <f t="shared" si="27"/>
        <v>150.11458333333334</v>
      </c>
      <c r="X71" s="1">
        <f t="shared" si="18"/>
        <v>273.25</v>
      </c>
      <c r="Y71" s="1">
        <f t="shared" si="9"/>
        <v>123.13541666666666</v>
      </c>
      <c r="Z71" s="1">
        <f t="shared" si="10"/>
        <v>211.68229166666669</v>
      </c>
      <c r="AA71" s="7">
        <f t="shared" si="11"/>
        <v>533.58680555555543</v>
      </c>
      <c r="AB71" s="1">
        <f t="shared" si="12"/>
        <v>240.47821969696972</v>
      </c>
      <c r="AC71" s="1">
        <f t="shared" si="19"/>
        <v>2981.9299242424245</v>
      </c>
      <c r="AD71" s="1">
        <f t="shared" si="20"/>
        <v>29.875473484848484</v>
      </c>
      <c r="AE71" s="12">
        <f t="shared" si="21"/>
        <v>0.70273421584120588</v>
      </c>
      <c r="AH71" s="23">
        <f t="shared" si="13"/>
        <v>0.18185000000000001</v>
      </c>
      <c r="AI71" s="23">
        <f t="shared" si="2"/>
        <v>0.21702000000000002</v>
      </c>
      <c r="AJ71" s="11">
        <f t="shared" si="3"/>
        <v>0.16644000000000003</v>
      </c>
      <c r="AK71" s="11">
        <f t="shared" si="3"/>
        <v>0.25232000000000004</v>
      </c>
      <c r="AL71" s="11">
        <f t="shared" si="3"/>
        <v>0.29268</v>
      </c>
      <c r="AM71" s="11">
        <f t="shared" si="3"/>
        <v>0.4572</v>
      </c>
      <c r="AN71" s="23">
        <f t="shared" si="29"/>
        <v>1.0007461865680001</v>
      </c>
      <c r="AO71" s="23">
        <f t="shared" si="29"/>
        <v>1.106055102112</v>
      </c>
      <c r="AP71" s="23">
        <f t="shared" si="29"/>
        <v>0.93458702540800009</v>
      </c>
      <c r="AQ71" s="23">
        <f t="shared" si="29"/>
        <v>0.86633422940800009</v>
      </c>
      <c r="AR71" s="23">
        <f t="shared" si="28"/>
        <v>0.66968505280000001</v>
      </c>
      <c r="AS71" s="23">
        <f t="shared" si="25"/>
        <v>2.0892450116674897</v>
      </c>
      <c r="AT71" s="23">
        <f t="shared" si="25"/>
        <v>1.0272360362783117</v>
      </c>
      <c r="AU71" s="23">
        <f t="shared" si="25"/>
        <v>0.83851316376915097</v>
      </c>
      <c r="AV71" s="23">
        <f t="shared" si="25"/>
        <v>0.26464633225904277</v>
      </c>
    </row>
    <row r="72" spans="1:48" x14ac:dyDescent="0.35">
      <c r="A72">
        <v>1902</v>
      </c>
      <c r="B72" s="1">
        <v>-15.1</v>
      </c>
      <c r="C72" s="1">
        <v>-14.2</v>
      </c>
      <c r="D72" s="1">
        <v>-18.5</v>
      </c>
      <c r="E72" s="1">
        <v>-7.8</v>
      </c>
      <c r="F72" s="4">
        <v>-0.3</v>
      </c>
      <c r="G72" s="1">
        <v>5</v>
      </c>
      <c r="H72" s="1">
        <v>8</v>
      </c>
      <c r="I72" s="1">
        <v>8.1</v>
      </c>
      <c r="J72" s="1">
        <v>3.3</v>
      </c>
      <c r="K72" s="1">
        <v>-0.6</v>
      </c>
      <c r="L72" s="1">
        <v>-6.3</v>
      </c>
      <c r="M72" s="1">
        <v>-11.9</v>
      </c>
      <c r="N72" s="1">
        <v>-4.2</v>
      </c>
      <c r="O72" s="1">
        <f t="shared" si="0"/>
        <v>24.400000000000002</v>
      </c>
      <c r="P72" s="1">
        <f t="shared" si="14"/>
        <v>-12.533333333333331</v>
      </c>
      <c r="Q72" s="1">
        <f t="shared" si="15"/>
        <v>-8.8666666666666671</v>
      </c>
      <c r="R72" s="1">
        <f t="shared" si="16"/>
        <v>7.0333333333333341</v>
      </c>
      <c r="S72" s="1">
        <f t="shared" si="17"/>
        <v>-1.2</v>
      </c>
      <c r="U72" s="1">
        <f t="shared" si="6"/>
        <v>8.1</v>
      </c>
      <c r="V72" s="1">
        <f t="shared" si="7"/>
        <v>-18.5</v>
      </c>
      <c r="W72" s="4">
        <f t="shared" si="27"/>
        <v>137.22641509433961</v>
      </c>
      <c r="X72" s="1">
        <f t="shared" si="18"/>
        <v>283.80769230769232</v>
      </c>
      <c r="Y72" s="1">
        <f t="shared" si="9"/>
        <v>146.58127721335271</v>
      </c>
      <c r="Z72" s="1">
        <f t="shared" si="10"/>
        <v>210.51705370101598</v>
      </c>
      <c r="AA72" s="7">
        <f t="shared" si="11"/>
        <v>791.53889695210455</v>
      </c>
      <c r="AB72" s="1">
        <f t="shared" si="12"/>
        <v>228.97641509433961</v>
      </c>
      <c r="AC72" s="1">
        <f t="shared" si="19"/>
        <v>2824.0424528301883</v>
      </c>
      <c r="AD72" s="1">
        <f t="shared" si="20"/>
        <v>22.738207547169807</v>
      </c>
      <c r="AE72" s="12">
        <f t="shared" si="21"/>
        <v>0.65384254119045893</v>
      </c>
      <c r="AH72" s="23">
        <f t="shared" si="13"/>
        <v>0.23720000000000002</v>
      </c>
      <c r="AI72" s="23">
        <f t="shared" si="2"/>
        <v>0.29067999999999999</v>
      </c>
      <c r="AJ72" s="11">
        <f t="shared" si="3"/>
        <v>0.20356000000000002</v>
      </c>
      <c r="AK72" s="11">
        <f t="shared" si="3"/>
        <v>0.31148000000000003</v>
      </c>
      <c r="AL72" s="11">
        <f t="shared" si="3"/>
        <v>0.34952000000000005</v>
      </c>
      <c r="AM72" s="11">
        <f t="shared" si="3"/>
        <v>0.49490000000000001</v>
      </c>
      <c r="AN72" s="23">
        <f t="shared" si="29"/>
        <v>0.86953076700800014</v>
      </c>
      <c r="AO72" s="23">
        <f t="shared" si="29"/>
        <v>1.0275611501120001</v>
      </c>
      <c r="AP72" s="23">
        <f t="shared" si="29"/>
        <v>0.83723309276800006</v>
      </c>
      <c r="AQ72" s="23">
        <f t="shared" si="29"/>
        <v>0.78358223756800005</v>
      </c>
      <c r="AR72" s="23">
        <f t="shared" si="28"/>
        <v>0.64307194420000002</v>
      </c>
      <c r="AS72" s="23">
        <f t="shared" si="25"/>
        <v>2.4526660523643189</v>
      </c>
      <c r="AT72" s="23">
        <f t="shared" si="25"/>
        <v>1.1841784554266996</v>
      </c>
      <c r="AU72" s="23">
        <f t="shared" si="25"/>
        <v>0.9712768308848243</v>
      </c>
      <c r="AV72" s="23">
        <f t="shared" si="25"/>
        <v>0.31585950301532961</v>
      </c>
    </row>
    <row r="73" spans="1:48" x14ac:dyDescent="0.35">
      <c r="A73">
        <v>1903</v>
      </c>
      <c r="B73" s="1">
        <v>-13.5</v>
      </c>
      <c r="C73" s="1">
        <v>-18.5</v>
      </c>
      <c r="D73" s="1">
        <v>-20.5</v>
      </c>
      <c r="E73" s="1">
        <v>-8.6</v>
      </c>
      <c r="F73" s="4">
        <v>-1.3</v>
      </c>
      <c r="G73" s="1">
        <v>3.9</v>
      </c>
      <c r="H73" s="1">
        <v>7.8</v>
      </c>
      <c r="I73" s="1">
        <v>5.8</v>
      </c>
      <c r="J73" s="1">
        <v>3.8</v>
      </c>
      <c r="K73" s="1">
        <v>-0.1</v>
      </c>
      <c r="L73" s="1">
        <v>-5.7</v>
      </c>
      <c r="M73" s="1">
        <v>-4.5</v>
      </c>
      <c r="N73" s="1">
        <v>-4.3</v>
      </c>
      <c r="O73" s="1">
        <f t="shared" si="0"/>
        <v>21.3</v>
      </c>
      <c r="P73" s="1">
        <f t="shared" si="14"/>
        <v>-14.633333333333333</v>
      </c>
      <c r="Q73" s="1">
        <f t="shared" si="15"/>
        <v>-10.133333333333335</v>
      </c>
      <c r="R73" s="1">
        <f t="shared" si="16"/>
        <v>5.833333333333333</v>
      </c>
      <c r="S73" s="1">
        <f t="shared" si="17"/>
        <v>-0.66666666666666685</v>
      </c>
      <c r="U73" s="1">
        <f t="shared" si="6"/>
        <v>7.8</v>
      </c>
      <c r="V73" s="1">
        <f t="shared" si="7"/>
        <v>-20.5</v>
      </c>
      <c r="W73" s="4">
        <f t="shared" si="27"/>
        <v>143.125</v>
      </c>
      <c r="X73" s="1">
        <f t="shared" si="18"/>
        <v>287.71794871794873</v>
      </c>
      <c r="Y73" s="1">
        <f t="shared" si="9"/>
        <v>144.59294871794873</v>
      </c>
      <c r="Z73" s="1">
        <f t="shared" si="10"/>
        <v>215.42147435897436</v>
      </c>
      <c r="AA73" s="7">
        <f t="shared" si="11"/>
        <v>751.88333333333333</v>
      </c>
      <c r="AB73" s="1">
        <f t="shared" si="12"/>
        <v>224.31730769230768</v>
      </c>
      <c r="AC73" s="1">
        <f t="shared" si="19"/>
        <v>3065.6698717948716</v>
      </c>
      <c r="AD73" s="1">
        <f t="shared" si="20"/>
        <v>30.96634615384616</v>
      </c>
      <c r="AE73" s="12">
        <f t="shared" si="21"/>
        <v>0.66879057827670363</v>
      </c>
      <c r="AH73" s="23">
        <f t="shared" si="13"/>
        <v>0.22982000000000002</v>
      </c>
      <c r="AI73" s="23">
        <f t="shared" si="2"/>
        <v>0.25130999999999998</v>
      </c>
      <c r="AJ73" s="11">
        <f t="shared" si="3"/>
        <v>0.18372000000000002</v>
      </c>
      <c r="AK73" s="11">
        <f t="shared" si="3"/>
        <v>0.27986000000000005</v>
      </c>
      <c r="AL73" s="11">
        <f t="shared" si="3"/>
        <v>0.31913999999999998</v>
      </c>
      <c r="AM73" s="11">
        <f t="shared" ref="AJ73:AM136" si="30">AM$3*$O73+AM$4</f>
        <v>0.47475000000000001</v>
      </c>
      <c r="AN73" s="23">
        <f t="shared" si="29"/>
        <v>0.93639615296200007</v>
      </c>
      <c r="AO73" s="23">
        <f t="shared" si="29"/>
        <v>1.0686851529279999</v>
      </c>
      <c r="AP73" s="23">
        <f t="shared" si="29"/>
        <v>0.887159719432</v>
      </c>
      <c r="AQ73" s="23">
        <f t="shared" si="29"/>
        <v>0.8258664218320001</v>
      </c>
      <c r="AR73" s="23">
        <f t="shared" si="28"/>
        <v>0.65644040125000014</v>
      </c>
      <c r="AS73" s="23">
        <f t="shared" si="25"/>
        <v>2.4378027814567163</v>
      </c>
      <c r="AT73" s="23">
        <f t="shared" si="25"/>
        <v>1.1880479470578968</v>
      </c>
      <c r="AU73" s="23">
        <f t="shared" si="25"/>
        <v>0.97183993350937847</v>
      </c>
      <c r="AV73" s="23">
        <f t="shared" si="25"/>
        <v>0.31102902278918937</v>
      </c>
    </row>
    <row r="74" spans="1:48" x14ac:dyDescent="0.35">
      <c r="A74">
        <v>1904</v>
      </c>
      <c r="B74" s="1">
        <v>-16.100000000000001</v>
      </c>
      <c r="C74" s="1">
        <v>-17.3</v>
      </c>
      <c r="D74" s="1">
        <v>-16.600000000000001</v>
      </c>
      <c r="E74" s="1">
        <v>-12.7</v>
      </c>
      <c r="F74" s="5">
        <v>0.1</v>
      </c>
      <c r="G74" s="1">
        <v>5</v>
      </c>
      <c r="H74" s="1">
        <v>7.3</v>
      </c>
      <c r="I74" s="1">
        <v>8.8000000000000007</v>
      </c>
      <c r="J74" s="1">
        <v>2.5</v>
      </c>
      <c r="K74" s="1">
        <v>-5.0999999999999996</v>
      </c>
      <c r="L74" s="1">
        <v>-6.1</v>
      </c>
      <c r="M74" s="1">
        <v>-6.6</v>
      </c>
      <c r="N74" s="1">
        <v>-4.7</v>
      </c>
      <c r="O74" s="1">
        <f t="shared" ref="O74:O137" si="31">SUMIF(F74:J74,"&gt;0")</f>
        <v>23.7</v>
      </c>
      <c r="P74" s="1">
        <f t="shared" si="14"/>
        <v>-12.633333333333335</v>
      </c>
      <c r="Q74" s="1">
        <f t="shared" si="15"/>
        <v>-9.7333333333333325</v>
      </c>
      <c r="R74" s="1">
        <f t="shared" si="16"/>
        <v>7.0333333333333341</v>
      </c>
      <c r="S74" s="1">
        <f t="shared" si="17"/>
        <v>-2.9</v>
      </c>
      <c r="U74" s="1">
        <f t="shared" si="6"/>
        <v>8.8000000000000007</v>
      </c>
      <c r="V74" s="1">
        <f t="shared" si="7"/>
        <v>-17.3</v>
      </c>
      <c r="W74" s="5">
        <f t="shared" ref="W74:W76" si="32">INTERCEPT(E$7:F$7,E74:F74)</f>
        <v>135.26171875</v>
      </c>
      <c r="X74" s="1">
        <f t="shared" si="18"/>
        <v>268.03289473684208</v>
      </c>
      <c r="Y74" s="1">
        <f t="shared" si="9"/>
        <v>132.77117598684208</v>
      </c>
      <c r="Z74" s="1">
        <f t="shared" si="10"/>
        <v>201.64730674342104</v>
      </c>
      <c r="AA74" s="7">
        <f t="shared" si="11"/>
        <v>778.92423245614032</v>
      </c>
      <c r="AB74" s="1">
        <f t="shared" si="12"/>
        <v>212.54377003205127</v>
      </c>
      <c r="AC74" s="1">
        <f t="shared" si="19"/>
        <v>2451.3381477029911</v>
      </c>
      <c r="AD74" s="1">
        <f t="shared" si="20"/>
        <v>28.989833733974365</v>
      </c>
      <c r="AE74" s="12">
        <f t="shared" si="21"/>
        <v>0.63950993966330205</v>
      </c>
      <c r="AH74" s="23">
        <f t="shared" si="13"/>
        <v>0.21137</v>
      </c>
      <c r="AI74" s="23">
        <f t="shared" ref="AI74:AI137" si="33">0.0127*$O74-0.0192</f>
        <v>0.28178999999999998</v>
      </c>
      <c r="AJ74" s="11">
        <f t="shared" si="30"/>
        <v>0.19908000000000001</v>
      </c>
      <c r="AK74" s="11">
        <f t="shared" si="30"/>
        <v>0.30434</v>
      </c>
      <c r="AL74" s="11">
        <f t="shared" si="30"/>
        <v>0.34265999999999996</v>
      </c>
      <c r="AM74" s="11">
        <f t="shared" si="30"/>
        <v>0.49034999999999995</v>
      </c>
      <c r="AN74" s="23">
        <f t="shared" si="29"/>
        <v>0.88397366192200011</v>
      </c>
      <c r="AO74" s="23">
        <f t="shared" si="29"/>
        <v>1.036680688288</v>
      </c>
      <c r="AP74" s="23">
        <f t="shared" si="29"/>
        <v>0.84808386215200005</v>
      </c>
      <c r="AQ74" s="23">
        <f t="shared" si="29"/>
        <v>0.7927398189520003</v>
      </c>
      <c r="AR74" s="23">
        <f t="shared" si="28"/>
        <v>0.64591885645000024</v>
      </c>
      <c r="AS74" s="23">
        <f t="shared" ref="AS74:AV105" si="34">AS$6*SQRT($AA74*AO74)</f>
        <v>2.4438163324850866</v>
      </c>
      <c r="AT74" s="23">
        <f t="shared" si="34"/>
        <v>1.1822922392754902</v>
      </c>
      <c r="AU74" s="23">
        <f t="shared" si="34"/>
        <v>0.96911998837977553</v>
      </c>
      <c r="AV74" s="23">
        <f t="shared" si="34"/>
        <v>0.31402528958651693</v>
      </c>
    </row>
    <row r="75" spans="1:48" x14ac:dyDescent="0.35">
      <c r="A75">
        <v>1905</v>
      </c>
      <c r="B75" s="1">
        <v>-18.2</v>
      </c>
      <c r="C75" s="1">
        <v>-16.899999999999999</v>
      </c>
      <c r="D75" s="1">
        <v>-9.4</v>
      </c>
      <c r="E75" s="1">
        <v>-1.7</v>
      </c>
      <c r="F75" s="5">
        <v>0.1</v>
      </c>
      <c r="G75" s="1">
        <v>3.8</v>
      </c>
      <c r="H75" s="1">
        <v>7.9</v>
      </c>
      <c r="I75" s="1">
        <v>7.1</v>
      </c>
      <c r="J75" s="1">
        <v>1.1000000000000001</v>
      </c>
      <c r="K75" s="1">
        <v>-0.3</v>
      </c>
      <c r="L75" s="1">
        <v>-4.0999999999999996</v>
      </c>
      <c r="M75" s="1">
        <v>-12.2</v>
      </c>
      <c r="N75" s="1">
        <v>-3.6</v>
      </c>
      <c r="O75" s="1">
        <f t="shared" si="31"/>
        <v>20</v>
      </c>
      <c r="P75" s="1">
        <f t="shared" si="14"/>
        <v>-13.899999999999999</v>
      </c>
      <c r="Q75" s="1">
        <f t="shared" si="15"/>
        <v>-3.6666666666666665</v>
      </c>
      <c r="R75" s="1">
        <f t="shared" si="16"/>
        <v>6.2666666666666657</v>
      </c>
      <c r="S75" s="1">
        <f t="shared" si="17"/>
        <v>-1.0999999999999999</v>
      </c>
      <c r="U75" s="1">
        <f t="shared" ref="U75:U138" si="35">MAX(B75:M75)</f>
        <v>7.9</v>
      </c>
      <c r="V75" s="1">
        <f t="shared" ref="V75:V138" si="36">MIN(B75:M75)</f>
        <v>-18.2</v>
      </c>
      <c r="W75" s="5">
        <f t="shared" si="32"/>
        <v>133.80555555555554</v>
      </c>
      <c r="X75" s="1">
        <f t="shared" si="18"/>
        <v>281.96428571428572</v>
      </c>
      <c r="Y75" s="1">
        <f t="shared" ref="Y75:Y138" si="37">(X75-W75)</f>
        <v>148.15873015873018</v>
      </c>
      <c r="Z75" s="1">
        <f t="shared" ref="Z75:Z138" si="38">(X75+W75)/2</f>
        <v>207.88492063492063</v>
      </c>
      <c r="AA75" s="7">
        <f t="shared" ref="AA75:AA138" si="39">(2/3)*U75*(X75-W75)</f>
        <v>780.30264550264565</v>
      </c>
      <c r="AB75" s="1">
        <f t="shared" ref="AB75:AB138" si="40">365-X74+W75</f>
        <v>230.77266081871346</v>
      </c>
      <c r="AC75" s="1">
        <f t="shared" si="19"/>
        <v>2800.041617933723</v>
      </c>
      <c r="AD75" s="1">
        <f t="shared" si="20"/>
        <v>18.419225146198812</v>
      </c>
      <c r="AE75" s="12">
        <f t="shared" si="21"/>
        <v>0.65449432681597108</v>
      </c>
      <c r="AH75" s="23">
        <f t="shared" ref="AH75:AH138" si="41">0.0369*H75-0.058</f>
        <v>0.23351000000000005</v>
      </c>
      <c r="AI75" s="23">
        <f t="shared" si="33"/>
        <v>0.23480000000000001</v>
      </c>
      <c r="AJ75" s="11">
        <f t="shared" si="30"/>
        <v>0.1754</v>
      </c>
      <c r="AK75" s="11">
        <f t="shared" si="30"/>
        <v>0.2666</v>
      </c>
      <c r="AL75" s="11">
        <f t="shared" si="30"/>
        <v>0.30640000000000001</v>
      </c>
      <c r="AM75" s="11">
        <f t="shared" si="30"/>
        <v>0.46629999999999999</v>
      </c>
      <c r="AN75" s="23">
        <f t="shared" si="29"/>
        <v>0.96666911680000012</v>
      </c>
      <c r="AO75" s="23">
        <f t="shared" si="29"/>
        <v>1.0864976872000001</v>
      </c>
      <c r="AP75" s="23">
        <f t="shared" si="29"/>
        <v>0.90953685520000016</v>
      </c>
      <c r="AQ75" s="23">
        <f t="shared" si="29"/>
        <v>0.84492792319999999</v>
      </c>
      <c r="AR75" s="23">
        <f t="shared" si="28"/>
        <v>0.66263136980000015</v>
      </c>
      <c r="AS75" s="23">
        <f t="shared" si="34"/>
        <v>2.5040580579063874</v>
      </c>
      <c r="AT75" s="23">
        <f t="shared" si="34"/>
        <v>1.2254610782263224</v>
      </c>
      <c r="AU75" s="23">
        <f t="shared" si="34"/>
        <v>1.0013962901700788</v>
      </c>
      <c r="AV75" s="23">
        <f t="shared" si="34"/>
        <v>0.31834319550793677</v>
      </c>
    </row>
    <row r="76" spans="1:48" x14ac:dyDescent="0.35">
      <c r="A76">
        <v>1906</v>
      </c>
      <c r="B76" s="1">
        <v>-19.600000000000001</v>
      </c>
      <c r="C76" s="1">
        <v>-22</v>
      </c>
      <c r="D76" s="1">
        <v>-18.100000000000001</v>
      </c>
      <c r="E76" s="1">
        <v>-11.6</v>
      </c>
      <c r="F76" s="5">
        <v>0.1</v>
      </c>
      <c r="G76" s="1">
        <v>4</v>
      </c>
      <c r="H76" s="1">
        <v>7.8</v>
      </c>
      <c r="I76" s="1">
        <v>9.4</v>
      </c>
      <c r="J76" s="1">
        <v>3.7</v>
      </c>
      <c r="K76" s="1">
        <v>-2.4</v>
      </c>
      <c r="L76" s="1">
        <v>-8.5</v>
      </c>
      <c r="M76" s="1">
        <v>-10.3</v>
      </c>
      <c r="N76" s="1">
        <v>-5.6</v>
      </c>
      <c r="O76" s="1">
        <f t="shared" si="31"/>
        <v>24.999999999999996</v>
      </c>
      <c r="P76" s="1">
        <f t="shared" ref="P76:P139" si="42">(M75+B76+C76)/3</f>
        <v>-17.933333333333334</v>
      </c>
      <c r="Q76" s="1">
        <f t="shared" ref="Q76:Q139" si="43">AVERAGE(D76:F76)</f>
        <v>-9.8666666666666671</v>
      </c>
      <c r="R76" s="1">
        <f t="shared" ref="R76:R139" si="44">AVERAGE(G76:I76)</f>
        <v>7.0666666666666673</v>
      </c>
      <c r="S76" s="1">
        <f t="shared" ref="S76:S139" si="45">AVERAGE(J76:L76)</f>
        <v>-2.4</v>
      </c>
      <c r="U76" s="1">
        <f t="shared" si="35"/>
        <v>9.4</v>
      </c>
      <c r="V76" s="1">
        <f t="shared" si="36"/>
        <v>-22</v>
      </c>
      <c r="W76" s="5">
        <f t="shared" si="32"/>
        <v>135.23931623931625</v>
      </c>
      <c r="X76" s="1">
        <f t="shared" ref="X76:X139" si="46">INTERCEPT(J$7:K$7,J76:K76)</f>
        <v>276.5</v>
      </c>
      <c r="Y76" s="1">
        <f t="shared" si="37"/>
        <v>141.26068376068375</v>
      </c>
      <c r="Z76" s="1">
        <f t="shared" si="38"/>
        <v>205.86965811965814</v>
      </c>
      <c r="AA76" s="7">
        <f t="shared" si="39"/>
        <v>885.23361823361813</v>
      </c>
      <c r="AB76" s="1">
        <f t="shared" si="40"/>
        <v>218.27503052503053</v>
      </c>
      <c r="AC76" s="1">
        <f t="shared" ref="AC76:AC139" si="47">ABS((2/3)*V76*AB76)</f>
        <v>3201.3671143671145</v>
      </c>
      <c r="AD76" s="1">
        <f t="shared" ref="AD76:AD139" si="48">W76-AB76/2</f>
        <v>26.101800976800988</v>
      </c>
      <c r="AE76" s="12">
        <f t="shared" ref="AE76:AE139" si="49">SQRT(AC76)/(SQRT(AA76)+SQRT(AC76))</f>
        <v>0.65537276310626524</v>
      </c>
      <c r="AH76" s="23">
        <f t="shared" si="41"/>
        <v>0.22982000000000002</v>
      </c>
      <c r="AI76" s="23">
        <f t="shared" si="33"/>
        <v>0.29829999999999995</v>
      </c>
      <c r="AJ76" s="11">
        <f t="shared" si="30"/>
        <v>0.20739999999999997</v>
      </c>
      <c r="AK76" s="11">
        <f t="shared" si="30"/>
        <v>0.31759999999999999</v>
      </c>
      <c r="AL76" s="11">
        <f t="shared" si="30"/>
        <v>0.35539999999999994</v>
      </c>
      <c r="AM76" s="11">
        <f t="shared" si="30"/>
        <v>0.49879999999999997</v>
      </c>
      <c r="AN76" s="23">
        <f t="shared" si="29"/>
        <v>0.85745559380000014</v>
      </c>
      <c r="AO76" s="23">
        <f t="shared" si="29"/>
        <v>1.0198217192000001</v>
      </c>
      <c r="AP76" s="23">
        <f t="shared" si="29"/>
        <v>0.82812881920000003</v>
      </c>
      <c r="AQ76" s="23">
        <f t="shared" si="29"/>
        <v>0.77591416720000028</v>
      </c>
      <c r="AR76" s="23">
        <f t="shared" si="28"/>
        <v>0.64071148480000017</v>
      </c>
      <c r="AS76" s="23">
        <f t="shared" si="34"/>
        <v>2.5839822676208537</v>
      </c>
      <c r="AT76" s="23">
        <f t="shared" si="34"/>
        <v>1.2454770526196128</v>
      </c>
      <c r="AU76" s="23">
        <f t="shared" si="34"/>
        <v>1.0221164952796837</v>
      </c>
      <c r="AV76" s="23">
        <f t="shared" si="34"/>
        <v>0.33341738377435309</v>
      </c>
    </row>
    <row r="77" spans="1:48" x14ac:dyDescent="0.35">
      <c r="A77">
        <v>1907</v>
      </c>
      <c r="B77" s="1">
        <v>-17.899999999999999</v>
      </c>
      <c r="C77" s="1">
        <v>-19.3</v>
      </c>
      <c r="D77" s="1">
        <v>-20.9</v>
      </c>
      <c r="E77" s="1">
        <v>-13.2</v>
      </c>
      <c r="F77" s="4">
        <v>-2</v>
      </c>
      <c r="G77" s="1">
        <v>4.2</v>
      </c>
      <c r="H77" s="1">
        <v>7.8</v>
      </c>
      <c r="I77" s="1">
        <v>7.3</v>
      </c>
      <c r="J77" s="1">
        <v>2.7</v>
      </c>
      <c r="K77" s="5">
        <v>0.1</v>
      </c>
      <c r="L77" s="1">
        <v>-7.7</v>
      </c>
      <c r="M77" s="1">
        <v>-7.9</v>
      </c>
      <c r="N77" s="1">
        <v>-5.6</v>
      </c>
      <c r="O77" s="1">
        <f t="shared" si="31"/>
        <v>22</v>
      </c>
      <c r="P77" s="1">
        <f t="shared" si="42"/>
        <v>-15.833333333333334</v>
      </c>
      <c r="Q77" s="1">
        <f t="shared" si="43"/>
        <v>-12.033333333333331</v>
      </c>
      <c r="R77" s="1">
        <f t="shared" si="44"/>
        <v>6.4333333333333336</v>
      </c>
      <c r="S77" s="1">
        <f t="shared" si="45"/>
        <v>-1.6333333333333335</v>
      </c>
      <c r="U77" s="1">
        <f t="shared" si="35"/>
        <v>7.8</v>
      </c>
      <c r="V77" s="1">
        <f t="shared" si="36"/>
        <v>-20.9</v>
      </c>
      <c r="W77" s="4">
        <f t="shared" ref="W77:W78" si="50">INTERCEPT(F$7:G$7,F77:G77)</f>
        <v>145.33870967741936</v>
      </c>
      <c r="X77" s="5">
        <f>INTERCEPT(K$7:L$7,K77:L77)</f>
        <v>288.89102564102564</v>
      </c>
      <c r="Y77" s="1">
        <f t="shared" si="37"/>
        <v>143.55231596360628</v>
      </c>
      <c r="Z77" s="1">
        <f t="shared" si="38"/>
        <v>217.11486765922251</v>
      </c>
      <c r="AA77" s="7">
        <f t="shared" si="39"/>
        <v>746.47204301075249</v>
      </c>
      <c r="AB77" s="1">
        <f t="shared" si="40"/>
        <v>233.83870967741936</v>
      </c>
      <c r="AC77" s="1">
        <f t="shared" si="47"/>
        <v>3258.1526881720429</v>
      </c>
      <c r="AD77" s="1">
        <f t="shared" si="48"/>
        <v>28.41935483870968</v>
      </c>
      <c r="AE77" s="12">
        <f t="shared" si="49"/>
        <v>0.67629105502742826</v>
      </c>
      <c r="AH77" s="23">
        <f t="shared" si="41"/>
        <v>0.22982000000000002</v>
      </c>
      <c r="AI77" s="23">
        <f t="shared" si="33"/>
        <v>0.26019999999999999</v>
      </c>
      <c r="AJ77" s="11">
        <f t="shared" si="30"/>
        <v>0.18820000000000001</v>
      </c>
      <c r="AK77" s="11">
        <f t="shared" si="30"/>
        <v>0.28700000000000003</v>
      </c>
      <c r="AL77" s="11">
        <f t="shared" si="30"/>
        <v>0.32599999999999996</v>
      </c>
      <c r="AM77" s="11">
        <f t="shared" si="30"/>
        <v>0.47929999999999995</v>
      </c>
      <c r="AN77" s="23">
        <f t="shared" si="29"/>
        <v>0.92064177680000003</v>
      </c>
      <c r="AO77" s="23">
        <f t="shared" si="29"/>
        <v>1.0592325608000002</v>
      </c>
      <c r="AP77" s="23">
        <f t="shared" si="29"/>
        <v>0.87546298</v>
      </c>
      <c r="AQ77" s="23">
        <f t="shared" si="29"/>
        <v>0.81592792000000014</v>
      </c>
      <c r="AR77" s="23">
        <f t="shared" si="28"/>
        <v>0.65324994580000018</v>
      </c>
      <c r="AS77" s="23">
        <f t="shared" si="34"/>
        <v>2.4182482716392104</v>
      </c>
      <c r="AT77" s="23">
        <f t="shared" si="34"/>
        <v>1.1759354917154365</v>
      </c>
      <c r="AU77" s="23">
        <f t="shared" si="34"/>
        <v>0.9624923309289799</v>
      </c>
      <c r="AV77" s="23">
        <f t="shared" si="34"/>
        <v>0.3091537369029298</v>
      </c>
    </row>
    <row r="78" spans="1:48" x14ac:dyDescent="0.35">
      <c r="A78">
        <v>1908</v>
      </c>
      <c r="B78" s="1">
        <v>-14.4</v>
      </c>
      <c r="C78" s="1">
        <v>-19.399999999999999</v>
      </c>
      <c r="D78" s="1">
        <v>-10.6</v>
      </c>
      <c r="E78" s="1">
        <v>-4.2</v>
      </c>
      <c r="F78" s="4">
        <v>-0.8</v>
      </c>
      <c r="G78" s="1">
        <v>4.4000000000000004</v>
      </c>
      <c r="H78" s="1">
        <v>10</v>
      </c>
      <c r="I78" s="1">
        <v>6.6</v>
      </c>
      <c r="J78" s="1">
        <v>4.8</v>
      </c>
      <c r="K78" s="1">
        <v>-3.3</v>
      </c>
      <c r="L78" s="1">
        <v>-5.5</v>
      </c>
      <c r="M78" s="1">
        <v>-10.3</v>
      </c>
      <c r="N78" s="1">
        <v>-3.6</v>
      </c>
      <c r="O78" s="1">
        <f t="shared" si="31"/>
        <v>25.8</v>
      </c>
      <c r="P78" s="1">
        <f t="shared" si="42"/>
        <v>-13.9</v>
      </c>
      <c r="Q78" s="1">
        <f t="shared" si="43"/>
        <v>-5.2</v>
      </c>
      <c r="R78" s="1">
        <f t="shared" si="44"/>
        <v>7</v>
      </c>
      <c r="S78" s="1">
        <f t="shared" si="45"/>
        <v>-1.3333333333333333</v>
      </c>
      <c r="U78" s="1">
        <f t="shared" si="35"/>
        <v>10</v>
      </c>
      <c r="V78" s="1">
        <f t="shared" si="36"/>
        <v>-19.399999999999999</v>
      </c>
      <c r="W78" s="4">
        <f t="shared" si="50"/>
        <v>140.19230769230768</v>
      </c>
      <c r="X78" s="1">
        <f t="shared" si="46"/>
        <v>276.07407407407408</v>
      </c>
      <c r="Y78" s="1">
        <f t="shared" si="37"/>
        <v>135.8817663817664</v>
      </c>
      <c r="Z78" s="1">
        <f t="shared" si="38"/>
        <v>208.13319088319088</v>
      </c>
      <c r="AA78" s="7">
        <f t="shared" si="39"/>
        <v>905.87844254510924</v>
      </c>
      <c r="AB78" s="1">
        <f t="shared" si="40"/>
        <v>216.30128205128204</v>
      </c>
      <c r="AC78" s="1">
        <f t="shared" si="47"/>
        <v>2797.4965811965808</v>
      </c>
      <c r="AD78" s="1">
        <f t="shared" si="48"/>
        <v>32.041666666666657</v>
      </c>
      <c r="AE78" s="12">
        <f t="shared" si="49"/>
        <v>0.63732845142487737</v>
      </c>
      <c r="AH78" s="23">
        <f t="shared" si="41"/>
        <v>0.311</v>
      </c>
      <c r="AI78" s="23">
        <f t="shared" si="33"/>
        <v>0.30846000000000001</v>
      </c>
      <c r="AJ78" s="11">
        <f t="shared" si="30"/>
        <v>0.21252000000000001</v>
      </c>
      <c r="AK78" s="11">
        <f t="shared" si="30"/>
        <v>0.32575999999999999</v>
      </c>
      <c r="AL78" s="11">
        <f t="shared" si="30"/>
        <v>0.36324000000000001</v>
      </c>
      <c r="AM78" s="11">
        <f t="shared" si="30"/>
        <v>0.504</v>
      </c>
      <c r="AN78" s="23">
        <f t="shared" si="29"/>
        <v>0.84179252327200005</v>
      </c>
      <c r="AO78" s="23">
        <f t="shared" si="29"/>
        <v>1.0096134959680001</v>
      </c>
      <c r="AP78" s="23">
        <f t="shared" si="29"/>
        <v>0.81627177779200011</v>
      </c>
      <c r="AQ78" s="23">
        <f t="shared" si="29"/>
        <v>0.76595038019200024</v>
      </c>
      <c r="AR78" s="23">
        <f t="shared" si="28"/>
        <v>0.63767872000000014</v>
      </c>
      <c r="AS78" s="23">
        <f t="shared" si="34"/>
        <v>2.6008241388480897</v>
      </c>
      <c r="AT78" s="23">
        <f t="shared" si="34"/>
        <v>1.250864262141828</v>
      </c>
      <c r="AU78" s="23">
        <f t="shared" si="34"/>
        <v>1.0273061485748656</v>
      </c>
      <c r="AV78" s="23">
        <f t="shared" si="34"/>
        <v>0.33648364524993002</v>
      </c>
    </row>
    <row r="79" spans="1:48" x14ac:dyDescent="0.35">
      <c r="A79">
        <v>1909</v>
      </c>
      <c r="B79" s="1">
        <v>-22.2</v>
      </c>
      <c r="C79" s="1">
        <v>-14.2</v>
      </c>
      <c r="D79" s="1">
        <v>-8.6999999999999993</v>
      </c>
      <c r="E79" s="1">
        <v>-6.9</v>
      </c>
      <c r="F79" s="5">
        <v>0.9</v>
      </c>
      <c r="G79" s="1">
        <v>5.9</v>
      </c>
      <c r="H79" s="1">
        <v>7.4</v>
      </c>
      <c r="I79" s="1">
        <v>6.5</v>
      </c>
      <c r="J79" s="1">
        <v>3.8</v>
      </c>
      <c r="K79" s="1">
        <v>-4.5999999999999996</v>
      </c>
      <c r="L79" s="1">
        <v>-5</v>
      </c>
      <c r="M79" s="1">
        <v>-14.8</v>
      </c>
      <c r="N79" s="1">
        <v>-4.3</v>
      </c>
      <c r="O79" s="1">
        <f t="shared" si="31"/>
        <v>24.500000000000004</v>
      </c>
      <c r="P79" s="1">
        <f t="shared" si="42"/>
        <v>-15.566666666666668</v>
      </c>
      <c r="Q79" s="1">
        <f t="shared" si="43"/>
        <v>-4.8999999999999995</v>
      </c>
      <c r="R79" s="1">
        <f t="shared" si="44"/>
        <v>6.6000000000000005</v>
      </c>
      <c r="S79" s="1">
        <f t="shared" si="45"/>
        <v>-1.9333333333333333</v>
      </c>
      <c r="U79" s="1">
        <f t="shared" si="35"/>
        <v>7.4</v>
      </c>
      <c r="V79" s="1">
        <f t="shared" si="36"/>
        <v>-22.2</v>
      </c>
      <c r="W79" s="5">
        <f>INTERCEPT(E$7:F$7,E79:F79)</f>
        <v>131.98076923076923</v>
      </c>
      <c r="X79" s="1">
        <f t="shared" si="46"/>
        <v>271.79761904761904</v>
      </c>
      <c r="Y79" s="1">
        <f t="shared" si="37"/>
        <v>139.81684981684981</v>
      </c>
      <c r="Z79" s="1">
        <f t="shared" si="38"/>
        <v>201.88919413919413</v>
      </c>
      <c r="AA79" s="7">
        <f t="shared" si="39"/>
        <v>689.7631257631258</v>
      </c>
      <c r="AB79" s="1">
        <f t="shared" si="40"/>
        <v>220.90669515669515</v>
      </c>
      <c r="AC79" s="1">
        <f t="shared" si="47"/>
        <v>3269.4190883190881</v>
      </c>
      <c r="AD79" s="1">
        <f t="shared" si="48"/>
        <v>21.527421652421651</v>
      </c>
      <c r="AE79" s="12">
        <f t="shared" si="49"/>
        <v>0.68525099560056457</v>
      </c>
      <c r="AH79" s="23">
        <f t="shared" si="41"/>
        <v>0.21506000000000003</v>
      </c>
      <c r="AI79" s="23">
        <f t="shared" si="33"/>
        <v>0.29195000000000004</v>
      </c>
      <c r="AJ79" s="11">
        <f t="shared" si="30"/>
        <v>0.20420000000000002</v>
      </c>
      <c r="AK79" s="11">
        <f t="shared" si="30"/>
        <v>0.31250000000000006</v>
      </c>
      <c r="AL79" s="11">
        <f t="shared" si="30"/>
        <v>0.35050000000000003</v>
      </c>
      <c r="AM79" s="11">
        <f t="shared" si="30"/>
        <v>0.49554999999999999</v>
      </c>
      <c r="AN79" s="23">
        <f t="shared" si="29"/>
        <v>0.86749872205</v>
      </c>
      <c r="AO79" s="23">
        <f t="shared" si="29"/>
        <v>1.0262662888</v>
      </c>
      <c r="AP79" s="23">
        <f t="shared" si="29"/>
        <v>0.83570312499999999</v>
      </c>
      <c r="AQ79" s="23">
        <f t="shared" si="29"/>
        <v>0.78229260500000009</v>
      </c>
      <c r="AR79" s="23">
        <f t="shared" si="28"/>
        <v>0.64267342205000011</v>
      </c>
      <c r="AS79" s="23">
        <f t="shared" si="34"/>
        <v>2.2881182743281361</v>
      </c>
      <c r="AT79" s="23">
        <f t="shared" si="34"/>
        <v>1.1044189035806955</v>
      </c>
      <c r="AU79" s="23">
        <f t="shared" si="34"/>
        <v>0.90593952180676895</v>
      </c>
      <c r="AV79" s="23">
        <f t="shared" si="34"/>
        <v>0.29476315233398176</v>
      </c>
    </row>
    <row r="80" spans="1:48" x14ac:dyDescent="0.35">
      <c r="A80">
        <v>1910</v>
      </c>
      <c r="B80" s="1">
        <v>-23</v>
      </c>
      <c r="C80" s="1">
        <v>-23.9</v>
      </c>
      <c r="D80" s="1">
        <v>-19.399999999999999</v>
      </c>
      <c r="E80" s="1">
        <v>-8.6</v>
      </c>
      <c r="F80" s="4">
        <v>-0.8</v>
      </c>
      <c r="G80" s="1">
        <v>2.7</v>
      </c>
      <c r="H80" s="1">
        <v>7.1</v>
      </c>
      <c r="I80" s="1">
        <v>8.6</v>
      </c>
      <c r="J80" s="1">
        <v>2.2999999999999998</v>
      </c>
      <c r="K80" s="1">
        <v>-1.8</v>
      </c>
      <c r="L80" s="1">
        <v>-8.3000000000000007</v>
      </c>
      <c r="M80" s="1">
        <v>-10.3</v>
      </c>
      <c r="N80" s="1">
        <v>-6.3</v>
      </c>
      <c r="O80" s="1">
        <f t="shared" si="31"/>
        <v>20.7</v>
      </c>
      <c r="P80" s="1">
        <f t="shared" si="42"/>
        <v>-20.566666666666666</v>
      </c>
      <c r="Q80" s="1">
        <f t="shared" si="43"/>
        <v>-9.6</v>
      </c>
      <c r="R80" s="1">
        <f t="shared" si="44"/>
        <v>6.1333333333333329</v>
      </c>
      <c r="S80" s="1">
        <f t="shared" si="45"/>
        <v>-2.6</v>
      </c>
      <c r="U80" s="1">
        <f t="shared" si="35"/>
        <v>8.6</v>
      </c>
      <c r="V80" s="1">
        <f t="shared" si="36"/>
        <v>-23.9</v>
      </c>
      <c r="W80" s="4">
        <f t="shared" ref="W80:W84" si="51">INTERCEPT(F$7:G$7,F80:G80)</f>
        <v>142.47142857142856</v>
      </c>
      <c r="X80" s="1">
        <f t="shared" si="46"/>
        <v>275.10975609756099</v>
      </c>
      <c r="Y80" s="1">
        <f t="shared" si="37"/>
        <v>132.63832752613243</v>
      </c>
      <c r="Z80" s="1">
        <f t="shared" si="38"/>
        <v>208.79059233449476</v>
      </c>
      <c r="AA80" s="7">
        <f t="shared" si="39"/>
        <v>760.45974448315917</v>
      </c>
      <c r="AB80" s="1">
        <f t="shared" si="40"/>
        <v>235.67380952380952</v>
      </c>
      <c r="AC80" s="1">
        <f t="shared" si="47"/>
        <v>3755.0693650793646</v>
      </c>
      <c r="AD80" s="1">
        <f t="shared" si="48"/>
        <v>24.634523809523799</v>
      </c>
      <c r="AE80" s="12">
        <f t="shared" si="49"/>
        <v>0.68964698213806719</v>
      </c>
      <c r="AH80" s="23">
        <f t="shared" si="41"/>
        <v>0.20399</v>
      </c>
      <c r="AI80" s="23">
        <f t="shared" si="33"/>
        <v>0.24368999999999996</v>
      </c>
      <c r="AJ80" s="11">
        <f t="shared" si="30"/>
        <v>0.17988000000000001</v>
      </c>
      <c r="AK80" s="11">
        <f t="shared" si="30"/>
        <v>0.27373999999999998</v>
      </c>
      <c r="AL80" s="11">
        <f t="shared" si="30"/>
        <v>0.31325999999999998</v>
      </c>
      <c r="AM80" s="11">
        <f t="shared" si="30"/>
        <v>0.47084999999999999</v>
      </c>
      <c r="AN80" s="23">
        <f t="shared" si="29"/>
        <v>0.95020435496200018</v>
      </c>
      <c r="AO80" s="23">
        <f t="shared" si="29"/>
        <v>1.0768646908480002</v>
      </c>
      <c r="AP80" s="23">
        <f t="shared" si="29"/>
        <v>0.8973818819920002</v>
      </c>
      <c r="AQ80" s="23">
        <f t="shared" si="29"/>
        <v>0.83456642279200011</v>
      </c>
      <c r="AR80" s="23">
        <f t="shared" si="28"/>
        <v>0.65925482845000005</v>
      </c>
      <c r="AS80" s="23">
        <f t="shared" si="34"/>
        <v>2.4610312845601832</v>
      </c>
      <c r="AT80" s="23">
        <f t="shared" si="34"/>
        <v>1.2016682727700629</v>
      </c>
      <c r="AU80" s="23">
        <f t="shared" si="34"/>
        <v>0.98250139464897757</v>
      </c>
      <c r="AV80" s="23">
        <f t="shared" si="34"/>
        <v>0.31346770909442284</v>
      </c>
    </row>
    <row r="81" spans="1:48" x14ac:dyDescent="0.35">
      <c r="A81">
        <v>1911</v>
      </c>
      <c r="B81" s="1">
        <v>-16.5</v>
      </c>
      <c r="C81" s="1">
        <v>-25.3</v>
      </c>
      <c r="D81" s="1">
        <v>-14.8</v>
      </c>
      <c r="E81" s="1">
        <v>-6.2</v>
      </c>
      <c r="F81" s="4">
        <v>-0.6</v>
      </c>
      <c r="G81" s="1">
        <v>4</v>
      </c>
      <c r="H81" s="1">
        <v>7.7</v>
      </c>
      <c r="I81" s="1">
        <v>7.4</v>
      </c>
      <c r="J81" s="1">
        <v>2.7</v>
      </c>
      <c r="K81" s="1">
        <v>-0.2</v>
      </c>
      <c r="L81" s="1">
        <v>-4.9000000000000004</v>
      </c>
      <c r="M81" s="1">
        <v>-11.2</v>
      </c>
      <c r="N81" s="1">
        <v>-4.8</v>
      </c>
      <c r="O81" s="1">
        <f t="shared" si="31"/>
        <v>21.8</v>
      </c>
      <c r="P81" s="1">
        <f t="shared" si="42"/>
        <v>-17.366666666666667</v>
      </c>
      <c r="Q81" s="1">
        <f t="shared" si="43"/>
        <v>-7.2</v>
      </c>
      <c r="R81" s="1">
        <f t="shared" si="44"/>
        <v>6.3666666666666671</v>
      </c>
      <c r="S81" s="1">
        <f t="shared" si="45"/>
        <v>-0.80000000000000016</v>
      </c>
      <c r="U81" s="1">
        <f t="shared" si="35"/>
        <v>7.7</v>
      </c>
      <c r="V81" s="1">
        <f t="shared" si="36"/>
        <v>-25.3</v>
      </c>
      <c r="W81" s="4">
        <f t="shared" si="51"/>
        <v>139.47826086956522</v>
      </c>
      <c r="X81" s="1">
        <f t="shared" si="46"/>
        <v>286.39655172413791</v>
      </c>
      <c r="Y81" s="1">
        <f t="shared" si="37"/>
        <v>146.91829085457269</v>
      </c>
      <c r="Z81" s="1">
        <f t="shared" si="38"/>
        <v>212.93740629685158</v>
      </c>
      <c r="AA81" s="7">
        <f t="shared" si="39"/>
        <v>754.18055972013974</v>
      </c>
      <c r="AB81" s="1">
        <f t="shared" si="40"/>
        <v>229.36850477200423</v>
      </c>
      <c r="AC81" s="1">
        <f t="shared" si="47"/>
        <v>3868.682113821138</v>
      </c>
      <c r="AD81" s="1">
        <f t="shared" si="48"/>
        <v>24.794008483563104</v>
      </c>
      <c r="AE81" s="12">
        <f t="shared" si="49"/>
        <v>0.69370937321183701</v>
      </c>
      <c r="AH81" s="23">
        <f t="shared" si="41"/>
        <v>0.22613000000000005</v>
      </c>
      <c r="AI81" s="23">
        <f t="shared" si="33"/>
        <v>0.25766</v>
      </c>
      <c r="AJ81" s="11">
        <f t="shared" si="30"/>
        <v>0.18692</v>
      </c>
      <c r="AK81" s="11">
        <f t="shared" si="30"/>
        <v>0.28496000000000005</v>
      </c>
      <c r="AL81" s="11">
        <f t="shared" si="30"/>
        <v>0.32403999999999999</v>
      </c>
      <c r="AM81" s="11">
        <f t="shared" si="30"/>
        <v>0.47799999999999998</v>
      </c>
      <c r="AN81" s="23">
        <f t="shared" si="29"/>
        <v>0.92510399495200013</v>
      </c>
      <c r="AO81" s="23">
        <f t="shared" si="29"/>
        <v>1.0619233890880002</v>
      </c>
      <c r="AP81" s="23">
        <f t="shared" si="29"/>
        <v>0.87877972787199998</v>
      </c>
      <c r="AQ81" s="23">
        <f t="shared" si="29"/>
        <v>0.81874425027200015</v>
      </c>
      <c r="AR81" s="23">
        <f t="shared" si="28"/>
        <v>0.65415128</v>
      </c>
      <c r="AS81" s="23">
        <f t="shared" si="34"/>
        <v>2.4337878079687099</v>
      </c>
      <c r="AT81" s="23">
        <f t="shared" si="34"/>
        <v>1.1842285126489529</v>
      </c>
      <c r="AU81" s="23">
        <f t="shared" si="34"/>
        <v>0.96911743165746866</v>
      </c>
      <c r="AV81" s="23">
        <f t="shared" si="34"/>
        <v>0.31096019517687629</v>
      </c>
    </row>
    <row r="82" spans="1:48" x14ac:dyDescent="0.35">
      <c r="A82">
        <v>1912</v>
      </c>
      <c r="B82" s="1">
        <v>-9.3000000000000007</v>
      </c>
      <c r="C82" s="1">
        <v>-9.9</v>
      </c>
      <c r="D82" s="1">
        <v>-13.4</v>
      </c>
      <c r="E82" s="1">
        <v>-5.6</v>
      </c>
      <c r="F82" s="4">
        <v>-0.1</v>
      </c>
      <c r="G82" s="1">
        <v>6.3</v>
      </c>
      <c r="H82" s="1">
        <v>6.7</v>
      </c>
      <c r="I82" s="1">
        <v>7.8</v>
      </c>
      <c r="J82" s="1">
        <v>3.7</v>
      </c>
      <c r="K82" s="1">
        <v>-3.4</v>
      </c>
      <c r="L82" s="1">
        <v>-5.2</v>
      </c>
      <c r="M82" s="1">
        <v>-8.9</v>
      </c>
      <c r="N82" s="1">
        <v>-2.6</v>
      </c>
      <c r="O82" s="1">
        <f t="shared" si="31"/>
        <v>24.5</v>
      </c>
      <c r="P82" s="1">
        <f t="shared" si="42"/>
        <v>-10.133333333333333</v>
      </c>
      <c r="Q82" s="1">
        <f t="shared" si="43"/>
        <v>-6.3666666666666671</v>
      </c>
      <c r="R82" s="1">
        <f t="shared" si="44"/>
        <v>6.9333333333333336</v>
      </c>
      <c r="S82" s="1">
        <f t="shared" si="45"/>
        <v>-1.6333333333333335</v>
      </c>
      <c r="U82" s="1">
        <f t="shared" si="35"/>
        <v>7.8</v>
      </c>
      <c r="V82" s="1">
        <f t="shared" si="36"/>
        <v>-13.4</v>
      </c>
      <c r="W82" s="4">
        <f t="shared" si="51"/>
        <v>135.9765625</v>
      </c>
      <c r="X82" s="1">
        <f t="shared" si="46"/>
        <v>273.8943661971831</v>
      </c>
      <c r="Y82" s="1">
        <f t="shared" si="37"/>
        <v>137.9178036971831</v>
      </c>
      <c r="Z82" s="1">
        <f t="shared" si="38"/>
        <v>204.93546434859155</v>
      </c>
      <c r="AA82" s="7">
        <f t="shared" si="39"/>
        <v>717.17257922535202</v>
      </c>
      <c r="AB82" s="1">
        <f t="shared" si="40"/>
        <v>214.58001077586209</v>
      </c>
      <c r="AC82" s="1">
        <f t="shared" si="47"/>
        <v>1916.9147629310348</v>
      </c>
      <c r="AD82" s="1">
        <f t="shared" si="48"/>
        <v>28.686557112068954</v>
      </c>
      <c r="AE82" s="12">
        <f t="shared" si="49"/>
        <v>0.62047807126162802</v>
      </c>
      <c r="AH82" s="23">
        <f t="shared" si="41"/>
        <v>0.18923000000000004</v>
      </c>
      <c r="AI82" s="23">
        <f t="shared" si="33"/>
        <v>0.29194999999999999</v>
      </c>
      <c r="AJ82" s="11">
        <f t="shared" si="30"/>
        <v>0.20419999999999999</v>
      </c>
      <c r="AK82" s="11">
        <f t="shared" si="30"/>
        <v>0.3125</v>
      </c>
      <c r="AL82" s="11">
        <f t="shared" si="30"/>
        <v>0.35049999999999998</v>
      </c>
      <c r="AM82" s="11">
        <f t="shared" si="30"/>
        <v>0.49554999999999999</v>
      </c>
      <c r="AN82" s="23">
        <f t="shared" si="29"/>
        <v>0.86749872205000012</v>
      </c>
      <c r="AO82" s="23">
        <f t="shared" si="29"/>
        <v>1.0262662888</v>
      </c>
      <c r="AP82" s="23">
        <f t="shared" si="29"/>
        <v>0.8357031250000001</v>
      </c>
      <c r="AQ82" s="23">
        <f t="shared" si="29"/>
        <v>0.78229260500000009</v>
      </c>
      <c r="AR82" s="23">
        <f t="shared" si="28"/>
        <v>0.64267342205000011</v>
      </c>
      <c r="AS82" s="23">
        <f t="shared" si="34"/>
        <v>2.3331374296286382</v>
      </c>
      <c r="AT82" s="23">
        <f t="shared" si="34"/>
        <v>1.126148552215974</v>
      </c>
      <c r="AU82" s="23">
        <f t="shared" si="34"/>
        <v>0.92376405145747387</v>
      </c>
      <c r="AV82" s="23">
        <f t="shared" si="34"/>
        <v>0.30056267252516844</v>
      </c>
    </row>
    <row r="83" spans="1:48" x14ac:dyDescent="0.35">
      <c r="A83">
        <v>1913</v>
      </c>
      <c r="B83" s="1">
        <v>-11.5</v>
      </c>
      <c r="C83" s="1">
        <v>-11.1</v>
      </c>
      <c r="D83" s="1">
        <v>-17.899999999999999</v>
      </c>
      <c r="E83" s="1">
        <v>-11.1</v>
      </c>
      <c r="F83" s="4">
        <v>-0.8</v>
      </c>
      <c r="G83" s="1">
        <v>5.4</v>
      </c>
      <c r="H83" s="1">
        <v>6.3</v>
      </c>
      <c r="I83" s="1">
        <v>6</v>
      </c>
      <c r="J83" s="1">
        <v>3.5</v>
      </c>
      <c r="K83" s="1">
        <v>-0.8</v>
      </c>
      <c r="L83" s="1">
        <v>-9.1</v>
      </c>
      <c r="M83" s="1">
        <v>-11.9</v>
      </c>
      <c r="N83" s="1">
        <v>-4.4000000000000004</v>
      </c>
      <c r="O83" s="1">
        <f t="shared" si="31"/>
        <v>21.2</v>
      </c>
      <c r="P83" s="1">
        <f t="shared" si="42"/>
        <v>-10.5</v>
      </c>
      <c r="Q83" s="1">
        <f t="shared" si="43"/>
        <v>-9.9333333333333336</v>
      </c>
      <c r="R83" s="1">
        <f t="shared" si="44"/>
        <v>5.8999999999999995</v>
      </c>
      <c r="S83" s="1">
        <f t="shared" si="45"/>
        <v>-2.1333333333333333</v>
      </c>
      <c r="U83" s="1">
        <f t="shared" si="35"/>
        <v>6.3</v>
      </c>
      <c r="V83" s="1">
        <f t="shared" si="36"/>
        <v>-17.899999999999999</v>
      </c>
      <c r="W83" s="4">
        <f t="shared" si="51"/>
        <v>139.43548387096774</v>
      </c>
      <c r="X83" s="1">
        <f t="shared" si="46"/>
        <v>282.82558139534882</v>
      </c>
      <c r="Y83" s="1">
        <f t="shared" si="37"/>
        <v>143.39009752438108</v>
      </c>
      <c r="Z83" s="1">
        <f t="shared" si="38"/>
        <v>211.13053263315828</v>
      </c>
      <c r="AA83" s="7">
        <f t="shared" si="39"/>
        <v>602.23840960240045</v>
      </c>
      <c r="AB83" s="1">
        <f t="shared" si="40"/>
        <v>230.54111767378464</v>
      </c>
      <c r="AC83" s="1">
        <f t="shared" si="47"/>
        <v>2751.1240042404966</v>
      </c>
      <c r="AD83" s="1">
        <f t="shared" si="48"/>
        <v>24.164925034075424</v>
      </c>
      <c r="AE83" s="12">
        <f t="shared" si="49"/>
        <v>0.68125726800195097</v>
      </c>
      <c r="AH83" s="23">
        <f t="shared" si="41"/>
        <v>0.17447000000000001</v>
      </c>
      <c r="AI83" s="23">
        <f t="shared" si="33"/>
        <v>0.25003999999999998</v>
      </c>
      <c r="AJ83" s="11">
        <f t="shared" si="30"/>
        <v>0.18307999999999999</v>
      </c>
      <c r="AK83" s="11">
        <f t="shared" si="30"/>
        <v>0.27884000000000003</v>
      </c>
      <c r="AL83" s="11">
        <f t="shared" si="30"/>
        <v>0.31816</v>
      </c>
      <c r="AM83" s="11">
        <f t="shared" si="30"/>
        <v>0.47409999999999997</v>
      </c>
      <c r="AN83" s="23">
        <f t="shared" si="29"/>
        <v>0.93867800387200018</v>
      </c>
      <c r="AO83" s="23">
        <f t="shared" si="29"/>
        <v>1.0700434530880001</v>
      </c>
      <c r="AP83" s="23">
        <f t="shared" si="29"/>
        <v>0.88885082435200002</v>
      </c>
      <c r="AQ83" s="23">
        <f t="shared" si="29"/>
        <v>0.82730480115200011</v>
      </c>
      <c r="AR83" s="23">
        <f t="shared" si="28"/>
        <v>0.65690436020000009</v>
      </c>
      <c r="AS83" s="23">
        <f t="shared" si="34"/>
        <v>2.1831490314772246</v>
      </c>
      <c r="AT83" s="23">
        <f t="shared" si="34"/>
        <v>1.0642814599792292</v>
      </c>
      <c r="AU83" s="23">
        <f t="shared" si="34"/>
        <v>0.87052571520608302</v>
      </c>
      <c r="AV83" s="23">
        <f t="shared" si="34"/>
        <v>0.27846032981549662</v>
      </c>
    </row>
    <row r="84" spans="1:48" x14ac:dyDescent="0.35">
      <c r="A84">
        <v>1914</v>
      </c>
      <c r="B84" s="1">
        <v>-17</v>
      </c>
      <c r="C84" s="1">
        <v>-23.7</v>
      </c>
      <c r="D84" s="1">
        <v>-19.399999999999999</v>
      </c>
      <c r="E84" s="1">
        <v>-11.8</v>
      </c>
      <c r="F84" s="4">
        <v>-3.5</v>
      </c>
      <c r="G84" s="1">
        <v>1.3</v>
      </c>
      <c r="H84" s="1">
        <v>6.6</v>
      </c>
      <c r="I84" s="1">
        <v>6.4</v>
      </c>
      <c r="J84" s="1">
        <v>1.6</v>
      </c>
      <c r="K84" s="1">
        <v>-1.1000000000000001</v>
      </c>
      <c r="L84" s="1">
        <v>-5.3</v>
      </c>
      <c r="M84" s="1">
        <v>-13.6</v>
      </c>
      <c r="N84" s="1">
        <v>-6.6</v>
      </c>
      <c r="O84" s="1">
        <f t="shared" si="31"/>
        <v>15.9</v>
      </c>
      <c r="P84" s="1">
        <f t="shared" si="42"/>
        <v>-17.533333333333331</v>
      </c>
      <c r="Q84" s="1">
        <f t="shared" si="43"/>
        <v>-11.566666666666668</v>
      </c>
      <c r="R84" s="1">
        <f t="shared" si="44"/>
        <v>4.7666666666666666</v>
      </c>
      <c r="S84" s="1">
        <f t="shared" si="45"/>
        <v>-1.5999999999999999</v>
      </c>
      <c r="U84" s="1">
        <f t="shared" si="35"/>
        <v>6.6</v>
      </c>
      <c r="V84" s="1">
        <f t="shared" si="36"/>
        <v>-23.7</v>
      </c>
      <c r="W84" s="4">
        <f t="shared" si="51"/>
        <v>157.73958333333334</v>
      </c>
      <c r="X84" s="1">
        <f t="shared" si="46"/>
        <v>276.07407407407408</v>
      </c>
      <c r="Y84" s="1">
        <f t="shared" si="37"/>
        <v>118.33449074074073</v>
      </c>
      <c r="Z84" s="1">
        <f t="shared" si="38"/>
        <v>216.9068287037037</v>
      </c>
      <c r="AA84" s="7">
        <f t="shared" si="39"/>
        <v>520.67175925925915</v>
      </c>
      <c r="AB84" s="1">
        <f t="shared" si="40"/>
        <v>239.91400193798452</v>
      </c>
      <c r="AC84" s="1">
        <f t="shared" si="47"/>
        <v>3790.6412306201551</v>
      </c>
      <c r="AD84" s="1">
        <f t="shared" si="48"/>
        <v>37.782582364341081</v>
      </c>
      <c r="AE84" s="12">
        <f t="shared" si="49"/>
        <v>0.72959827002721889</v>
      </c>
      <c r="AH84" s="23">
        <f t="shared" si="41"/>
        <v>0.18554000000000001</v>
      </c>
      <c r="AI84" s="23">
        <f t="shared" si="33"/>
        <v>0.18273</v>
      </c>
      <c r="AJ84" s="11">
        <f t="shared" si="30"/>
        <v>0.14916000000000001</v>
      </c>
      <c r="AK84" s="11">
        <f t="shared" si="30"/>
        <v>0.22478000000000004</v>
      </c>
      <c r="AL84" s="11">
        <f t="shared" si="30"/>
        <v>0.26622000000000001</v>
      </c>
      <c r="AM84" s="11">
        <f t="shared" si="30"/>
        <v>0.43964999999999999</v>
      </c>
      <c r="AN84" s="23">
        <f t="shared" si="29"/>
        <v>1.0707871120180001</v>
      </c>
      <c r="AO84" s="23">
        <f t="shared" si="29"/>
        <v>1.1448702675519999</v>
      </c>
      <c r="AP84" s="23">
        <f t="shared" si="29"/>
        <v>0.98568523712800005</v>
      </c>
      <c r="AQ84" s="23">
        <f t="shared" si="29"/>
        <v>0.91019067392800013</v>
      </c>
      <c r="AR84" s="23">
        <f t="shared" si="28"/>
        <v>0.68442043645000028</v>
      </c>
      <c r="AS84" s="23">
        <f t="shared" si="34"/>
        <v>2.0997065400612716</v>
      </c>
      <c r="AT84" s="23">
        <f t="shared" si="34"/>
        <v>1.0420989756715167</v>
      </c>
      <c r="AU84" s="23">
        <f t="shared" si="34"/>
        <v>0.84901000662639936</v>
      </c>
      <c r="AV84" s="23">
        <f t="shared" si="34"/>
        <v>0.2642844016831199</v>
      </c>
    </row>
    <row r="85" spans="1:48" x14ac:dyDescent="0.35">
      <c r="A85">
        <v>1915</v>
      </c>
      <c r="B85" s="1">
        <v>-18</v>
      </c>
      <c r="C85" s="1">
        <v>-20.9</v>
      </c>
      <c r="D85" s="1">
        <v>-18</v>
      </c>
      <c r="E85" s="1">
        <v>-11.3</v>
      </c>
      <c r="F85" s="5">
        <v>0.7</v>
      </c>
      <c r="G85" s="1">
        <v>4.7</v>
      </c>
      <c r="H85" s="1">
        <v>6.2</v>
      </c>
      <c r="I85" s="1">
        <v>7.3</v>
      </c>
      <c r="J85" s="1">
        <v>5.6</v>
      </c>
      <c r="K85" s="1">
        <v>-0.8</v>
      </c>
      <c r="L85" s="1">
        <v>-2.9</v>
      </c>
      <c r="M85" s="1">
        <v>-6.7</v>
      </c>
      <c r="N85" s="1">
        <v>-4.5</v>
      </c>
      <c r="O85" s="1">
        <f t="shared" si="31"/>
        <v>24.5</v>
      </c>
      <c r="P85" s="1">
        <f t="shared" si="42"/>
        <v>-17.5</v>
      </c>
      <c r="Q85" s="1">
        <f t="shared" si="43"/>
        <v>-9.5333333333333332</v>
      </c>
      <c r="R85" s="1">
        <f t="shared" si="44"/>
        <v>6.0666666666666664</v>
      </c>
      <c r="S85" s="1">
        <f t="shared" si="45"/>
        <v>0.6333333333333333</v>
      </c>
      <c r="U85" s="1">
        <f t="shared" si="35"/>
        <v>7.3</v>
      </c>
      <c r="V85" s="1">
        <f t="shared" si="36"/>
        <v>-20.9</v>
      </c>
      <c r="W85" s="5">
        <f t="shared" ref="W85:W86" si="52">INTERCEPT(E$7:F$7,E85:F85)</f>
        <v>133.72083333333333</v>
      </c>
      <c r="X85" s="1">
        <f t="shared" si="46"/>
        <v>284.6875</v>
      </c>
      <c r="Y85" s="1">
        <f t="shared" si="37"/>
        <v>150.96666666666667</v>
      </c>
      <c r="Z85" s="1">
        <f t="shared" si="38"/>
        <v>209.20416666666665</v>
      </c>
      <c r="AA85" s="7">
        <f t="shared" si="39"/>
        <v>734.70444444444433</v>
      </c>
      <c r="AB85" s="1">
        <f t="shared" si="40"/>
        <v>222.64675925925926</v>
      </c>
      <c r="AC85" s="1">
        <f t="shared" si="47"/>
        <v>3102.2115123456788</v>
      </c>
      <c r="AD85" s="1">
        <f t="shared" si="48"/>
        <v>22.397453703703704</v>
      </c>
      <c r="AE85" s="12">
        <f t="shared" si="49"/>
        <v>0.67265130190365285</v>
      </c>
      <c r="AH85" s="23">
        <f t="shared" si="41"/>
        <v>0.17078000000000002</v>
      </c>
      <c r="AI85" s="23">
        <f t="shared" si="33"/>
        <v>0.29194999999999999</v>
      </c>
      <c r="AJ85" s="11">
        <f t="shared" si="30"/>
        <v>0.20419999999999999</v>
      </c>
      <c r="AK85" s="11">
        <f t="shared" si="30"/>
        <v>0.3125</v>
      </c>
      <c r="AL85" s="11">
        <f t="shared" si="30"/>
        <v>0.35049999999999998</v>
      </c>
      <c r="AM85" s="11">
        <f t="shared" si="30"/>
        <v>0.49554999999999999</v>
      </c>
      <c r="AN85" s="23">
        <f t="shared" si="29"/>
        <v>0.86749872205000012</v>
      </c>
      <c r="AO85" s="23">
        <f t="shared" si="29"/>
        <v>1.0262662888</v>
      </c>
      <c r="AP85" s="23">
        <f t="shared" si="29"/>
        <v>0.8357031250000001</v>
      </c>
      <c r="AQ85" s="23">
        <f t="shared" si="29"/>
        <v>0.78229260500000009</v>
      </c>
      <c r="AR85" s="23">
        <f t="shared" si="28"/>
        <v>0.64267342205000011</v>
      </c>
      <c r="AS85" s="23">
        <f t="shared" si="34"/>
        <v>2.3614829613541035</v>
      </c>
      <c r="AT85" s="23">
        <f t="shared" si="34"/>
        <v>1.1398302492772163</v>
      </c>
      <c r="AU85" s="23">
        <f t="shared" si="34"/>
        <v>0.93498695795878528</v>
      </c>
      <c r="AV85" s="23">
        <f t="shared" si="34"/>
        <v>0.30421424000737574</v>
      </c>
    </row>
    <row r="86" spans="1:48" x14ac:dyDescent="0.35">
      <c r="A86">
        <v>1916</v>
      </c>
      <c r="B86" s="1">
        <v>-12.6</v>
      </c>
      <c r="C86" s="1">
        <v>-14.2</v>
      </c>
      <c r="D86" s="1">
        <v>-3.1</v>
      </c>
      <c r="E86" s="1">
        <v>-10.8</v>
      </c>
      <c r="F86" s="5">
        <v>1.9</v>
      </c>
      <c r="G86" s="1">
        <v>3.5</v>
      </c>
      <c r="H86" s="1">
        <v>6</v>
      </c>
      <c r="I86" s="1">
        <v>8.8000000000000007</v>
      </c>
      <c r="J86" s="1">
        <v>4.4000000000000004</v>
      </c>
      <c r="K86" s="1">
        <v>-2.2000000000000002</v>
      </c>
      <c r="L86" s="1">
        <v>-4.0999999999999996</v>
      </c>
      <c r="M86" s="1">
        <v>-8</v>
      </c>
      <c r="N86" s="1">
        <v>-2.5</v>
      </c>
      <c r="O86" s="1">
        <f t="shared" si="31"/>
        <v>24.6</v>
      </c>
      <c r="P86" s="1">
        <f t="shared" si="42"/>
        <v>-11.166666666666666</v>
      </c>
      <c r="Q86" s="1">
        <f t="shared" si="43"/>
        <v>-4</v>
      </c>
      <c r="R86" s="1">
        <f t="shared" si="44"/>
        <v>6.1000000000000005</v>
      </c>
      <c r="S86" s="1">
        <f t="shared" si="45"/>
        <v>-0.63333333333333319</v>
      </c>
      <c r="U86" s="1">
        <f t="shared" si="35"/>
        <v>8.8000000000000007</v>
      </c>
      <c r="V86" s="1">
        <f t="shared" si="36"/>
        <v>-14.2</v>
      </c>
      <c r="W86" s="5">
        <f t="shared" si="52"/>
        <v>130.93700787401576</v>
      </c>
      <c r="X86" s="1">
        <f t="shared" si="46"/>
        <v>278.33333333333331</v>
      </c>
      <c r="Y86" s="1">
        <f t="shared" si="37"/>
        <v>147.39632545931755</v>
      </c>
      <c r="Z86" s="1">
        <f t="shared" si="38"/>
        <v>204.63517060367454</v>
      </c>
      <c r="AA86" s="7">
        <f t="shared" si="39"/>
        <v>864.72510936132971</v>
      </c>
      <c r="AB86" s="1">
        <f t="shared" si="40"/>
        <v>211.24950787401576</v>
      </c>
      <c r="AC86" s="1">
        <f t="shared" si="47"/>
        <v>1999.8286745406822</v>
      </c>
      <c r="AD86" s="1">
        <f t="shared" si="48"/>
        <v>25.312253937007881</v>
      </c>
      <c r="AE86" s="12">
        <f t="shared" si="49"/>
        <v>0.60329241485917617</v>
      </c>
      <c r="AH86" s="23">
        <f t="shared" si="41"/>
        <v>0.16340000000000002</v>
      </c>
      <c r="AI86" s="23">
        <f t="shared" si="33"/>
        <v>0.29322000000000004</v>
      </c>
      <c r="AJ86" s="11">
        <f t="shared" si="30"/>
        <v>0.20484000000000002</v>
      </c>
      <c r="AK86" s="11">
        <f t="shared" si="30"/>
        <v>0.31352000000000002</v>
      </c>
      <c r="AL86" s="11">
        <f t="shared" si="30"/>
        <v>0.35148000000000001</v>
      </c>
      <c r="AM86" s="11">
        <f t="shared" si="30"/>
        <v>0.49619999999999997</v>
      </c>
      <c r="AN86" s="23">
        <f t="shared" si="29"/>
        <v>0.86547448352800005</v>
      </c>
      <c r="AO86" s="23">
        <f t="shared" si="29"/>
        <v>1.024973409952</v>
      </c>
      <c r="AP86" s="23">
        <f t="shared" si="29"/>
        <v>0.83417819276800009</v>
      </c>
      <c r="AQ86" s="23">
        <f t="shared" si="29"/>
        <v>0.78100762076800012</v>
      </c>
      <c r="AR86" s="23">
        <f t="shared" si="28"/>
        <v>0.64227694480000008</v>
      </c>
      <c r="AS86" s="23">
        <f t="shared" si="34"/>
        <v>2.5603172703244441</v>
      </c>
      <c r="AT86" s="23">
        <f t="shared" si="34"/>
        <v>1.2354531549583723</v>
      </c>
      <c r="AU86" s="23">
        <f t="shared" si="34"/>
        <v>1.0135175604432587</v>
      </c>
      <c r="AV86" s="23">
        <f t="shared" si="34"/>
        <v>0.32993488488057515</v>
      </c>
    </row>
    <row r="87" spans="1:48" x14ac:dyDescent="0.35">
      <c r="A87">
        <v>1917</v>
      </c>
      <c r="B87" s="1">
        <v>-14</v>
      </c>
      <c r="C87" s="1">
        <v>-15.3</v>
      </c>
      <c r="D87" s="1">
        <v>-8.5</v>
      </c>
      <c r="E87" s="1">
        <v>-7.5</v>
      </c>
      <c r="F87" s="4">
        <v>-2.2999999999999998</v>
      </c>
      <c r="G87" s="1">
        <v>2.4</v>
      </c>
      <c r="H87" s="1">
        <v>7.5</v>
      </c>
      <c r="I87" s="1">
        <v>7.8</v>
      </c>
      <c r="J87" s="1">
        <v>3.1</v>
      </c>
      <c r="K87" s="1">
        <v>-4.9000000000000004</v>
      </c>
      <c r="L87" s="1">
        <v>-8.1</v>
      </c>
      <c r="M87" s="1">
        <v>-12.7</v>
      </c>
      <c r="N87" s="1">
        <v>-4.4000000000000004</v>
      </c>
      <c r="O87" s="1">
        <f t="shared" si="31"/>
        <v>20.8</v>
      </c>
      <c r="P87" s="1">
        <f t="shared" si="42"/>
        <v>-12.433333333333332</v>
      </c>
      <c r="Q87" s="1">
        <f t="shared" si="43"/>
        <v>-6.1000000000000005</v>
      </c>
      <c r="R87" s="1">
        <f t="shared" si="44"/>
        <v>5.8999999999999995</v>
      </c>
      <c r="S87" s="1">
        <f t="shared" si="45"/>
        <v>-3.3000000000000003</v>
      </c>
      <c r="U87" s="1">
        <f t="shared" si="35"/>
        <v>7.8</v>
      </c>
      <c r="V87" s="1">
        <f t="shared" si="36"/>
        <v>-15.3</v>
      </c>
      <c r="W87" s="4">
        <f t="shared" ref="W87:W88" si="53">INTERCEPT(F$7:G$7,F87:G87)</f>
        <v>150.42553191489361</v>
      </c>
      <c r="X87" s="1">
        <f t="shared" si="46"/>
        <v>269.81875000000002</v>
      </c>
      <c r="Y87" s="1">
        <f t="shared" si="37"/>
        <v>119.39321808510641</v>
      </c>
      <c r="Z87" s="1">
        <f t="shared" si="38"/>
        <v>210.12214095744682</v>
      </c>
      <c r="AA87" s="7">
        <f t="shared" si="39"/>
        <v>620.84473404255323</v>
      </c>
      <c r="AB87" s="1">
        <f t="shared" si="40"/>
        <v>237.0921985815603</v>
      </c>
      <c r="AC87" s="1">
        <f t="shared" si="47"/>
        <v>2418.3404255319147</v>
      </c>
      <c r="AD87" s="1">
        <f t="shared" si="48"/>
        <v>31.879432624113463</v>
      </c>
      <c r="AE87" s="12">
        <f t="shared" si="49"/>
        <v>0.66371144365818513</v>
      </c>
      <c r="AH87" s="23">
        <f t="shared" si="41"/>
        <v>0.21875</v>
      </c>
      <c r="AI87" s="23">
        <f t="shared" si="33"/>
        <v>0.24496000000000001</v>
      </c>
      <c r="AJ87" s="11">
        <f t="shared" si="30"/>
        <v>0.18052000000000001</v>
      </c>
      <c r="AK87" s="11">
        <f t="shared" si="30"/>
        <v>0.27476</v>
      </c>
      <c r="AL87" s="11">
        <f t="shared" si="30"/>
        <v>0.31423999999999996</v>
      </c>
      <c r="AM87" s="11">
        <f t="shared" si="30"/>
        <v>0.47149999999999997</v>
      </c>
      <c r="AN87" s="23">
        <f t="shared" si="29"/>
        <v>0.94788347187200006</v>
      </c>
      <c r="AO87" s="23">
        <f t="shared" si="29"/>
        <v>1.0754964783680001</v>
      </c>
      <c r="AP87" s="23">
        <f t="shared" si="29"/>
        <v>0.89566559939200008</v>
      </c>
      <c r="AQ87" s="23">
        <f t="shared" si="29"/>
        <v>0.83310480179200019</v>
      </c>
      <c r="AR87" s="23">
        <f t="shared" si="28"/>
        <v>0.65878064500000011</v>
      </c>
      <c r="AS87" s="23">
        <f t="shared" si="34"/>
        <v>2.2222578473846628</v>
      </c>
      <c r="AT87" s="23">
        <f t="shared" si="34"/>
        <v>1.0847315691493766</v>
      </c>
      <c r="AU87" s="23">
        <f t="shared" si="34"/>
        <v>0.88696386451661779</v>
      </c>
      <c r="AV87" s="23">
        <f t="shared" si="34"/>
        <v>0.28313264893002316</v>
      </c>
    </row>
    <row r="88" spans="1:48" x14ac:dyDescent="0.35">
      <c r="A88">
        <v>1918</v>
      </c>
      <c r="B88" s="1">
        <v>-22.3</v>
      </c>
      <c r="C88" s="1">
        <v>-19.3</v>
      </c>
      <c r="D88" s="1">
        <v>-16.2</v>
      </c>
      <c r="E88" s="1">
        <v>-13.1</v>
      </c>
      <c r="F88" s="4">
        <v>-0.8</v>
      </c>
      <c r="G88" s="1">
        <v>1.2</v>
      </c>
      <c r="H88" s="1">
        <v>6</v>
      </c>
      <c r="I88" s="1">
        <v>7</v>
      </c>
      <c r="J88" s="1">
        <v>2.8</v>
      </c>
      <c r="K88" s="1">
        <v>-3.3</v>
      </c>
      <c r="L88" s="1">
        <v>-9.6</v>
      </c>
      <c r="M88" s="1">
        <v>-11.7</v>
      </c>
      <c r="N88" s="1">
        <v>-6.6</v>
      </c>
      <c r="O88" s="1">
        <f t="shared" si="31"/>
        <v>17</v>
      </c>
      <c r="P88" s="1">
        <f t="shared" si="42"/>
        <v>-18.099999999999998</v>
      </c>
      <c r="Q88" s="1">
        <f t="shared" si="43"/>
        <v>-10.033333333333333</v>
      </c>
      <c r="R88" s="1">
        <f t="shared" si="44"/>
        <v>4.7333333333333334</v>
      </c>
      <c r="S88" s="1">
        <f t="shared" si="45"/>
        <v>-3.3666666666666667</v>
      </c>
      <c r="U88" s="1">
        <f t="shared" si="35"/>
        <v>7</v>
      </c>
      <c r="V88" s="1">
        <f t="shared" si="36"/>
        <v>-22.3</v>
      </c>
      <c r="W88" s="4">
        <f t="shared" si="53"/>
        <v>147.69999999999999</v>
      </c>
      <c r="X88" s="1">
        <f t="shared" si="46"/>
        <v>272</v>
      </c>
      <c r="Y88" s="1">
        <f t="shared" si="37"/>
        <v>124.30000000000001</v>
      </c>
      <c r="Z88" s="1">
        <f t="shared" si="38"/>
        <v>209.85</v>
      </c>
      <c r="AA88" s="7">
        <f t="shared" si="39"/>
        <v>580.06666666666661</v>
      </c>
      <c r="AB88" s="1">
        <f t="shared" si="40"/>
        <v>242.88124999999997</v>
      </c>
      <c r="AC88" s="1">
        <f t="shared" si="47"/>
        <v>3610.8345833333328</v>
      </c>
      <c r="AD88" s="1">
        <f t="shared" si="48"/>
        <v>26.259375000000006</v>
      </c>
      <c r="AE88" s="12">
        <f t="shared" si="49"/>
        <v>0.71387428246722129</v>
      </c>
      <c r="AH88" s="23">
        <f t="shared" si="41"/>
        <v>0.16340000000000002</v>
      </c>
      <c r="AI88" s="23">
        <f t="shared" si="33"/>
        <v>0.19669999999999999</v>
      </c>
      <c r="AJ88" s="11">
        <f t="shared" si="30"/>
        <v>0.15620000000000001</v>
      </c>
      <c r="AK88" s="11">
        <f t="shared" si="30"/>
        <v>0.23599999999999999</v>
      </c>
      <c r="AL88" s="11">
        <f t="shared" si="30"/>
        <v>0.27700000000000002</v>
      </c>
      <c r="AM88" s="11">
        <f t="shared" si="30"/>
        <v>0.44679999999999997</v>
      </c>
      <c r="AN88" s="23">
        <f t="shared" si="29"/>
        <v>1.0415649538</v>
      </c>
      <c r="AO88" s="23">
        <f t="shared" si="29"/>
        <v>1.1288822248000001</v>
      </c>
      <c r="AP88" s="23">
        <f t="shared" si="29"/>
        <v>0.96442432000000011</v>
      </c>
      <c r="AQ88" s="23">
        <f t="shared" si="29"/>
        <v>0.89191418000000011</v>
      </c>
      <c r="AR88" s="23">
        <f t="shared" si="28"/>
        <v>0.67823718080000028</v>
      </c>
      <c r="AS88" s="23">
        <f t="shared" si="34"/>
        <v>2.2007044590938842</v>
      </c>
      <c r="AT88" s="23">
        <f t="shared" si="34"/>
        <v>1.0880049299399679</v>
      </c>
      <c r="AU88" s="23">
        <f t="shared" si="34"/>
        <v>0.88708471490058494</v>
      </c>
      <c r="AV88" s="23">
        <f t="shared" si="34"/>
        <v>0.27768843154245099</v>
      </c>
    </row>
    <row r="89" spans="1:48" x14ac:dyDescent="0.35">
      <c r="A89">
        <v>1919</v>
      </c>
      <c r="B89" s="1">
        <v>-16.100000000000001</v>
      </c>
      <c r="C89" s="1">
        <v>-20.399999999999999</v>
      </c>
      <c r="D89" s="1">
        <v>-12.8</v>
      </c>
      <c r="E89" s="1">
        <v>-15.8</v>
      </c>
      <c r="F89" s="5">
        <v>0.7</v>
      </c>
      <c r="G89" s="1">
        <v>1.7</v>
      </c>
      <c r="H89" s="1">
        <v>5.5</v>
      </c>
      <c r="I89" s="1">
        <v>6.1</v>
      </c>
      <c r="J89" s="1">
        <v>2.4</v>
      </c>
      <c r="K89" s="5">
        <v>0.2</v>
      </c>
      <c r="L89" s="1">
        <v>-3.2</v>
      </c>
      <c r="M89" s="1">
        <v>-8.1999999999999993</v>
      </c>
      <c r="N89" s="1">
        <v>-5</v>
      </c>
      <c r="O89" s="1">
        <f t="shared" si="31"/>
        <v>16.399999999999999</v>
      </c>
      <c r="P89" s="1">
        <f t="shared" si="42"/>
        <v>-16.066666666666666</v>
      </c>
      <c r="Q89" s="1">
        <f t="shared" si="43"/>
        <v>-9.3000000000000007</v>
      </c>
      <c r="R89" s="1">
        <f t="shared" si="44"/>
        <v>4.4333333333333336</v>
      </c>
      <c r="S89" s="1">
        <f t="shared" si="45"/>
        <v>-0.20000000000000004</v>
      </c>
      <c r="U89" s="1">
        <f t="shared" si="35"/>
        <v>6.1</v>
      </c>
      <c r="V89" s="1">
        <f t="shared" si="36"/>
        <v>-20.399999999999999</v>
      </c>
      <c r="W89" s="5">
        <f>INTERCEPT(E$7:F$7,E89:F89)</f>
        <v>134.20606060606062</v>
      </c>
      <c r="X89" s="5">
        <f>INTERCEPT(K$7:L$7,K89:L89)</f>
        <v>290.29411764705884</v>
      </c>
      <c r="Y89" s="1">
        <f t="shared" si="37"/>
        <v>156.08805704099822</v>
      </c>
      <c r="Z89" s="1">
        <f t="shared" si="38"/>
        <v>212.25008912655971</v>
      </c>
      <c r="AA89" s="7">
        <f t="shared" si="39"/>
        <v>634.75809863339271</v>
      </c>
      <c r="AB89" s="1">
        <f t="shared" si="40"/>
        <v>227.20606060606062</v>
      </c>
      <c r="AC89" s="1">
        <f t="shared" si="47"/>
        <v>3090.0024242424238</v>
      </c>
      <c r="AD89" s="1">
        <f t="shared" si="48"/>
        <v>20.603030303030309</v>
      </c>
      <c r="AE89" s="12">
        <f t="shared" si="49"/>
        <v>0.68811932283591315</v>
      </c>
      <c r="AH89" s="23">
        <f t="shared" si="41"/>
        <v>0.14495000000000002</v>
      </c>
      <c r="AI89" s="23">
        <f t="shared" si="33"/>
        <v>0.18907999999999997</v>
      </c>
      <c r="AJ89" s="11">
        <f t="shared" si="30"/>
        <v>0.15236</v>
      </c>
      <c r="AK89" s="11">
        <f t="shared" si="30"/>
        <v>0.22987999999999997</v>
      </c>
      <c r="AL89" s="11">
        <f t="shared" si="30"/>
        <v>0.27111999999999997</v>
      </c>
      <c r="AM89" s="11">
        <f t="shared" si="30"/>
        <v>0.44289999999999996</v>
      </c>
      <c r="AN89" s="23">
        <f t="shared" si="29"/>
        <v>1.0573872162880003</v>
      </c>
      <c r="AO89" s="23">
        <f t="shared" si="29"/>
        <v>1.1375732384320001</v>
      </c>
      <c r="AP89" s="23">
        <f t="shared" si="29"/>
        <v>0.97594565084800011</v>
      </c>
      <c r="AQ89" s="23">
        <f t="shared" si="29"/>
        <v>0.90181345164800009</v>
      </c>
      <c r="AR89" s="23">
        <f t="shared" si="28"/>
        <v>0.68157919220000007</v>
      </c>
      <c r="AS89" s="23">
        <f t="shared" si="34"/>
        <v>2.3109591031069958</v>
      </c>
      <c r="AT89" s="23">
        <f t="shared" si="34"/>
        <v>1.144919028781084</v>
      </c>
      <c r="AU89" s="23">
        <f t="shared" si="34"/>
        <v>0.93309763104663623</v>
      </c>
      <c r="AV89" s="23">
        <f t="shared" si="34"/>
        <v>0.29119929734351235</v>
      </c>
    </row>
    <row r="90" spans="1:48" x14ac:dyDescent="0.35">
      <c r="A90">
        <v>1920</v>
      </c>
      <c r="B90" s="1">
        <v>-17.899999999999999</v>
      </c>
      <c r="C90" s="1">
        <v>-18.8</v>
      </c>
      <c r="D90" s="1">
        <v>-17.2</v>
      </c>
      <c r="E90" s="1">
        <v>-5.8</v>
      </c>
      <c r="F90" s="4">
        <v>-2.2000000000000002</v>
      </c>
      <c r="G90" s="1">
        <v>5.2</v>
      </c>
      <c r="H90" s="1">
        <v>6.8</v>
      </c>
      <c r="I90" s="1">
        <v>6.1</v>
      </c>
      <c r="J90" s="1">
        <v>2.2000000000000002</v>
      </c>
      <c r="K90" s="1">
        <v>-3.2</v>
      </c>
      <c r="L90" s="1">
        <v>-9</v>
      </c>
      <c r="M90" s="1">
        <v>-10</v>
      </c>
      <c r="N90" s="1">
        <v>-5.3</v>
      </c>
      <c r="O90" s="1">
        <f t="shared" si="31"/>
        <v>20.3</v>
      </c>
      <c r="P90" s="1">
        <f t="shared" si="42"/>
        <v>-14.966666666666667</v>
      </c>
      <c r="Q90" s="1">
        <f t="shared" si="43"/>
        <v>-8.4</v>
      </c>
      <c r="R90" s="1">
        <f t="shared" si="44"/>
        <v>6.0333333333333341</v>
      </c>
      <c r="S90" s="1">
        <f t="shared" si="45"/>
        <v>-3.3333333333333335</v>
      </c>
      <c r="U90" s="1">
        <f t="shared" si="35"/>
        <v>6.8</v>
      </c>
      <c r="V90" s="1">
        <f t="shared" si="36"/>
        <v>-18.8</v>
      </c>
      <c r="W90" s="4">
        <f t="shared" ref="W90:W93" si="54">INTERCEPT(F$7:G$7,F90:G90)</f>
        <v>144.56756756756758</v>
      </c>
      <c r="X90" s="1">
        <f t="shared" si="46"/>
        <v>270.42592592592592</v>
      </c>
      <c r="Y90" s="1">
        <f t="shared" si="37"/>
        <v>125.85835835835834</v>
      </c>
      <c r="Z90" s="1">
        <f t="shared" si="38"/>
        <v>207.49674674674674</v>
      </c>
      <c r="AA90" s="7">
        <f t="shared" si="39"/>
        <v>570.55789122455781</v>
      </c>
      <c r="AB90" s="1">
        <f t="shared" si="40"/>
        <v>219.27344992050874</v>
      </c>
      <c r="AC90" s="1">
        <f t="shared" si="47"/>
        <v>2748.2272390037097</v>
      </c>
      <c r="AD90" s="1">
        <f t="shared" si="48"/>
        <v>34.93084260731321</v>
      </c>
      <c r="AE90" s="12">
        <f t="shared" si="49"/>
        <v>0.68698220594929515</v>
      </c>
      <c r="AH90" s="23">
        <f t="shared" si="41"/>
        <v>0.19292000000000004</v>
      </c>
      <c r="AI90" s="23">
        <f t="shared" si="33"/>
        <v>0.23860999999999999</v>
      </c>
      <c r="AJ90" s="11">
        <f t="shared" si="30"/>
        <v>0.17732000000000001</v>
      </c>
      <c r="AK90" s="11">
        <f t="shared" si="30"/>
        <v>0.26966000000000001</v>
      </c>
      <c r="AL90" s="11">
        <f t="shared" si="30"/>
        <v>0.30934</v>
      </c>
      <c r="AM90" s="11">
        <f t="shared" si="30"/>
        <v>0.46825</v>
      </c>
      <c r="AN90" s="23">
        <f t="shared" si="29"/>
        <v>0.9595659516820001</v>
      </c>
      <c r="AO90" s="23">
        <f t="shared" si="29"/>
        <v>1.0823573654080001</v>
      </c>
      <c r="AP90" s="23">
        <f t="shared" si="29"/>
        <v>0.90429736775200009</v>
      </c>
      <c r="AQ90" s="23">
        <f t="shared" si="29"/>
        <v>0.84045939015200011</v>
      </c>
      <c r="AR90" s="23">
        <f t="shared" si="28"/>
        <v>0.66117201125000014</v>
      </c>
      <c r="AS90" s="23">
        <f t="shared" si="34"/>
        <v>2.1371433213403082</v>
      </c>
      <c r="AT90" s="23">
        <f t="shared" si="34"/>
        <v>1.0448725579104856</v>
      </c>
      <c r="AU90" s="23">
        <f t="shared" si="34"/>
        <v>0.85402942071155241</v>
      </c>
      <c r="AV90" s="23">
        <f t="shared" si="34"/>
        <v>0.27191622618225253</v>
      </c>
    </row>
    <row r="91" spans="1:48" x14ac:dyDescent="0.35">
      <c r="A91">
        <v>1921</v>
      </c>
      <c r="B91" s="1">
        <v>-15.2</v>
      </c>
      <c r="C91" s="1">
        <v>-19.5</v>
      </c>
      <c r="D91" s="1">
        <v>-16.600000000000001</v>
      </c>
      <c r="E91" s="1">
        <v>-11</v>
      </c>
      <c r="F91" s="4">
        <v>-0.5</v>
      </c>
      <c r="G91" s="1">
        <v>4</v>
      </c>
      <c r="H91" s="1">
        <v>6.8</v>
      </c>
      <c r="I91" s="1">
        <v>7.7</v>
      </c>
      <c r="J91" s="1">
        <v>2.4</v>
      </c>
      <c r="K91" s="1">
        <v>-2.9</v>
      </c>
      <c r="L91" s="1">
        <v>-3.2</v>
      </c>
      <c r="M91" s="1">
        <v>-10.4</v>
      </c>
      <c r="N91" s="1">
        <v>-4.9000000000000004</v>
      </c>
      <c r="O91" s="1">
        <f t="shared" si="31"/>
        <v>20.9</v>
      </c>
      <c r="P91" s="1">
        <f t="shared" si="42"/>
        <v>-14.9</v>
      </c>
      <c r="Q91" s="1">
        <f t="shared" si="43"/>
        <v>-9.3666666666666671</v>
      </c>
      <c r="R91" s="1">
        <f t="shared" si="44"/>
        <v>6.166666666666667</v>
      </c>
      <c r="S91" s="1">
        <f t="shared" si="45"/>
        <v>-1.2333333333333334</v>
      </c>
      <c r="U91" s="1">
        <f t="shared" si="35"/>
        <v>7.7</v>
      </c>
      <c r="V91" s="1">
        <f t="shared" si="36"/>
        <v>-19.5</v>
      </c>
      <c r="W91" s="4">
        <f t="shared" si="54"/>
        <v>138.88888888888889</v>
      </c>
      <c r="X91" s="1">
        <f t="shared" si="46"/>
        <v>271.81132075471697</v>
      </c>
      <c r="Y91" s="1">
        <f t="shared" si="37"/>
        <v>132.92243186582809</v>
      </c>
      <c r="Z91" s="1">
        <f t="shared" si="38"/>
        <v>205.35010482180292</v>
      </c>
      <c r="AA91" s="7">
        <f t="shared" si="39"/>
        <v>682.33515024458416</v>
      </c>
      <c r="AB91" s="1">
        <f t="shared" si="40"/>
        <v>233.46296296296296</v>
      </c>
      <c r="AC91" s="1">
        <f t="shared" si="47"/>
        <v>3035.0185185185187</v>
      </c>
      <c r="AD91" s="1">
        <f t="shared" si="48"/>
        <v>22.157407407407405</v>
      </c>
      <c r="AE91" s="12">
        <f t="shared" si="49"/>
        <v>0.67835579111808808</v>
      </c>
      <c r="AH91" s="23">
        <f t="shared" si="41"/>
        <v>0.19292000000000004</v>
      </c>
      <c r="AI91" s="23">
        <f t="shared" si="33"/>
        <v>0.24622999999999995</v>
      </c>
      <c r="AJ91" s="11">
        <f t="shared" si="30"/>
        <v>0.18115999999999999</v>
      </c>
      <c r="AK91" s="11">
        <f t="shared" si="30"/>
        <v>0.27578000000000003</v>
      </c>
      <c r="AL91" s="11">
        <f t="shared" si="30"/>
        <v>0.31521999999999994</v>
      </c>
      <c r="AM91" s="11">
        <f t="shared" si="30"/>
        <v>0.47214999999999996</v>
      </c>
      <c r="AN91" s="23">
        <f t="shared" si="29"/>
        <v>0.94557039521800024</v>
      </c>
      <c r="AO91" s="23">
        <f t="shared" si="29"/>
        <v>1.0741302483520001</v>
      </c>
      <c r="AP91" s="23">
        <f t="shared" si="29"/>
        <v>0.89395435232800002</v>
      </c>
      <c r="AQ91" s="23">
        <f t="shared" si="29"/>
        <v>0.83164782912800017</v>
      </c>
      <c r="AR91" s="23">
        <f t="shared" si="28"/>
        <v>0.65830850645000005</v>
      </c>
      <c r="AS91" s="23">
        <f t="shared" si="34"/>
        <v>2.3282295490779341</v>
      </c>
      <c r="AT91" s="23">
        <f t="shared" si="34"/>
        <v>1.136094285692312</v>
      </c>
      <c r="AU91" s="23">
        <f t="shared" si="34"/>
        <v>0.92903742289165381</v>
      </c>
      <c r="AV91" s="23">
        <f t="shared" si="34"/>
        <v>0.29671646162042703</v>
      </c>
    </row>
    <row r="92" spans="1:48" x14ac:dyDescent="0.35">
      <c r="A92">
        <v>1922</v>
      </c>
      <c r="B92" s="1">
        <v>-15.4</v>
      </c>
      <c r="C92" s="1">
        <v>-26.1</v>
      </c>
      <c r="D92" s="1">
        <v>-14.1</v>
      </c>
      <c r="E92" s="1">
        <v>-7.3</v>
      </c>
      <c r="F92" s="4">
        <v>-2.2999999999999998</v>
      </c>
      <c r="G92" s="1">
        <v>2.2999999999999998</v>
      </c>
      <c r="H92" s="1">
        <v>6.7</v>
      </c>
      <c r="I92" s="1">
        <v>6.1</v>
      </c>
      <c r="J92" s="1">
        <v>1.8</v>
      </c>
      <c r="K92" s="1">
        <v>-0.2</v>
      </c>
      <c r="L92" s="1">
        <v>-5.7</v>
      </c>
      <c r="M92" s="1">
        <v>-6.9</v>
      </c>
      <c r="N92" s="1">
        <v>-5.0999999999999996</v>
      </c>
      <c r="O92" s="1">
        <f t="shared" si="31"/>
        <v>16.899999999999999</v>
      </c>
      <c r="P92" s="1">
        <f t="shared" si="42"/>
        <v>-17.3</v>
      </c>
      <c r="Q92" s="1">
        <f t="shared" si="43"/>
        <v>-7.8999999999999995</v>
      </c>
      <c r="R92" s="1">
        <f t="shared" si="44"/>
        <v>5.0333333333333332</v>
      </c>
      <c r="S92" s="1">
        <f t="shared" si="45"/>
        <v>-1.3666666666666665</v>
      </c>
      <c r="U92" s="1">
        <f t="shared" si="35"/>
        <v>6.7</v>
      </c>
      <c r="V92" s="1">
        <f t="shared" si="36"/>
        <v>-26.1</v>
      </c>
      <c r="W92" s="4">
        <f t="shared" si="54"/>
        <v>150.75</v>
      </c>
      <c r="X92" s="1">
        <f t="shared" si="46"/>
        <v>285.45</v>
      </c>
      <c r="Y92" s="1">
        <f t="shared" si="37"/>
        <v>134.69999999999999</v>
      </c>
      <c r="Z92" s="1">
        <f t="shared" si="38"/>
        <v>218.1</v>
      </c>
      <c r="AA92" s="7">
        <f t="shared" si="39"/>
        <v>601.66</v>
      </c>
      <c r="AB92" s="1">
        <f t="shared" si="40"/>
        <v>243.93867924528303</v>
      </c>
      <c r="AC92" s="1">
        <f t="shared" si="47"/>
        <v>4244.5330188679245</v>
      </c>
      <c r="AD92" s="1">
        <f t="shared" si="48"/>
        <v>28.780660377358487</v>
      </c>
      <c r="AE92" s="12">
        <f t="shared" si="49"/>
        <v>0.72648220241646189</v>
      </c>
      <c r="AH92" s="23">
        <f t="shared" si="41"/>
        <v>0.18923000000000004</v>
      </c>
      <c r="AI92" s="23">
        <f t="shared" si="33"/>
        <v>0.19542999999999996</v>
      </c>
      <c r="AJ92" s="11">
        <f t="shared" si="30"/>
        <v>0.15555999999999998</v>
      </c>
      <c r="AK92" s="11">
        <f t="shared" si="30"/>
        <v>0.23498000000000002</v>
      </c>
      <c r="AL92" s="11">
        <f t="shared" si="30"/>
        <v>0.27601999999999999</v>
      </c>
      <c r="AM92" s="11">
        <f t="shared" si="30"/>
        <v>0.44614999999999999</v>
      </c>
      <c r="AN92" s="23">
        <f t="shared" si="29"/>
        <v>1.0441824814580003</v>
      </c>
      <c r="AO92" s="23">
        <f t="shared" si="29"/>
        <v>1.130325770912</v>
      </c>
      <c r="AP92" s="23">
        <f t="shared" si="29"/>
        <v>0.96633195296800012</v>
      </c>
      <c r="AQ92" s="23">
        <f t="shared" si="29"/>
        <v>0.89355243776800009</v>
      </c>
      <c r="AR92" s="23">
        <f t="shared" si="28"/>
        <v>0.67878907045000014</v>
      </c>
      <c r="AS92" s="23">
        <f t="shared" si="34"/>
        <v>2.2427240261355954</v>
      </c>
      <c r="AT92" s="23">
        <f t="shared" si="34"/>
        <v>1.1091660590068966</v>
      </c>
      <c r="AU92" s="23">
        <f t="shared" si="34"/>
        <v>0.90427432204785063</v>
      </c>
      <c r="AV92" s="23">
        <f t="shared" si="34"/>
        <v>0.28292480537570691</v>
      </c>
    </row>
    <row r="93" spans="1:48" x14ac:dyDescent="0.35">
      <c r="A93">
        <v>1923</v>
      </c>
      <c r="B93" s="1">
        <v>-18.5</v>
      </c>
      <c r="C93" s="1">
        <v>-13.5</v>
      </c>
      <c r="D93" s="1">
        <v>-12.3</v>
      </c>
      <c r="E93" s="1">
        <v>-3.4</v>
      </c>
      <c r="F93" s="4">
        <v>-0.3</v>
      </c>
      <c r="G93" s="1">
        <v>4.8</v>
      </c>
      <c r="H93" s="1">
        <v>7.4</v>
      </c>
      <c r="I93" s="1">
        <v>7.3</v>
      </c>
      <c r="J93" s="1">
        <v>2.1</v>
      </c>
      <c r="K93" s="1">
        <v>-2.6</v>
      </c>
      <c r="L93" s="1">
        <v>-4.4000000000000004</v>
      </c>
      <c r="M93" s="1">
        <v>-7.6</v>
      </c>
      <c r="N93" s="1">
        <v>-3.4</v>
      </c>
      <c r="O93" s="1">
        <f t="shared" si="31"/>
        <v>21.6</v>
      </c>
      <c r="P93" s="1">
        <f t="shared" si="42"/>
        <v>-12.966666666666667</v>
      </c>
      <c r="Q93" s="1">
        <f t="shared" si="43"/>
        <v>-5.333333333333333</v>
      </c>
      <c r="R93" s="1">
        <f t="shared" si="44"/>
        <v>6.5</v>
      </c>
      <c r="S93" s="1">
        <f t="shared" si="45"/>
        <v>-1.6333333333333335</v>
      </c>
      <c r="U93" s="1">
        <f t="shared" si="35"/>
        <v>7.4</v>
      </c>
      <c r="V93" s="1">
        <f t="shared" si="36"/>
        <v>-18.5</v>
      </c>
      <c r="W93" s="4">
        <f t="shared" si="54"/>
        <v>137.29411764705881</v>
      </c>
      <c r="X93" s="1">
        <f t="shared" si="46"/>
        <v>271.62765957446811</v>
      </c>
      <c r="Y93" s="1">
        <f t="shared" si="37"/>
        <v>134.3335419274093</v>
      </c>
      <c r="Z93" s="1">
        <f t="shared" si="38"/>
        <v>204.46088861076345</v>
      </c>
      <c r="AA93" s="7">
        <f t="shared" si="39"/>
        <v>662.71214017521925</v>
      </c>
      <c r="AB93" s="1">
        <f t="shared" si="40"/>
        <v>216.84411764705882</v>
      </c>
      <c r="AC93" s="1">
        <f t="shared" si="47"/>
        <v>2674.4107843137253</v>
      </c>
      <c r="AD93" s="1">
        <f t="shared" si="48"/>
        <v>28.8720588235294</v>
      </c>
      <c r="AE93" s="12">
        <f t="shared" si="49"/>
        <v>0.66764919475338202</v>
      </c>
      <c r="AH93" s="23">
        <f t="shared" si="41"/>
        <v>0.21506000000000003</v>
      </c>
      <c r="AI93" s="23">
        <f t="shared" si="33"/>
        <v>0.25512000000000001</v>
      </c>
      <c r="AJ93" s="11">
        <f t="shared" si="30"/>
        <v>0.18564000000000003</v>
      </c>
      <c r="AK93" s="11">
        <f t="shared" si="30"/>
        <v>0.28292000000000006</v>
      </c>
      <c r="AL93" s="11">
        <f t="shared" si="30"/>
        <v>0.32208000000000003</v>
      </c>
      <c r="AM93" s="11">
        <f t="shared" si="30"/>
        <v>0.47670000000000001</v>
      </c>
      <c r="AN93" s="23">
        <f t="shared" si="29"/>
        <v>0.92959743884800006</v>
      </c>
      <c r="AO93" s="23">
        <f t="shared" si="29"/>
        <v>1.0646221472319999</v>
      </c>
      <c r="AP93" s="23">
        <f t="shared" si="29"/>
        <v>0.882116617888</v>
      </c>
      <c r="AQ93" s="23">
        <f t="shared" si="29"/>
        <v>0.82157917388800006</v>
      </c>
      <c r="AR93" s="23">
        <f t="shared" si="28"/>
        <v>0.65506079380000015</v>
      </c>
      <c r="AS93" s="23">
        <f t="shared" si="34"/>
        <v>2.2843290499119719</v>
      </c>
      <c r="AT93" s="23">
        <f t="shared" si="34"/>
        <v>1.1122010397807709</v>
      </c>
      <c r="AU93" s="23">
        <f t="shared" si="34"/>
        <v>0.9100217685977201</v>
      </c>
      <c r="AV93" s="23">
        <f t="shared" si="34"/>
        <v>0.29169655664474153</v>
      </c>
    </row>
    <row r="94" spans="1:48" x14ac:dyDescent="0.35">
      <c r="A94">
        <v>1924</v>
      </c>
      <c r="B94" s="1">
        <v>-8.4</v>
      </c>
      <c r="C94" s="1">
        <v>-15.6</v>
      </c>
      <c r="D94" s="1">
        <v>-11.5</v>
      </c>
      <c r="E94" s="1">
        <v>-5.3</v>
      </c>
      <c r="F94" s="5">
        <v>0.6</v>
      </c>
      <c r="G94" s="1">
        <v>6</v>
      </c>
      <c r="H94" s="1">
        <v>6.7</v>
      </c>
      <c r="I94" s="1">
        <v>6.7</v>
      </c>
      <c r="J94" s="1">
        <v>1.8</v>
      </c>
      <c r="K94" s="1">
        <v>-3.7</v>
      </c>
      <c r="L94" s="1">
        <v>-5.9</v>
      </c>
      <c r="M94" s="1">
        <v>-13.5</v>
      </c>
      <c r="N94" s="1">
        <v>-3.5</v>
      </c>
      <c r="O94" s="1">
        <f t="shared" si="31"/>
        <v>21.8</v>
      </c>
      <c r="P94" s="1">
        <f t="shared" si="42"/>
        <v>-10.533333333333333</v>
      </c>
      <c r="Q94" s="1">
        <f t="shared" si="43"/>
        <v>-5.3999999999999995</v>
      </c>
      <c r="R94" s="1">
        <f t="shared" si="44"/>
        <v>6.4666666666666659</v>
      </c>
      <c r="S94" s="1">
        <f t="shared" si="45"/>
        <v>-2.6</v>
      </c>
      <c r="U94" s="1">
        <f t="shared" si="35"/>
        <v>6.7</v>
      </c>
      <c r="V94" s="1">
        <f t="shared" si="36"/>
        <v>-15.6</v>
      </c>
      <c r="W94" s="5">
        <f>INTERCEPT(E$7:F$7,E94:F94)</f>
        <v>132.39830508474577</v>
      </c>
      <c r="X94" s="1">
        <f t="shared" si="46"/>
        <v>267.9818181818182</v>
      </c>
      <c r="Y94" s="1">
        <f t="shared" si="37"/>
        <v>135.58351309707243</v>
      </c>
      <c r="Z94" s="1">
        <f t="shared" si="38"/>
        <v>200.19006163328197</v>
      </c>
      <c r="AA94" s="7">
        <f t="shared" si="39"/>
        <v>605.60635850025687</v>
      </c>
      <c r="AB94" s="1">
        <f t="shared" si="40"/>
        <v>225.77064551027766</v>
      </c>
      <c r="AC94" s="1">
        <f t="shared" si="47"/>
        <v>2348.0147133068872</v>
      </c>
      <c r="AD94" s="1">
        <f t="shared" si="48"/>
        <v>19.512982329606942</v>
      </c>
      <c r="AE94" s="12">
        <f t="shared" si="49"/>
        <v>0.66319113263057594</v>
      </c>
      <c r="AH94" s="23">
        <f t="shared" si="41"/>
        <v>0.18923000000000004</v>
      </c>
      <c r="AI94" s="23">
        <f t="shared" si="33"/>
        <v>0.25766</v>
      </c>
      <c r="AJ94" s="11">
        <f t="shared" si="30"/>
        <v>0.18692</v>
      </c>
      <c r="AK94" s="11">
        <f t="shared" si="30"/>
        <v>0.28496000000000005</v>
      </c>
      <c r="AL94" s="11">
        <f t="shared" si="30"/>
        <v>0.32403999999999999</v>
      </c>
      <c r="AM94" s="11">
        <f t="shared" si="30"/>
        <v>0.47799999999999998</v>
      </c>
      <c r="AN94" s="23">
        <f t="shared" si="29"/>
        <v>0.92510399495200013</v>
      </c>
      <c r="AO94" s="23">
        <f t="shared" si="29"/>
        <v>1.0619233890880002</v>
      </c>
      <c r="AP94" s="23">
        <f t="shared" si="29"/>
        <v>0.87877972787199998</v>
      </c>
      <c r="AQ94" s="23">
        <f t="shared" si="29"/>
        <v>0.81874425027200015</v>
      </c>
      <c r="AR94" s="23">
        <f t="shared" si="28"/>
        <v>0.65415128</v>
      </c>
      <c r="AS94" s="23">
        <f t="shared" si="34"/>
        <v>2.1809226233740828</v>
      </c>
      <c r="AT94" s="23">
        <f t="shared" si="34"/>
        <v>1.0611897824553271</v>
      </c>
      <c r="AU94" s="23">
        <f t="shared" si="34"/>
        <v>0.86842826826878949</v>
      </c>
      <c r="AV94" s="23">
        <f t="shared" si="34"/>
        <v>0.2786521168400844</v>
      </c>
    </row>
    <row r="95" spans="1:48" x14ac:dyDescent="0.35">
      <c r="A95">
        <v>1925</v>
      </c>
      <c r="B95" s="1">
        <v>-19.100000000000001</v>
      </c>
      <c r="C95" s="1">
        <v>-17.600000000000001</v>
      </c>
      <c r="D95" s="1">
        <v>-11.8</v>
      </c>
      <c r="E95" s="1">
        <v>-9.5</v>
      </c>
      <c r="F95" s="4">
        <v>-1.2</v>
      </c>
      <c r="G95" s="1">
        <v>4.3</v>
      </c>
      <c r="H95" s="1">
        <v>5.4</v>
      </c>
      <c r="I95" s="1">
        <v>6.7</v>
      </c>
      <c r="J95" s="1">
        <v>3.9</v>
      </c>
      <c r="K95" s="1">
        <v>-2.2000000000000002</v>
      </c>
      <c r="L95" s="1">
        <v>-3.3</v>
      </c>
      <c r="M95" s="1">
        <v>-5.6</v>
      </c>
      <c r="N95" s="1">
        <v>-4.2</v>
      </c>
      <c r="O95" s="1">
        <f t="shared" si="31"/>
        <v>20.299999999999997</v>
      </c>
      <c r="P95" s="1">
        <f t="shared" si="42"/>
        <v>-16.733333333333334</v>
      </c>
      <c r="Q95" s="1">
        <f t="shared" si="43"/>
        <v>-7.5</v>
      </c>
      <c r="R95" s="1">
        <f t="shared" si="44"/>
        <v>5.4666666666666659</v>
      </c>
      <c r="S95" s="1">
        <f t="shared" si="45"/>
        <v>-0.53333333333333333</v>
      </c>
      <c r="U95" s="1">
        <f t="shared" si="35"/>
        <v>6.7</v>
      </c>
      <c r="V95" s="1">
        <f t="shared" si="36"/>
        <v>-19.100000000000001</v>
      </c>
      <c r="W95" s="4">
        <f t="shared" ref="W95" si="55">INTERCEPT(F$7:G$7,F95:G95)</f>
        <v>142.15454545454546</v>
      </c>
      <c r="X95" s="1">
        <f t="shared" si="46"/>
        <v>277.5</v>
      </c>
      <c r="Y95" s="1">
        <f t="shared" si="37"/>
        <v>135.34545454545454</v>
      </c>
      <c r="Z95" s="1">
        <f t="shared" si="38"/>
        <v>209.82727272727271</v>
      </c>
      <c r="AA95" s="7">
        <f t="shared" si="39"/>
        <v>604.54303030303026</v>
      </c>
      <c r="AB95" s="1">
        <f t="shared" si="40"/>
        <v>239.17272727272726</v>
      </c>
      <c r="AC95" s="1">
        <f t="shared" si="47"/>
        <v>3045.4660606060606</v>
      </c>
      <c r="AD95" s="1">
        <f t="shared" si="48"/>
        <v>22.568181818181827</v>
      </c>
      <c r="AE95" s="12">
        <f t="shared" si="49"/>
        <v>0.6917829883517026</v>
      </c>
      <c r="AH95" s="23">
        <f t="shared" si="41"/>
        <v>0.14126000000000002</v>
      </c>
      <c r="AI95" s="23">
        <f t="shared" si="33"/>
        <v>0.23860999999999993</v>
      </c>
      <c r="AJ95" s="11">
        <f t="shared" si="30"/>
        <v>0.17731999999999998</v>
      </c>
      <c r="AK95" s="11">
        <f t="shared" si="30"/>
        <v>0.26966000000000001</v>
      </c>
      <c r="AL95" s="11">
        <f t="shared" si="30"/>
        <v>0.30933999999999995</v>
      </c>
      <c r="AM95" s="11">
        <f t="shared" si="30"/>
        <v>0.46824999999999994</v>
      </c>
      <c r="AN95" s="23">
        <f t="shared" si="29"/>
        <v>0.9595659516820001</v>
      </c>
      <c r="AO95" s="23">
        <f t="shared" si="29"/>
        <v>1.0823573654080001</v>
      </c>
      <c r="AP95" s="23">
        <f t="shared" si="29"/>
        <v>0.90429736775200009</v>
      </c>
      <c r="AQ95" s="23">
        <f t="shared" si="29"/>
        <v>0.84045939015200022</v>
      </c>
      <c r="AR95" s="23">
        <f t="shared" si="28"/>
        <v>0.66117201125000025</v>
      </c>
      <c r="AS95" s="23">
        <f t="shared" si="34"/>
        <v>2.1998719337946699</v>
      </c>
      <c r="AT95" s="23">
        <f t="shared" si="34"/>
        <v>1.0755412571478669</v>
      </c>
      <c r="AU95" s="23">
        <f t="shared" si="34"/>
        <v>0.87909656525983659</v>
      </c>
      <c r="AV95" s="23">
        <f t="shared" si="34"/>
        <v>0.27989740713624767</v>
      </c>
    </row>
    <row r="96" spans="1:48" x14ac:dyDescent="0.35">
      <c r="A96">
        <v>1926</v>
      </c>
      <c r="B96" s="1">
        <v>-9.5</v>
      </c>
      <c r="C96" s="1">
        <v>-14.2</v>
      </c>
      <c r="D96" s="1">
        <v>-15.3</v>
      </c>
      <c r="E96" s="1">
        <v>-7.7</v>
      </c>
      <c r="F96" s="5">
        <v>0.1</v>
      </c>
      <c r="G96" s="1">
        <v>6.2</v>
      </c>
      <c r="H96" s="1">
        <v>8.8000000000000007</v>
      </c>
      <c r="I96" s="1">
        <v>7.1</v>
      </c>
      <c r="J96" s="1">
        <v>3</v>
      </c>
      <c r="K96" s="1">
        <v>-1.4</v>
      </c>
      <c r="L96" s="1">
        <v>-5.6</v>
      </c>
      <c r="M96" s="1">
        <v>-8.9</v>
      </c>
      <c r="N96" s="1">
        <v>-3.1</v>
      </c>
      <c r="O96" s="1">
        <f t="shared" si="31"/>
        <v>25.200000000000003</v>
      </c>
      <c r="P96" s="1">
        <f t="shared" si="42"/>
        <v>-9.7666666666666657</v>
      </c>
      <c r="Q96" s="1">
        <f t="shared" si="43"/>
        <v>-7.6333333333333329</v>
      </c>
      <c r="R96" s="1">
        <f t="shared" si="44"/>
        <v>7.3666666666666671</v>
      </c>
      <c r="S96" s="1">
        <f t="shared" si="45"/>
        <v>-1.3333333333333333</v>
      </c>
      <c r="U96" s="1">
        <f t="shared" si="35"/>
        <v>8.8000000000000007</v>
      </c>
      <c r="V96" s="1">
        <f t="shared" si="36"/>
        <v>-15.3</v>
      </c>
      <c r="W96" s="5">
        <f t="shared" ref="W96:W103" si="56">INTERCEPT(E$7:F$7,E96:F96)</f>
        <v>135.10897435897436</v>
      </c>
      <c r="X96" s="1">
        <f t="shared" si="46"/>
        <v>278.79545454545456</v>
      </c>
      <c r="Y96" s="1">
        <f t="shared" si="37"/>
        <v>143.6864801864802</v>
      </c>
      <c r="Z96" s="1">
        <f t="shared" si="38"/>
        <v>206.95221445221446</v>
      </c>
      <c r="AA96" s="7">
        <f t="shared" si="39"/>
        <v>842.96068376068388</v>
      </c>
      <c r="AB96" s="1">
        <f t="shared" si="40"/>
        <v>222.60897435897436</v>
      </c>
      <c r="AC96" s="1">
        <f t="shared" si="47"/>
        <v>2270.6115384615382</v>
      </c>
      <c r="AD96" s="1">
        <f t="shared" si="48"/>
        <v>23.804487179487182</v>
      </c>
      <c r="AE96" s="12">
        <f t="shared" si="49"/>
        <v>0.62138760626896838</v>
      </c>
      <c r="AH96" s="23">
        <f t="shared" si="41"/>
        <v>0.26672000000000007</v>
      </c>
      <c r="AI96" s="23">
        <f t="shared" si="33"/>
        <v>0.30084000000000005</v>
      </c>
      <c r="AJ96" s="11">
        <f t="shared" si="30"/>
        <v>0.20868000000000003</v>
      </c>
      <c r="AK96" s="11">
        <f t="shared" si="30"/>
        <v>0.31964000000000004</v>
      </c>
      <c r="AL96" s="11">
        <f t="shared" si="30"/>
        <v>0.35736000000000001</v>
      </c>
      <c r="AM96" s="11">
        <f t="shared" si="30"/>
        <v>0.50009999999999999</v>
      </c>
      <c r="AN96" s="23">
        <f t="shared" si="29"/>
        <v>0.85349298755199998</v>
      </c>
      <c r="AO96" s="23">
        <f t="shared" si="29"/>
        <v>1.017257768608</v>
      </c>
      <c r="AP96" s="23">
        <f t="shared" si="29"/>
        <v>0.82513434563200017</v>
      </c>
      <c r="AQ96" s="23">
        <f t="shared" si="29"/>
        <v>0.77339533043200015</v>
      </c>
      <c r="AR96" s="23">
        <f t="shared" si="28"/>
        <v>0.63994102420000021</v>
      </c>
      <c r="AS96" s="23">
        <f t="shared" si="34"/>
        <v>2.5183588739027227</v>
      </c>
      <c r="AT96" s="23">
        <f t="shared" si="34"/>
        <v>1.2131760377581655</v>
      </c>
      <c r="AU96" s="23">
        <f t="shared" si="34"/>
        <v>0.99579293220284615</v>
      </c>
      <c r="AV96" s="23">
        <f t="shared" si="34"/>
        <v>0.32516341149016803</v>
      </c>
    </row>
    <row r="97" spans="1:48" x14ac:dyDescent="0.35">
      <c r="A97">
        <v>1927</v>
      </c>
      <c r="B97" s="1">
        <v>-9.1999999999999993</v>
      </c>
      <c r="C97" s="1">
        <v>-14.8</v>
      </c>
      <c r="D97" s="1">
        <v>-18.8</v>
      </c>
      <c r="E97" s="1">
        <v>-8.5</v>
      </c>
      <c r="F97" s="5">
        <v>0.2</v>
      </c>
      <c r="G97" s="1">
        <v>5.0999999999999996</v>
      </c>
      <c r="H97" s="1">
        <v>6.6</v>
      </c>
      <c r="I97" s="1">
        <v>7.6</v>
      </c>
      <c r="J97" s="1">
        <v>5.0999999999999996</v>
      </c>
      <c r="K97" s="1">
        <v>-2.2999999999999998</v>
      </c>
      <c r="L97" s="1">
        <v>-5.8</v>
      </c>
      <c r="M97" s="1">
        <v>-5.5</v>
      </c>
      <c r="N97" s="1">
        <v>-3.4</v>
      </c>
      <c r="O97" s="1">
        <f t="shared" si="31"/>
        <v>24.6</v>
      </c>
      <c r="P97" s="1">
        <f t="shared" si="42"/>
        <v>-10.966666666666669</v>
      </c>
      <c r="Q97" s="1">
        <f t="shared" si="43"/>
        <v>-9.0333333333333332</v>
      </c>
      <c r="R97" s="1">
        <f t="shared" si="44"/>
        <v>6.4333333333333327</v>
      </c>
      <c r="S97" s="1">
        <f t="shared" si="45"/>
        <v>-1</v>
      </c>
      <c r="U97" s="1">
        <f t="shared" si="35"/>
        <v>7.6</v>
      </c>
      <c r="V97" s="1">
        <f t="shared" si="36"/>
        <v>-18.8</v>
      </c>
      <c r="W97" s="5">
        <f t="shared" si="56"/>
        <v>134.79885057471265</v>
      </c>
      <c r="X97" s="1">
        <f t="shared" si="46"/>
        <v>279.02027027027026</v>
      </c>
      <c r="Y97" s="1">
        <f t="shared" si="37"/>
        <v>144.22141969555761</v>
      </c>
      <c r="Z97" s="1">
        <f t="shared" si="38"/>
        <v>206.90956042249144</v>
      </c>
      <c r="AA97" s="7">
        <f t="shared" si="39"/>
        <v>730.72185979082519</v>
      </c>
      <c r="AB97" s="1">
        <f t="shared" si="40"/>
        <v>221.00339602925808</v>
      </c>
      <c r="AC97" s="1">
        <f t="shared" si="47"/>
        <v>2769.9092302333679</v>
      </c>
      <c r="AD97" s="1">
        <f t="shared" si="48"/>
        <v>24.297152560083603</v>
      </c>
      <c r="AE97" s="12">
        <f t="shared" si="49"/>
        <v>0.66066710378873683</v>
      </c>
      <c r="AH97" s="23">
        <f t="shared" si="41"/>
        <v>0.18554000000000001</v>
      </c>
      <c r="AI97" s="23">
        <f t="shared" si="33"/>
        <v>0.29322000000000004</v>
      </c>
      <c r="AJ97" s="11">
        <f t="shared" si="30"/>
        <v>0.20484000000000002</v>
      </c>
      <c r="AK97" s="11">
        <f t="shared" si="30"/>
        <v>0.31352000000000002</v>
      </c>
      <c r="AL97" s="11">
        <f t="shared" si="30"/>
        <v>0.35148000000000001</v>
      </c>
      <c r="AM97" s="11">
        <f t="shared" si="30"/>
        <v>0.49619999999999997</v>
      </c>
      <c r="AN97" s="23">
        <f t="shared" si="29"/>
        <v>0.86547448352800005</v>
      </c>
      <c r="AO97" s="23">
        <f t="shared" si="29"/>
        <v>1.024973409952</v>
      </c>
      <c r="AP97" s="23">
        <f t="shared" si="29"/>
        <v>0.83417819276800009</v>
      </c>
      <c r="AQ97" s="23">
        <f t="shared" si="29"/>
        <v>0.78100762076800012</v>
      </c>
      <c r="AR97" s="23">
        <f t="shared" si="28"/>
        <v>0.64227694480000008</v>
      </c>
      <c r="AS97" s="23">
        <f t="shared" si="34"/>
        <v>2.3535899479584304</v>
      </c>
      <c r="AT97" s="23">
        <f t="shared" si="34"/>
        <v>1.1356991418157651</v>
      </c>
      <c r="AU97" s="23">
        <f t="shared" si="34"/>
        <v>0.93168326050322869</v>
      </c>
      <c r="AV97" s="23">
        <f t="shared" si="34"/>
        <v>0.30329500079392169</v>
      </c>
    </row>
    <row r="98" spans="1:48" x14ac:dyDescent="0.35">
      <c r="A98">
        <v>1928</v>
      </c>
      <c r="B98" s="1">
        <v>-9.6</v>
      </c>
      <c r="C98" s="1">
        <v>-14.8</v>
      </c>
      <c r="D98" s="1">
        <v>-5.9</v>
      </c>
      <c r="E98" s="1">
        <v>-5.4</v>
      </c>
      <c r="F98" s="5">
        <v>0.9</v>
      </c>
      <c r="G98" s="1">
        <v>6</v>
      </c>
      <c r="H98" s="1">
        <v>7.9</v>
      </c>
      <c r="I98" s="1">
        <v>8.3000000000000007</v>
      </c>
      <c r="J98" s="1">
        <v>5.4</v>
      </c>
      <c r="K98" s="1">
        <v>-0.3</v>
      </c>
      <c r="L98" s="1">
        <v>-4.5</v>
      </c>
      <c r="M98" s="1">
        <v>-7.2</v>
      </c>
      <c r="N98" s="1">
        <v>-1.6</v>
      </c>
      <c r="O98" s="1">
        <f t="shared" si="31"/>
        <v>28.5</v>
      </c>
      <c r="P98" s="1">
        <f t="shared" si="42"/>
        <v>-9.9666666666666668</v>
      </c>
      <c r="Q98" s="1">
        <f t="shared" si="43"/>
        <v>-3.4666666666666668</v>
      </c>
      <c r="R98" s="1">
        <f t="shared" si="44"/>
        <v>7.4000000000000012</v>
      </c>
      <c r="S98" s="1">
        <f t="shared" si="45"/>
        <v>0.20000000000000018</v>
      </c>
      <c r="U98" s="1">
        <f t="shared" si="35"/>
        <v>8.3000000000000007</v>
      </c>
      <c r="V98" s="1">
        <f t="shared" si="36"/>
        <v>-14.8</v>
      </c>
      <c r="W98" s="5">
        <f t="shared" si="56"/>
        <v>131.14285714285714</v>
      </c>
      <c r="X98" s="1">
        <f t="shared" si="46"/>
        <v>286.89473684210526</v>
      </c>
      <c r="Y98" s="1">
        <f t="shared" si="37"/>
        <v>155.75187969924812</v>
      </c>
      <c r="Z98" s="1">
        <f t="shared" si="38"/>
        <v>209.01879699248121</v>
      </c>
      <c r="AA98" s="7">
        <f t="shared" si="39"/>
        <v>861.82706766917295</v>
      </c>
      <c r="AB98" s="1">
        <f t="shared" si="40"/>
        <v>217.12258687258688</v>
      </c>
      <c r="AC98" s="1">
        <f t="shared" si="47"/>
        <v>2142.2761904761905</v>
      </c>
      <c r="AD98" s="1">
        <f t="shared" si="48"/>
        <v>22.581563706563699</v>
      </c>
      <c r="AE98" s="12">
        <f t="shared" si="49"/>
        <v>0.61189499940448355</v>
      </c>
      <c r="AH98" s="23">
        <f t="shared" si="41"/>
        <v>0.23351000000000005</v>
      </c>
      <c r="AI98" s="23">
        <f t="shared" si="33"/>
        <v>0.34275</v>
      </c>
      <c r="AJ98" s="11">
        <f t="shared" si="30"/>
        <v>0.2298</v>
      </c>
      <c r="AK98" s="11">
        <f t="shared" si="30"/>
        <v>0.3533</v>
      </c>
      <c r="AL98" s="11">
        <f t="shared" si="30"/>
        <v>0.38969999999999999</v>
      </c>
      <c r="AM98" s="11">
        <f t="shared" si="30"/>
        <v>0.52154999999999996</v>
      </c>
      <c r="AN98" s="23">
        <f t="shared" si="29"/>
        <v>0.79261820125000004</v>
      </c>
      <c r="AO98" s="23">
        <f t="shared" si="29"/>
        <v>0.97609745680000004</v>
      </c>
      <c r="AP98" s="23">
        <f t="shared" si="29"/>
        <v>0.77863355380000021</v>
      </c>
      <c r="AQ98" s="23">
        <f t="shared" si="29"/>
        <v>0.7345189378000001</v>
      </c>
      <c r="AR98" s="23">
        <f t="shared" si="28"/>
        <v>0.62840935405000031</v>
      </c>
      <c r="AS98" s="23">
        <f t="shared" si="34"/>
        <v>2.4943368732828506</v>
      </c>
      <c r="AT98" s="23">
        <f t="shared" si="34"/>
        <v>1.1916108642195049</v>
      </c>
      <c r="AU98" s="23">
        <f t="shared" si="34"/>
        <v>0.98124209439669852</v>
      </c>
      <c r="AV98" s="23">
        <f t="shared" si="34"/>
        <v>0.32580625748406217</v>
      </c>
    </row>
    <row r="99" spans="1:48" x14ac:dyDescent="0.35">
      <c r="A99">
        <v>1929</v>
      </c>
      <c r="B99" s="1">
        <v>-2.1</v>
      </c>
      <c r="C99" s="1">
        <v>-7.8</v>
      </c>
      <c r="D99" s="1">
        <v>-6.1</v>
      </c>
      <c r="E99" s="1">
        <v>-5.2</v>
      </c>
      <c r="F99" s="5">
        <v>0.6</v>
      </c>
      <c r="G99" s="1">
        <v>4.4000000000000004</v>
      </c>
      <c r="H99" s="1">
        <v>7.8</v>
      </c>
      <c r="I99" s="1">
        <v>7.6</v>
      </c>
      <c r="J99" s="1">
        <v>2.1</v>
      </c>
      <c r="K99" s="1">
        <v>-3.6</v>
      </c>
      <c r="L99" s="1">
        <v>-5.8</v>
      </c>
      <c r="M99" s="1">
        <v>-9.3000000000000007</v>
      </c>
      <c r="N99" s="1">
        <v>-1.4</v>
      </c>
      <c r="O99" s="1">
        <f t="shared" si="31"/>
        <v>22.5</v>
      </c>
      <c r="P99" s="1">
        <f t="shared" si="42"/>
        <v>-5.7</v>
      </c>
      <c r="Q99" s="1">
        <f t="shared" si="43"/>
        <v>-3.5666666666666669</v>
      </c>
      <c r="R99" s="1">
        <f t="shared" si="44"/>
        <v>6.5999999999999988</v>
      </c>
      <c r="S99" s="1">
        <f t="shared" si="45"/>
        <v>-2.4333333333333331</v>
      </c>
      <c r="U99" s="1">
        <f t="shared" si="35"/>
        <v>7.8</v>
      </c>
      <c r="V99" s="1">
        <f t="shared" si="36"/>
        <v>-9.3000000000000007</v>
      </c>
      <c r="W99" s="5">
        <f t="shared" si="56"/>
        <v>132.34482758620689</v>
      </c>
      <c r="X99" s="1">
        <f t="shared" si="46"/>
        <v>269.23684210526318</v>
      </c>
      <c r="Y99" s="1">
        <f t="shared" si="37"/>
        <v>136.89201451905629</v>
      </c>
      <c r="Z99" s="1">
        <f t="shared" si="38"/>
        <v>200.79083484573505</v>
      </c>
      <c r="AA99" s="7">
        <f t="shared" si="39"/>
        <v>711.83847549909262</v>
      </c>
      <c r="AB99" s="1">
        <f t="shared" si="40"/>
        <v>210.45009074410163</v>
      </c>
      <c r="AC99" s="1">
        <f t="shared" si="47"/>
        <v>1304.7905626134302</v>
      </c>
      <c r="AD99" s="1">
        <f t="shared" si="48"/>
        <v>27.119782214156075</v>
      </c>
      <c r="AE99" s="12">
        <f t="shared" si="49"/>
        <v>0.57516922691397476</v>
      </c>
      <c r="AH99" s="23">
        <f t="shared" si="41"/>
        <v>0.22982000000000002</v>
      </c>
      <c r="AI99" s="23">
        <f t="shared" si="33"/>
        <v>0.26655000000000001</v>
      </c>
      <c r="AJ99" s="11">
        <f t="shared" si="30"/>
        <v>0.19140000000000001</v>
      </c>
      <c r="AK99" s="11">
        <f t="shared" si="30"/>
        <v>0.29210000000000003</v>
      </c>
      <c r="AL99" s="11">
        <f t="shared" si="30"/>
        <v>0.33089999999999997</v>
      </c>
      <c r="AM99" s="11">
        <f t="shared" si="30"/>
        <v>0.48254999999999998</v>
      </c>
      <c r="AN99" s="23">
        <f t="shared" si="29"/>
        <v>0.90962284405000005</v>
      </c>
      <c r="AO99" s="23">
        <f t="shared" si="29"/>
        <v>1.0525401832000001</v>
      </c>
      <c r="AP99" s="23">
        <f t="shared" si="29"/>
        <v>0.86725923220000001</v>
      </c>
      <c r="AQ99" s="23">
        <f t="shared" si="29"/>
        <v>0.80896844020000014</v>
      </c>
      <c r="AR99" s="23">
        <f t="shared" si="28"/>
        <v>0.65103239605000018</v>
      </c>
      <c r="AS99" s="23">
        <f t="shared" si="34"/>
        <v>2.3540111897017337</v>
      </c>
      <c r="AT99" s="23">
        <f t="shared" si="34"/>
        <v>1.1429389328525332</v>
      </c>
      <c r="AU99" s="23">
        <f t="shared" si="34"/>
        <v>0.93588206729451018</v>
      </c>
      <c r="AV99" s="23">
        <f t="shared" si="34"/>
        <v>0.30138391136179066</v>
      </c>
    </row>
    <row r="100" spans="1:48" x14ac:dyDescent="0.35">
      <c r="A100">
        <v>1930</v>
      </c>
      <c r="B100" s="1">
        <v>-12.6</v>
      </c>
      <c r="C100" s="1">
        <v>-12.4</v>
      </c>
      <c r="D100" s="1">
        <v>-7.8</v>
      </c>
      <c r="E100" s="1">
        <v>-4.5999999999999996</v>
      </c>
      <c r="F100" s="5">
        <v>0.2</v>
      </c>
      <c r="G100" s="1">
        <v>4.2</v>
      </c>
      <c r="H100" s="1">
        <v>7.9</v>
      </c>
      <c r="I100" s="1">
        <v>7.5</v>
      </c>
      <c r="J100" s="1">
        <v>5.3</v>
      </c>
      <c r="K100" s="1">
        <v>-2.6</v>
      </c>
      <c r="L100" s="1">
        <v>-6.6</v>
      </c>
      <c r="M100" s="1">
        <v>-8.9</v>
      </c>
      <c r="N100" s="1">
        <v>-2.5</v>
      </c>
      <c r="O100" s="1">
        <f t="shared" si="31"/>
        <v>25.1</v>
      </c>
      <c r="P100" s="1">
        <f t="shared" si="42"/>
        <v>-11.433333333333332</v>
      </c>
      <c r="Q100" s="1">
        <f t="shared" si="43"/>
        <v>-4.0666666666666664</v>
      </c>
      <c r="R100" s="1">
        <f t="shared" si="44"/>
        <v>6.5333333333333341</v>
      </c>
      <c r="S100" s="1">
        <f t="shared" si="45"/>
        <v>-1.3</v>
      </c>
      <c r="U100" s="1">
        <f t="shared" si="35"/>
        <v>7.9</v>
      </c>
      <c r="V100" s="1">
        <f t="shared" si="36"/>
        <v>-12.6</v>
      </c>
      <c r="W100" s="5">
        <f t="shared" si="56"/>
        <v>134.22916666666666</v>
      </c>
      <c r="X100" s="1">
        <f t="shared" si="46"/>
        <v>278.46202531645571</v>
      </c>
      <c r="Y100" s="1">
        <f t="shared" si="37"/>
        <v>144.23285864978905</v>
      </c>
      <c r="Z100" s="1">
        <f t="shared" si="38"/>
        <v>206.3455959915612</v>
      </c>
      <c r="AA100" s="7">
        <f t="shared" si="39"/>
        <v>759.62638888888898</v>
      </c>
      <c r="AB100" s="1">
        <f t="shared" si="40"/>
        <v>229.99232456140348</v>
      </c>
      <c r="AC100" s="1">
        <f t="shared" si="47"/>
        <v>1931.9355263157888</v>
      </c>
      <c r="AD100" s="1">
        <f t="shared" si="48"/>
        <v>19.233004385964918</v>
      </c>
      <c r="AE100" s="12">
        <f t="shared" si="49"/>
        <v>0.61460842490106748</v>
      </c>
      <c r="AH100" s="23">
        <f t="shared" si="41"/>
        <v>0.23351000000000005</v>
      </c>
      <c r="AI100" s="23">
        <f t="shared" si="33"/>
        <v>0.29957</v>
      </c>
      <c r="AJ100" s="11">
        <f t="shared" si="30"/>
        <v>0.20804</v>
      </c>
      <c r="AK100" s="11">
        <f t="shared" si="30"/>
        <v>0.31862000000000001</v>
      </c>
      <c r="AL100" s="11">
        <f t="shared" si="30"/>
        <v>0.35638000000000003</v>
      </c>
      <c r="AM100" s="11">
        <f t="shared" si="30"/>
        <v>0.49944999999999995</v>
      </c>
      <c r="AN100" s="23">
        <f t="shared" si="29"/>
        <v>0.85547038745800008</v>
      </c>
      <c r="AO100" s="23">
        <f t="shared" si="29"/>
        <v>1.018538752672</v>
      </c>
      <c r="AP100" s="23">
        <f t="shared" si="29"/>
        <v>0.82662906464800012</v>
      </c>
      <c r="AQ100" s="23">
        <f t="shared" si="29"/>
        <v>0.7746524246480001</v>
      </c>
      <c r="AR100" s="23">
        <f t="shared" si="28"/>
        <v>0.64032523205000025</v>
      </c>
      <c r="AS100" s="23">
        <f t="shared" si="34"/>
        <v>2.392143627093716</v>
      </c>
      <c r="AT100" s="23">
        <f t="shared" si="34"/>
        <v>1.1526917609719014</v>
      </c>
      <c r="AU100" s="23">
        <f t="shared" si="34"/>
        <v>0.94605867200329641</v>
      </c>
      <c r="AV100" s="23">
        <f t="shared" si="34"/>
        <v>0.30876521334562612</v>
      </c>
    </row>
    <row r="101" spans="1:48" x14ac:dyDescent="0.35">
      <c r="A101">
        <v>1931</v>
      </c>
      <c r="B101" s="1">
        <v>-7.4</v>
      </c>
      <c r="C101" s="1">
        <v>-13.9</v>
      </c>
      <c r="D101" s="1">
        <v>-17.600000000000001</v>
      </c>
      <c r="E101" s="1">
        <v>-9</v>
      </c>
      <c r="F101" s="5">
        <v>0.2</v>
      </c>
      <c r="G101" s="1">
        <v>6.8</v>
      </c>
      <c r="H101" s="1">
        <v>9.6999999999999993</v>
      </c>
      <c r="I101" s="1">
        <v>8.1999999999999993</v>
      </c>
      <c r="J101" s="1">
        <v>5.6</v>
      </c>
      <c r="K101" s="1">
        <v>-2.1</v>
      </c>
      <c r="L101" s="1">
        <v>-8</v>
      </c>
      <c r="M101" s="1">
        <v>-8.9</v>
      </c>
      <c r="N101" s="1">
        <v>-3</v>
      </c>
      <c r="O101" s="1">
        <f t="shared" si="31"/>
        <v>30.5</v>
      </c>
      <c r="P101" s="1">
        <f t="shared" si="42"/>
        <v>-10.066666666666668</v>
      </c>
      <c r="Q101" s="1">
        <f t="shared" si="43"/>
        <v>-8.8000000000000007</v>
      </c>
      <c r="R101" s="1">
        <f t="shared" si="44"/>
        <v>8.2333333333333325</v>
      </c>
      <c r="S101" s="1">
        <f t="shared" si="45"/>
        <v>-1.5</v>
      </c>
      <c r="U101" s="1">
        <f t="shared" si="35"/>
        <v>9.6999999999999993</v>
      </c>
      <c r="V101" s="1">
        <f t="shared" si="36"/>
        <v>-17.600000000000001</v>
      </c>
      <c r="W101" s="5">
        <f t="shared" si="56"/>
        <v>134.83695652173913</v>
      </c>
      <c r="X101" s="1">
        <f t="shared" si="46"/>
        <v>280.18181818181819</v>
      </c>
      <c r="Y101" s="1">
        <f t="shared" si="37"/>
        <v>145.34486166007906</v>
      </c>
      <c r="Z101" s="1">
        <f t="shared" si="38"/>
        <v>207.50938735177866</v>
      </c>
      <c r="AA101" s="7">
        <f t="shared" si="39"/>
        <v>939.89677206851115</v>
      </c>
      <c r="AB101" s="1">
        <f t="shared" si="40"/>
        <v>221.37493120528342</v>
      </c>
      <c r="AC101" s="1">
        <f t="shared" si="47"/>
        <v>2597.4658594753255</v>
      </c>
      <c r="AD101" s="1">
        <f t="shared" si="48"/>
        <v>24.149490919097417</v>
      </c>
      <c r="AE101" s="12">
        <f t="shared" si="49"/>
        <v>0.62439866841250424</v>
      </c>
      <c r="AH101" s="23">
        <f t="shared" si="41"/>
        <v>0.29992999999999997</v>
      </c>
      <c r="AI101" s="23">
        <f t="shared" si="33"/>
        <v>0.36814999999999998</v>
      </c>
      <c r="AJ101" s="11">
        <f t="shared" si="30"/>
        <v>0.24260000000000001</v>
      </c>
      <c r="AK101" s="11">
        <f t="shared" si="30"/>
        <v>0.37370000000000003</v>
      </c>
      <c r="AL101" s="11">
        <f t="shared" si="30"/>
        <v>0.4093</v>
      </c>
      <c r="AM101" s="11">
        <f t="shared" si="30"/>
        <v>0.53454999999999997</v>
      </c>
      <c r="AN101" s="23">
        <f t="shared" si="29"/>
        <v>0.75986180245000012</v>
      </c>
      <c r="AO101" s="23">
        <f t="shared" si="29"/>
        <v>0.9522025192000001</v>
      </c>
      <c r="AP101" s="23">
        <f t="shared" si="29"/>
        <v>0.7531200898</v>
      </c>
      <c r="AQ101" s="23">
        <f t="shared" si="29"/>
        <v>0.71342110580000018</v>
      </c>
      <c r="AR101" s="23">
        <f t="shared" si="28"/>
        <v>0.62250426005000015</v>
      </c>
      <c r="AS101" s="23">
        <f t="shared" si="34"/>
        <v>2.5727832128698909</v>
      </c>
      <c r="AT101" s="23">
        <f t="shared" si="34"/>
        <v>1.2238551708296037</v>
      </c>
      <c r="AU101" s="23">
        <f t="shared" si="34"/>
        <v>1.009898350223555</v>
      </c>
      <c r="AV101" s="23">
        <f t="shared" si="34"/>
        <v>0.33864079781606182</v>
      </c>
    </row>
    <row r="102" spans="1:48" x14ac:dyDescent="0.35">
      <c r="A102">
        <v>1932</v>
      </c>
      <c r="B102" s="1">
        <v>-15.9</v>
      </c>
      <c r="C102" s="1">
        <v>-5.6</v>
      </c>
      <c r="D102" s="1">
        <v>-4.8</v>
      </c>
      <c r="E102" s="1">
        <v>-5.9</v>
      </c>
      <c r="F102" s="5">
        <v>2.2000000000000002</v>
      </c>
      <c r="G102" s="1">
        <v>5.4</v>
      </c>
      <c r="H102" s="1">
        <v>7.8</v>
      </c>
      <c r="I102" s="1">
        <v>6.5</v>
      </c>
      <c r="J102" s="1">
        <v>3.3</v>
      </c>
      <c r="K102" s="1">
        <v>-1.9</v>
      </c>
      <c r="L102" s="1">
        <v>-7.4</v>
      </c>
      <c r="M102" s="1">
        <v>-9.9</v>
      </c>
      <c r="N102" s="1">
        <v>-2.2000000000000002</v>
      </c>
      <c r="O102" s="1">
        <f t="shared" si="31"/>
        <v>25.2</v>
      </c>
      <c r="P102" s="1">
        <f t="shared" si="42"/>
        <v>-10.133333333333333</v>
      </c>
      <c r="Q102" s="1">
        <f t="shared" si="43"/>
        <v>-2.8333333333333335</v>
      </c>
      <c r="R102" s="1">
        <f t="shared" si="44"/>
        <v>6.5666666666666664</v>
      </c>
      <c r="S102" s="1">
        <f t="shared" si="45"/>
        <v>-2</v>
      </c>
      <c r="U102" s="1">
        <f t="shared" si="35"/>
        <v>7.8</v>
      </c>
      <c r="V102" s="1">
        <f t="shared" si="36"/>
        <v>-15.9</v>
      </c>
      <c r="W102" s="5">
        <f t="shared" si="56"/>
        <v>127.21604938271605</v>
      </c>
      <c r="X102" s="1">
        <f t="shared" si="46"/>
        <v>277.35576923076923</v>
      </c>
      <c r="Y102" s="1">
        <f t="shared" si="37"/>
        <v>150.13971984805318</v>
      </c>
      <c r="Z102" s="1">
        <f t="shared" si="38"/>
        <v>202.28590930674264</v>
      </c>
      <c r="AA102" s="7">
        <f t="shared" si="39"/>
        <v>780.72654320987635</v>
      </c>
      <c r="AB102" s="1">
        <f t="shared" si="40"/>
        <v>212.03423120089786</v>
      </c>
      <c r="AC102" s="1">
        <f t="shared" si="47"/>
        <v>2247.5628507295173</v>
      </c>
      <c r="AD102" s="1">
        <f t="shared" si="48"/>
        <v>21.198933782267119</v>
      </c>
      <c r="AE102" s="12">
        <f t="shared" si="49"/>
        <v>0.62917714771068078</v>
      </c>
      <c r="AH102" s="23">
        <f t="shared" si="41"/>
        <v>0.22982000000000002</v>
      </c>
      <c r="AI102" s="23">
        <f t="shared" si="33"/>
        <v>0.30084</v>
      </c>
      <c r="AJ102" s="11">
        <f t="shared" si="30"/>
        <v>0.20868</v>
      </c>
      <c r="AK102" s="11">
        <f t="shared" si="30"/>
        <v>0.31963999999999998</v>
      </c>
      <c r="AL102" s="11">
        <f t="shared" si="30"/>
        <v>0.35736000000000001</v>
      </c>
      <c r="AM102" s="11">
        <f t="shared" si="30"/>
        <v>0.50009999999999999</v>
      </c>
      <c r="AN102" s="23">
        <f t="shared" si="29"/>
        <v>0.85349298755200009</v>
      </c>
      <c r="AO102" s="23">
        <f t="shared" si="29"/>
        <v>1.017257768608</v>
      </c>
      <c r="AP102" s="23">
        <f t="shared" si="29"/>
        <v>0.82513434563200017</v>
      </c>
      <c r="AQ102" s="23">
        <f t="shared" si="29"/>
        <v>0.77339533043200015</v>
      </c>
      <c r="AR102" s="23">
        <f t="shared" si="28"/>
        <v>0.63994102420000021</v>
      </c>
      <c r="AS102" s="23">
        <f t="shared" si="34"/>
        <v>2.4236138810878152</v>
      </c>
      <c r="AT102" s="23">
        <f t="shared" si="34"/>
        <v>1.1675342683615395</v>
      </c>
      <c r="AU102" s="23">
        <f t="shared" si="34"/>
        <v>0.95832948917080329</v>
      </c>
      <c r="AV102" s="23">
        <f t="shared" si="34"/>
        <v>0.31293020461700943</v>
      </c>
    </row>
    <row r="103" spans="1:48" x14ac:dyDescent="0.35">
      <c r="A103">
        <v>1933</v>
      </c>
      <c r="B103" s="1">
        <v>-16.100000000000001</v>
      </c>
      <c r="C103" s="1">
        <v>-10.4</v>
      </c>
      <c r="D103" s="1">
        <v>-12.6</v>
      </c>
      <c r="E103" s="1">
        <v>-7.8</v>
      </c>
      <c r="F103" s="5">
        <v>0.2</v>
      </c>
      <c r="G103" s="1">
        <v>4.3</v>
      </c>
      <c r="H103" s="1">
        <v>8.6</v>
      </c>
      <c r="I103" s="1">
        <v>7.7</v>
      </c>
      <c r="J103" s="1">
        <v>2.2000000000000002</v>
      </c>
      <c r="K103" s="1">
        <v>-1.8</v>
      </c>
      <c r="L103" s="1">
        <v>-4</v>
      </c>
      <c r="M103" s="1">
        <v>-5.4</v>
      </c>
      <c r="N103" s="1">
        <v>-2.9</v>
      </c>
      <c r="O103" s="1">
        <f t="shared" si="31"/>
        <v>23</v>
      </c>
      <c r="P103" s="1">
        <f t="shared" si="42"/>
        <v>-12.133333333333333</v>
      </c>
      <c r="Q103" s="1">
        <f t="shared" si="43"/>
        <v>-6.7333333333333334</v>
      </c>
      <c r="R103" s="1">
        <f t="shared" si="44"/>
        <v>6.8666666666666663</v>
      </c>
      <c r="S103" s="1">
        <f t="shared" si="45"/>
        <v>-1.2</v>
      </c>
      <c r="U103" s="1">
        <f t="shared" si="35"/>
        <v>8.6</v>
      </c>
      <c r="V103" s="1">
        <f t="shared" si="36"/>
        <v>-16.100000000000001</v>
      </c>
      <c r="W103" s="5">
        <f t="shared" si="56"/>
        <v>134.73750000000001</v>
      </c>
      <c r="X103" s="1">
        <f t="shared" si="46"/>
        <v>274.77499999999998</v>
      </c>
      <c r="Y103" s="1">
        <f t="shared" si="37"/>
        <v>140.03749999999997</v>
      </c>
      <c r="Z103" s="1">
        <f t="shared" si="38"/>
        <v>204.75624999999999</v>
      </c>
      <c r="AA103" s="7">
        <f t="shared" si="39"/>
        <v>802.88166666666632</v>
      </c>
      <c r="AB103" s="1">
        <f t="shared" si="40"/>
        <v>222.38173076923078</v>
      </c>
      <c r="AC103" s="1">
        <f t="shared" si="47"/>
        <v>2386.897243589744</v>
      </c>
      <c r="AD103" s="1">
        <f t="shared" si="48"/>
        <v>23.546634615384619</v>
      </c>
      <c r="AE103" s="12">
        <f t="shared" si="49"/>
        <v>0.63292160195588665</v>
      </c>
      <c r="AH103" s="23">
        <f t="shared" si="41"/>
        <v>0.25934000000000001</v>
      </c>
      <c r="AI103" s="23">
        <f t="shared" si="33"/>
        <v>0.27289999999999998</v>
      </c>
      <c r="AJ103" s="11">
        <f t="shared" si="30"/>
        <v>0.1946</v>
      </c>
      <c r="AK103" s="11">
        <f t="shared" si="30"/>
        <v>0.29720000000000002</v>
      </c>
      <c r="AL103" s="11">
        <f t="shared" si="30"/>
        <v>0.33579999999999999</v>
      </c>
      <c r="AM103" s="11">
        <f t="shared" si="30"/>
        <v>0.48580000000000001</v>
      </c>
      <c r="AN103" s="23">
        <f t="shared" si="29"/>
        <v>0.8987990722000001</v>
      </c>
      <c r="AO103" s="23">
        <f t="shared" si="29"/>
        <v>1.0458973672</v>
      </c>
      <c r="AP103" s="23">
        <f t="shared" si="29"/>
        <v>0.85918137280000006</v>
      </c>
      <c r="AQ103" s="23">
        <f t="shared" si="29"/>
        <v>0.80212516880000018</v>
      </c>
      <c r="AR103" s="23">
        <f t="shared" si="28"/>
        <v>0.64886596880000025</v>
      </c>
      <c r="AS103" s="23">
        <f t="shared" si="34"/>
        <v>2.4921188877397613</v>
      </c>
      <c r="AT103" s="23">
        <f t="shared" si="34"/>
        <v>1.2081643836591527</v>
      </c>
      <c r="AU103" s="23">
        <f t="shared" si="34"/>
        <v>0.98971795580486854</v>
      </c>
      <c r="AV103" s="23">
        <f t="shared" si="34"/>
        <v>0.31954446910061102</v>
      </c>
    </row>
    <row r="104" spans="1:48" x14ac:dyDescent="0.35">
      <c r="A104">
        <v>1934</v>
      </c>
      <c r="B104" s="1">
        <v>-11</v>
      </c>
      <c r="C104" s="1">
        <v>-16</v>
      </c>
      <c r="D104" s="1">
        <v>-15.3</v>
      </c>
      <c r="E104" s="1">
        <v>-6.1</v>
      </c>
      <c r="F104" s="4">
        <v>-2.2000000000000002</v>
      </c>
      <c r="G104" s="1">
        <v>4.7</v>
      </c>
      <c r="H104" s="1">
        <v>8.3000000000000007</v>
      </c>
      <c r="I104" s="1">
        <v>7.2</v>
      </c>
      <c r="J104" s="1">
        <v>3.3</v>
      </c>
      <c r="K104" s="1">
        <v>-2.4</v>
      </c>
      <c r="L104" s="1">
        <v>-4.0999999999999996</v>
      </c>
      <c r="M104" s="1">
        <v>-5.3</v>
      </c>
      <c r="N104" s="1">
        <v>-3.2</v>
      </c>
      <c r="O104" s="1">
        <f t="shared" si="31"/>
        <v>23.5</v>
      </c>
      <c r="P104" s="1">
        <f t="shared" si="42"/>
        <v>-10.799999999999999</v>
      </c>
      <c r="Q104" s="1">
        <f t="shared" si="43"/>
        <v>-7.8666666666666663</v>
      </c>
      <c r="R104" s="1">
        <f t="shared" si="44"/>
        <v>6.7333333333333334</v>
      </c>
      <c r="S104" s="1">
        <f t="shared" si="45"/>
        <v>-1.0666666666666667</v>
      </c>
      <c r="U104" s="1">
        <f t="shared" si="35"/>
        <v>8.3000000000000007</v>
      </c>
      <c r="V104" s="1">
        <f t="shared" si="36"/>
        <v>-16</v>
      </c>
      <c r="W104" s="4">
        <f t="shared" ref="W104:W115" si="57">INTERCEPT(F$7:G$7,F104:G104)</f>
        <v>145.22463768115941</v>
      </c>
      <c r="X104" s="1">
        <f t="shared" si="46"/>
        <v>275.65789473684208</v>
      </c>
      <c r="Y104" s="1">
        <f t="shared" si="37"/>
        <v>130.43325705568267</v>
      </c>
      <c r="Z104" s="1">
        <f t="shared" si="38"/>
        <v>210.44126620900073</v>
      </c>
      <c r="AA104" s="7">
        <f t="shared" si="39"/>
        <v>721.73068904144407</v>
      </c>
      <c r="AB104" s="1">
        <f t="shared" si="40"/>
        <v>235.44963768115943</v>
      </c>
      <c r="AC104" s="1">
        <f t="shared" si="47"/>
        <v>2511.4628019323673</v>
      </c>
      <c r="AD104" s="1">
        <f t="shared" si="48"/>
        <v>27.499818840579692</v>
      </c>
      <c r="AE104" s="12">
        <f t="shared" si="49"/>
        <v>0.65101058166577896</v>
      </c>
      <c r="AH104" s="23">
        <f t="shared" si="41"/>
        <v>0.24827000000000005</v>
      </c>
      <c r="AI104" s="23">
        <f t="shared" si="33"/>
        <v>0.27925</v>
      </c>
      <c r="AJ104" s="11">
        <f t="shared" si="30"/>
        <v>0.1978</v>
      </c>
      <c r="AK104" s="11">
        <f t="shared" si="30"/>
        <v>0.30230000000000001</v>
      </c>
      <c r="AL104" s="11">
        <f t="shared" si="30"/>
        <v>0.3407</v>
      </c>
      <c r="AM104" s="11">
        <f t="shared" si="30"/>
        <v>0.48904999999999998</v>
      </c>
      <c r="AN104" s="23">
        <f t="shared" si="29"/>
        <v>0.8881704612500001</v>
      </c>
      <c r="AO104" s="23">
        <f t="shared" si="29"/>
        <v>1.0393041128</v>
      </c>
      <c r="AP104" s="23">
        <f t="shared" si="29"/>
        <v>0.85122940180000017</v>
      </c>
      <c r="AQ104" s="23">
        <f t="shared" si="29"/>
        <v>0.79539810580000014</v>
      </c>
      <c r="AR104" s="23">
        <f t="shared" si="28"/>
        <v>0.64675066405000015</v>
      </c>
      <c r="AS104" s="23">
        <f t="shared" si="34"/>
        <v>2.3553603530821636</v>
      </c>
      <c r="AT104" s="23">
        <f t="shared" si="34"/>
        <v>1.1401676796766962</v>
      </c>
      <c r="AU104" s="23">
        <f t="shared" si="34"/>
        <v>0.93442504360923861</v>
      </c>
      <c r="AV104" s="23">
        <f t="shared" si="34"/>
        <v>0.30247122387254027</v>
      </c>
    </row>
    <row r="105" spans="1:48" x14ac:dyDescent="0.35">
      <c r="A105">
        <v>1935</v>
      </c>
      <c r="B105" s="1">
        <v>-11.1</v>
      </c>
      <c r="C105" s="1">
        <v>-18.3</v>
      </c>
      <c r="D105" s="1">
        <v>-10.1</v>
      </c>
      <c r="E105" s="1">
        <v>-4.8</v>
      </c>
      <c r="F105" s="4">
        <v>-0.2</v>
      </c>
      <c r="G105" s="1">
        <v>6.1</v>
      </c>
      <c r="H105" s="1">
        <v>8.1</v>
      </c>
      <c r="I105" s="1">
        <v>7.4</v>
      </c>
      <c r="J105" s="1">
        <v>5.0999999999999996</v>
      </c>
      <c r="K105" s="1">
        <v>-2</v>
      </c>
      <c r="L105" s="1">
        <v>-5</v>
      </c>
      <c r="M105" s="1">
        <v>-7</v>
      </c>
      <c r="N105" s="1">
        <v>-2.6</v>
      </c>
      <c r="O105" s="1">
        <f t="shared" si="31"/>
        <v>26.700000000000003</v>
      </c>
      <c r="P105" s="1">
        <f t="shared" si="42"/>
        <v>-11.566666666666668</v>
      </c>
      <c r="Q105" s="1">
        <f t="shared" si="43"/>
        <v>-5.0333333333333323</v>
      </c>
      <c r="R105" s="1">
        <f t="shared" si="44"/>
        <v>7.2</v>
      </c>
      <c r="S105" s="1">
        <f t="shared" si="45"/>
        <v>-0.63333333333333341</v>
      </c>
      <c r="U105" s="1">
        <f t="shared" si="35"/>
        <v>8.1</v>
      </c>
      <c r="V105" s="1">
        <f t="shared" si="36"/>
        <v>-18.3</v>
      </c>
      <c r="W105" s="4">
        <f t="shared" si="57"/>
        <v>136.46825396825398</v>
      </c>
      <c r="X105" s="1">
        <f t="shared" si="46"/>
        <v>279.90845070422534</v>
      </c>
      <c r="Y105" s="1">
        <f t="shared" si="37"/>
        <v>143.44019673597137</v>
      </c>
      <c r="Z105" s="1">
        <f t="shared" si="38"/>
        <v>208.18835233623966</v>
      </c>
      <c r="AA105" s="7">
        <f t="shared" si="39"/>
        <v>774.57706237424532</v>
      </c>
      <c r="AB105" s="1">
        <f t="shared" si="40"/>
        <v>225.81035923141189</v>
      </c>
      <c r="AC105" s="1">
        <f t="shared" si="47"/>
        <v>2754.886382623225</v>
      </c>
      <c r="AD105" s="1">
        <f t="shared" si="48"/>
        <v>23.563074352548028</v>
      </c>
      <c r="AE105" s="12">
        <f t="shared" si="49"/>
        <v>0.65348810026272208</v>
      </c>
      <c r="AH105" s="23">
        <f t="shared" si="41"/>
        <v>0.24088999999999999</v>
      </c>
      <c r="AI105" s="23">
        <f t="shared" si="33"/>
        <v>0.31989000000000001</v>
      </c>
      <c r="AJ105" s="11">
        <f t="shared" si="30"/>
        <v>0.21828000000000003</v>
      </c>
      <c r="AK105" s="11">
        <f t="shared" si="30"/>
        <v>0.33494000000000002</v>
      </c>
      <c r="AL105" s="11">
        <f t="shared" si="30"/>
        <v>0.37206</v>
      </c>
      <c r="AM105" s="11">
        <f t="shared" si="30"/>
        <v>0.50985000000000003</v>
      </c>
      <c r="AN105" s="23">
        <f t="shared" si="29"/>
        <v>0.82476876128200016</v>
      </c>
      <c r="AO105" s="23">
        <f t="shared" si="29"/>
        <v>0.99828090332800001</v>
      </c>
      <c r="AP105" s="23">
        <f t="shared" si="29"/>
        <v>0.80331782471200008</v>
      </c>
      <c r="AQ105" s="23">
        <f t="shared" si="29"/>
        <v>0.75509671751200003</v>
      </c>
      <c r="AR105" s="23">
        <f t="shared" si="28"/>
        <v>0.63442329445000023</v>
      </c>
      <c r="AS105" s="23">
        <f t="shared" si="34"/>
        <v>2.3914271137796188</v>
      </c>
      <c r="AT105" s="23">
        <f t="shared" si="34"/>
        <v>1.147450209242868</v>
      </c>
      <c r="AU105" s="23">
        <f t="shared" si="34"/>
        <v>0.94318788607082782</v>
      </c>
      <c r="AV105" s="23">
        <f t="shared" si="34"/>
        <v>0.31034868682903582</v>
      </c>
    </row>
    <row r="106" spans="1:48" x14ac:dyDescent="0.35">
      <c r="A106">
        <v>1936</v>
      </c>
      <c r="B106" s="1">
        <v>-7</v>
      </c>
      <c r="C106" s="1">
        <v>-9.1999999999999993</v>
      </c>
      <c r="D106" s="1">
        <v>-11.8</v>
      </c>
      <c r="E106" s="1">
        <v>-4.2</v>
      </c>
      <c r="F106" s="5">
        <v>0.5</v>
      </c>
      <c r="G106" s="1">
        <v>4.9000000000000004</v>
      </c>
      <c r="H106" s="1">
        <v>9.6999999999999993</v>
      </c>
      <c r="I106" s="1">
        <v>7.1</v>
      </c>
      <c r="J106" s="1">
        <v>3.5</v>
      </c>
      <c r="K106" s="1">
        <v>-2</v>
      </c>
      <c r="L106" s="1">
        <v>-5</v>
      </c>
      <c r="M106" s="1">
        <v>-11.9</v>
      </c>
      <c r="N106" s="1">
        <v>-2.1</v>
      </c>
      <c r="O106" s="1">
        <f t="shared" si="31"/>
        <v>25.7</v>
      </c>
      <c r="P106" s="1">
        <f t="shared" si="42"/>
        <v>-7.7333333333333334</v>
      </c>
      <c r="Q106" s="1">
        <f t="shared" si="43"/>
        <v>-5.166666666666667</v>
      </c>
      <c r="R106" s="1">
        <f t="shared" si="44"/>
        <v>7.2333333333333334</v>
      </c>
      <c r="S106" s="1">
        <f t="shared" si="45"/>
        <v>-1.1666666666666667</v>
      </c>
      <c r="U106" s="1">
        <f t="shared" si="35"/>
        <v>9.6999999999999993</v>
      </c>
      <c r="V106" s="1">
        <f t="shared" si="36"/>
        <v>-11.9</v>
      </c>
      <c r="W106" s="5">
        <f t="shared" ref="W106" si="58">INTERCEPT(E$7:F$7,E106:F106)</f>
        <v>132.25531914893617</v>
      </c>
      <c r="X106" s="1">
        <f t="shared" si="46"/>
        <v>277.40909090909093</v>
      </c>
      <c r="Y106" s="1">
        <f t="shared" si="37"/>
        <v>145.15377176015477</v>
      </c>
      <c r="Z106" s="1">
        <f t="shared" si="38"/>
        <v>204.83220502901355</v>
      </c>
      <c r="AA106" s="7">
        <f t="shared" si="39"/>
        <v>938.66105738233409</v>
      </c>
      <c r="AB106" s="1">
        <f t="shared" si="40"/>
        <v>217.34686844471082</v>
      </c>
      <c r="AC106" s="1">
        <f t="shared" si="47"/>
        <v>1724.2851563280392</v>
      </c>
      <c r="AD106" s="1">
        <f t="shared" si="48"/>
        <v>23.581884926580756</v>
      </c>
      <c r="AE106" s="12">
        <f t="shared" si="49"/>
        <v>0.57543390870763877</v>
      </c>
      <c r="AH106" s="23">
        <f t="shared" si="41"/>
        <v>0.29992999999999997</v>
      </c>
      <c r="AI106" s="23">
        <f t="shared" si="33"/>
        <v>0.30718999999999996</v>
      </c>
      <c r="AJ106" s="11">
        <f t="shared" si="30"/>
        <v>0.21188000000000001</v>
      </c>
      <c r="AK106" s="11">
        <f t="shared" si="30"/>
        <v>0.32473999999999997</v>
      </c>
      <c r="AL106" s="11">
        <f t="shared" si="30"/>
        <v>0.36225999999999997</v>
      </c>
      <c r="AM106" s="11">
        <f t="shared" si="30"/>
        <v>0.50334999999999996</v>
      </c>
      <c r="AN106" s="23">
        <f t="shared" si="29"/>
        <v>0.84372308456200018</v>
      </c>
      <c r="AO106" s="23">
        <f t="shared" si="29"/>
        <v>1.0108825852480001</v>
      </c>
      <c r="AP106" s="23">
        <f t="shared" si="29"/>
        <v>0.81773628359200012</v>
      </c>
      <c r="AQ106" s="23">
        <f t="shared" si="29"/>
        <v>0.76717958439200018</v>
      </c>
      <c r="AR106" s="23">
        <f t="shared" si="28"/>
        <v>0.6380506584500002</v>
      </c>
      <c r="AS106" s="23">
        <f t="shared" ref="AS106:AV137" si="59">AS$6*SQRT($AA106*AO106)</f>
        <v>2.6491296224582523</v>
      </c>
      <c r="AT106" s="23">
        <f t="shared" si="59"/>
        <v>1.2744384508355955</v>
      </c>
      <c r="AU106" s="23">
        <f t="shared" si="59"/>
        <v>1.0465681790638104</v>
      </c>
      <c r="AV106" s="23">
        <f t="shared" si="59"/>
        <v>0.34261787449276149</v>
      </c>
    </row>
    <row r="107" spans="1:48" x14ac:dyDescent="0.35">
      <c r="A107">
        <v>1937</v>
      </c>
      <c r="B107" s="1">
        <v>-16</v>
      </c>
      <c r="C107" s="1">
        <v>-16.2</v>
      </c>
      <c r="D107" s="1">
        <v>-7.9</v>
      </c>
      <c r="E107" s="1">
        <v>-11.4</v>
      </c>
      <c r="F107" s="6">
        <v>-1.4</v>
      </c>
      <c r="G107" s="1">
        <v>3.9</v>
      </c>
      <c r="H107" s="1">
        <v>8.6999999999999993</v>
      </c>
      <c r="I107" s="1">
        <v>4.9000000000000004</v>
      </c>
      <c r="J107" s="1">
        <v>3.2</v>
      </c>
      <c r="K107" s="1">
        <v>-3.6</v>
      </c>
      <c r="L107" s="1">
        <v>-2.9</v>
      </c>
      <c r="M107" s="1">
        <v>-9.4</v>
      </c>
      <c r="N107" s="1">
        <v>-4</v>
      </c>
      <c r="O107" s="1">
        <f t="shared" si="31"/>
        <v>20.7</v>
      </c>
      <c r="P107" s="1">
        <f t="shared" si="42"/>
        <v>-14.699999999999998</v>
      </c>
      <c r="Q107" s="1">
        <f t="shared" si="43"/>
        <v>-6.8999999999999995</v>
      </c>
      <c r="R107" s="1">
        <f t="shared" si="44"/>
        <v>5.833333333333333</v>
      </c>
      <c r="S107" s="1">
        <f t="shared" si="45"/>
        <v>-1.0999999999999999</v>
      </c>
      <c r="U107" s="1">
        <f t="shared" si="35"/>
        <v>8.6999999999999993</v>
      </c>
      <c r="V107" s="1">
        <f t="shared" si="36"/>
        <v>-16.2</v>
      </c>
      <c r="W107" s="4">
        <f t="shared" si="57"/>
        <v>143.5566037735849</v>
      </c>
      <c r="X107" s="1">
        <f t="shared" si="46"/>
        <v>272.35294117647061</v>
      </c>
      <c r="Y107" s="1">
        <f t="shared" si="37"/>
        <v>128.79633740288571</v>
      </c>
      <c r="Z107" s="1">
        <f t="shared" si="38"/>
        <v>207.95477247502777</v>
      </c>
      <c r="AA107" s="7">
        <f t="shared" si="39"/>
        <v>747.01875693673696</v>
      </c>
      <c r="AB107" s="1">
        <f t="shared" si="40"/>
        <v>231.14751286449396</v>
      </c>
      <c r="AC107" s="1">
        <f t="shared" si="47"/>
        <v>2496.3931389365343</v>
      </c>
      <c r="AD107" s="1">
        <f t="shared" si="48"/>
        <v>27.982847341337916</v>
      </c>
      <c r="AE107" s="12">
        <f t="shared" si="49"/>
        <v>0.64640086595785884</v>
      </c>
      <c r="AH107" s="23">
        <f t="shared" si="41"/>
        <v>0.26302999999999999</v>
      </c>
      <c r="AI107" s="23">
        <f t="shared" si="33"/>
        <v>0.24368999999999996</v>
      </c>
      <c r="AJ107" s="11">
        <f t="shared" si="30"/>
        <v>0.17988000000000001</v>
      </c>
      <c r="AK107" s="11">
        <f t="shared" si="30"/>
        <v>0.27373999999999998</v>
      </c>
      <c r="AL107" s="11">
        <f t="shared" si="30"/>
        <v>0.31325999999999998</v>
      </c>
      <c r="AM107" s="11">
        <f t="shared" si="30"/>
        <v>0.47084999999999999</v>
      </c>
      <c r="AN107" s="23">
        <f t="shared" si="29"/>
        <v>0.95020435496200018</v>
      </c>
      <c r="AO107" s="23">
        <f t="shared" si="29"/>
        <v>1.0768646908480002</v>
      </c>
      <c r="AP107" s="23">
        <f t="shared" si="29"/>
        <v>0.8973818819920002</v>
      </c>
      <c r="AQ107" s="23">
        <f t="shared" si="29"/>
        <v>0.83456642279200011</v>
      </c>
      <c r="AR107" s="23">
        <f t="shared" si="28"/>
        <v>0.65925482845000005</v>
      </c>
      <c r="AS107" s="23">
        <f t="shared" si="59"/>
        <v>2.4391851827673734</v>
      </c>
      <c r="AT107" s="23">
        <f t="shared" si="59"/>
        <v>1.1910012944293888</v>
      </c>
      <c r="AU107" s="23">
        <f t="shared" si="59"/>
        <v>0.97377991856952373</v>
      </c>
      <c r="AV107" s="23">
        <f t="shared" si="59"/>
        <v>0.3106851164778241</v>
      </c>
    </row>
    <row r="108" spans="1:48" x14ac:dyDescent="0.35">
      <c r="A108">
        <v>1938</v>
      </c>
      <c r="B108" s="1">
        <v>-16</v>
      </c>
      <c r="C108" s="1">
        <v>-16.399999999999999</v>
      </c>
      <c r="D108" s="1">
        <v>-17.600000000000001</v>
      </c>
      <c r="E108" s="1">
        <v>-9.9</v>
      </c>
      <c r="F108" s="6">
        <v>-1.1000000000000001</v>
      </c>
      <c r="G108" s="1">
        <v>3.6</v>
      </c>
      <c r="H108" s="1">
        <v>6.8</v>
      </c>
      <c r="I108" s="1">
        <v>7.3</v>
      </c>
      <c r="J108" s="1">
        <v>2.6</v>
      </c>
      <c r="K108" s="1">
        <v>-3.5</v>
      </c>
      <c r="L108" s="1">
        <v>-9.1999999999999993</v>
      </c>
      <c r="M108" s="1">
        <v>-11.9</v>
      </c>
      <c r="N108" s="1">
        <v>-5.4</v>
      </c>
      <c r="O108" s="1">
        <f t="shared" si="31"/>
        <v>20.3</v>
      </c>
      <c r="P108" s="1">
        <f t="shared" si="42"/>
        <v>-13.933333333333332</v>
      </c>
      <c r="Q108" s="1">
        <f t="shared" si="43"/>
        <v>-9.5333333333333332</v>
      </c>
      <c r="R108" s="1">
        <f t="shared" si="44"/>
        <v>5.8999999999999995</v>
      </c>
      <c r="S108" s="1">
        <f t="shared" si="45"/>
        <v>-3.3666666666666667</v>
      </c>
      <c r="U108" s="1">
        <f t="shared" si="35"/>
        <v>7.3</v>
      </c>
      <c r="V108" s="1">
        <f t="shared" si="36"/>
        <v>-17.600000000000001</v>
      </c>
      <c r="W108" s="4">
        <f t="shared" si="57"/>
        <v>142.63829787234042</v>
      </c>
      <c r="X108" s="1">
        <f t="shared" si="46"/>
        <v>271</v>
      </c>
      <c r="Y108" s="1">
        <f t="shared" si="37"/>
        <v>128.36170212765958</v>
      </c>
      <c r="Z108" s="1">
        <f t="shared" si="38"/>
        <v>206.81914893617022</v>
      </c>
      <c r="AA108" s="7">
        <f t="shared" si="39"/>
        <v>624.69361702127662</v>
      </c>
      <c r="AB108" s="1">
        <f t="shared" si="40"/>
        <v>235.28535669586981</v>
      </c>
      <c r="AC108" s="1">
        <f t="shared" si="47"/>
        <v>2760.6815185648725</v>
      </c>
      <c r="AD108" s="1">
        <f t="shared" si="48"/>
        <v>24.995619524405512</v>
      </c>
      <c r="AE108" s="12">
        <f t="shared" si="49"/>
        <v>0.67764841642008866</v>
      </c>
      <c r="AH108" s="23">
        <f t="shared" si="41"/>
        <v>0.19292000000000004</v>
      </c>
      <c r="AI108" s="23">
        <f t="shared" si="33"/>
        <v>0.23860999999999999</v>
      </c>
      <c r="AJ108" s="11">
        <f t="shared" si="30"/>
        <v>0.17732000000000001</v>
      </c>
      <c r="AK108" s="11">
        <f t="shared" si="30"/>
        <v>0.26966000000000001</v>
      </c>
      <c r="AL108" s="11">
        <f t="shared" si="30"/>
        <v>0.30934</v>
      </c>
      <c r="AM108" s="11">
        <f t="shared" si="30"/>
        <v>0.46825</v>
      </c>
      <c r="AN108" s="23">
        <f t="shared" si="29"/>
        <v>0.9595659516820001</v>
      </c>
      <c r="AO108" s="23">
        <f t="shared" si="29"/>
        <v>1.0823573654080001</v>
      </c>
      <c r="AP108" s="23">
        <f t="shared" si="29"/>
        <v>0.90429736775200009</v>
      </c>
      <c r="AQ108" s="23">
        <f t="shared" si="29"/>
        <v>0.84045939015200011</v>
      </c>
      <c r="AR108" s="23">
        <f t="shared" si="28"/>
        <v>0.66117201125000014</v>
      </c>
      <c r="AS108" s="23">
        <f t="shared" si="59"/>
        <v>2.2362343997436658</v>
      </c>
      <c r="AT108" s="23">
        <f t="shared" si="59"/>
        <v>1.093319261284825</v>
      </c>
      <c r="AU108" s="23">
        <f t="shared" si="59"/>
        <v>0.89362746518590641</v>
      </c>
      <c r="AV108" s="23">
        <f t="shared" si="59"/>
        <v>0.28452393097150014</v>
      </c>
    </row>
    <row r="109" spans="1:48" x14ac:dyDescent="0.35">
      <c r="A109">
        <v>1939</v>
      </c>
      <c r="B109" s="1">
        <v>-8.6</v>
      </c>
      <c r="C109" s="1">
        <v>-18.5</v>
      </c>
      <c r="D109" s="1">
        <v>-15.3</v>
      </c>
      <c r="E109" s="1">
        <v>-4.4000000000000004</v>
      </c>
      <c r="F109" s="5">
        <v>0.3</v>
      </c>
      <c r="G109" s="1">
        <v>4.5</v>
      </c>
      <c r="H109" s="1">
        <v>7.9</v>
      </c>
      <c r="I109" s="1">
        <v>6.3</v>
      </c>
      <c r="J109" s="1">
        <v>4.2</v>
      </c>
      <c r="K109" s="1">
        <v>-0.7</v>
      </c>
      <c r="L109" s="1">
        <v>-6.9</v>
      </c>
      <c r="M109" s="1">
        <v>-8.6999999999999993</v>
      </c>
      <c r="N109" s="1">
        <v>-3.3</v>
      </c>
      <c r="O109" s="1">
        <f t="shared" si="31"/>
        <v>23.2</v>
      </c>
      <c r="P109" s="1">
        <f t="shared" si="42"/>
        <v>-13</v>
      </c>
      <c r="Q109" s="1">
        <f t="shared" si="43"/>
        <v>-6.4666666666666677</v>
      </c>
      <c r="R109" s="1">
        <f t="shared" si="44"/>
        <v>6.2333333333333334</v>
      </c>
      <c r="S109" s="1">
        <f t="shared" si="45"/>
        <v>-1.1333333333333335</v>
      </c>
      <c r="U109" s="1">
        <f t="shared" si="35"/>
        <v>7.9</v>
      </c>
      <c r="V109" s="1">
        <f t="shared" si="36"/>
        <v>-18.5</v>
      </c>
      <c r="W109" s="5">
        <f t="shared" ref="W109" si="60">INTERCEPT(E$7:F$7,E109:F109)</f>
        <v>133.55319148936169</v>
      </c>
      <c r="X109" s="1">
        <f t="shared" si="46"/>
        <v>284.14285714285717</v>
      </c>
      <c r="Y109" s="1">
        <f t="shared" si="37"/>
        <v>150.58966565349547</v>
      </c>
      <c r="Z109" s="1">
        <f t="shared" si="38"/>
        <v>208.84802431610944</v>
      </c>
      <c r="AA109" s="7">
        <f t="shared" si="39"/>
        <v>793.10557244174277</v>
      </c>
      <c r="AB109" s="1">
        <f t="shared" si="40"/>
        <v>227.55319148936169</v>
      </c>
      <c r="AC109" s="1">
        <f t="shared" si="47"/>
        <v>2806.4893617021271</v>
      </c>
      <c r="AD109" s="1">
        <f t="shared" si="48"/>
        <v>19.776595744680847</v>
      </c>
      <c r="AE109" s="12">
        <f t="shared" si="49"/>
        <v>0.65291259891062492</v>
      </c>
      <c r="AH109" s="23">
        <f t="shared" si="41"/>
        <v>0.23351000000000005</v>
      </c>
      <c r="AI109" s="23">
        <f t="shared" si="33"/>
        <v>0.27543999999999996</v>
      </c>
      <c r="AJ109" s="11">
        <f t="shared" si="30"/>
        <v>0.19588</v>
      </c>
      <c r="AK109" s="11">
        <f t="shared" si="30"/>
        <v>0.29924000000000001</v>
      </c>
      <c r="AL109" s="11">
        <f t="shared" si="30"/>
        <v>0.33775999999999995</v>
      </c>
      <c r="AM109" s="11">
        <f t="shared" si="30"/>
        <v>0.48709999999999998</v>
      </c>
      <c r="AN109" s="23">
        <f t="shared" si="29"/>
        <v>0.8945242085120001</v>
      </c>
      <c r="AO109" s="23">
        <f t="shared" si="29"/>
        <v>1.0432541180479999</v>
      </c>
      <c r="AP109" s="23">
        <f t="shared" si="29"/>
        <v>0.85598547779200007</v>
      </c>
      <c r="AQ109" s="23">
        <f t="shared" si="29"/>
        <v>0.79942039859200009</v>
      </c>
      <c r="AR109" s="23">
        <f t="shared" si="28"/>
        <v>0.64801371220000004</v>
      </c>
      <c r="AS109" s="23">
        <f t="shared" si="59"/>
        <v>2.4737682188631438</v>
      </c>
      <c r="AT109" s="23">
        <f t="shared" si="59"/>
        <v>1.1985510333759455</v>
      </c>
      <c r="AU109" s="23">
        <f t="shared" si="59"/>
        <v>0.98201409333072043</v>
      </c>
      <c r="AV109" s="23">
        <f t="shared" si="59"/>
        <v>0.31738444210174832</v>
      </c>
    </row>
    <row r="110" spans="1:48" x14ac:dyDescent="0.35">
      <c r="A110">
        <v>1940</v>
      </c>
      <c r="B110" s="1">
        <v>-11.5</v>
      </c>
      <c r="C110" s="1">
        <v>-10.8</v>
      </c>
      <c r="D110" s="1">
        <v>-12.7</v>
      </c>
      <c r="E110" s="1">
        <v>-6</v>
      </c>
      <c r="F110" s="6">
        <v>-1.2</v>
      </c>
      <c r="G110" s="1">
        <v>4</v>
      </c>
      <c r="H110" s="1">
        <v>8.4</v>
      </c>
      <c r="I110" s="1">
        <v>6.1</v>
      </c>
      <c r="J110" s="1">
        <v>1.9</v>
      </c>
      <c r="K110" s="1">
        <v>-2.6</v>
      </c>
      <c r="L110" s="1">
        <v>-6.6</v>
      </c>
      <c r="M110" s="1">
        <v>-6.8</v>
      </c>
      <c r="N110" s="1">
        <v>-3.1</v>
      </c>
      <c r="O110" s="1">
        <f t="shared" si="31"/>
        <v>20.399999999999999</v>
      </c>
      <c r="P110" s="1">
        <f t="shared" si="42"/>
        <v>-10.333333333333334</v>
      </c>
      <c r="Q110" s="1">
        <f t="shared" si="43"/>
        <v>-6.6333333333333329</v>
      </c>
      <c r="R110" s="1">
        <f t="shared" si="44"/>
        <v>6.166666666666667</v>
      </c>
      <c r="S110" s="1">
        <f t="shared" si="45"/>
        <v>-2.4333333333333331</v>
      </c>
      <c r="U110" s="1">
        <f t="shared" si="35"/>
        <v>8.4</v>
      </c>
      <c r="V110" s="1">
        <f t="shared" si="36"/>
        <v>-12.7</v>
      </c>
      <c r="W110" s="4">
        <f t="shared" si="57"/>
        <v>142.53846153846155</v>
      </c>
      <c r="X110" s="1">
        <f t="shared" si="46"/>
        <v>270.87777777777779</v>
      </c>
      <c r="Y110" s="1">
        <f t="shared" si="37"/>
        <v>128.33931623931625</v>
      </c>
      <c r="Z110" s="1">
        <f t="shared" si="38"/>
        <v>206.70811965811967</v>
      </c>
      <c r="AA110" s="7">
        <f t="shared" si="39"/>
        <v>718.70017094017089</v>
      </c>
      <c r="AB110" s="1">
        <f t="shared" si="40"/>
        <v>223.39560439560438</v>
      </c>
      <c r="AC110" s="1">
        <f t="shared" si="47"/>
        <v>1891.4161172161166</v>
      </c>
      <c r="AD110" s="1">
        <f t="shared" si="48"/>
        <v>30.840659340659357</v>
      </c>
      <c r="AE110" s="12">
        <f t="shared" si="49"/>
        <v>0.61864913197591931</v>
      </c>
      <c r="AH110" s="23">
        <f t="shared" si="41"/>
        <v>0.25196000000000002</v>
      </c>
      <c r="AI110" s="23">
        <f t="shared" si="33"/>
        <v>0.23987999999999998</v>
      </c>
      <c r="AJ110" s="11">
        <f t="shared" si="30"/>
        <v>0.17796000000000001</v>
      </c>
      <c r="AK110" s="11">
        <f t="shared" si="30"/>
        <v>0.27067999999999998</v>
      </c>
      <c r="AL110" s="11">
        <f t="shared" si="30"/>
        <v>0.31031999999999998</v>
      </c>
      <c r="AM110" s="11">
        <f t="shared" si="30"/>
        <v>0.46889999999999998</v>
      </c>
      <c r="AN110" s="23">
        <f t="shared" si="29"/>
        <v>0.95721384284800015</v>
      </c>
      <c r="AO110" s="23">
        <f t="shared" si="29"/>
        <v>1.080981223072</v>
      </c>
      <c r="AP110" s="23">
        <f t="shared" si="29"/>
        <v>0.90256094300800016</v>
      </c>
      <c r="AQ110" s="23">
        <f t="shared" si="29"/>
        <v>0.83897917580800008</v>
      </c>
      <c r="AR110" s="23">
        <f t="shared" si="28"/>
        <v>0.6606896482000002</v>
      </c>
      <c r="AS110" s="23">
        <f t="shared" si="59"/>
        <v>2.3970737742083563</v>
      </c>
      <c r="AT110" s="23">
        <f t="shared" si="59"/>
        <v>1.1715746709938299</v>
      </c>
      <c r="AU110" s="23">
        <f t="shared" si="59"/>
        <v>0.95766600629923038</v>
      </c>
      <c r="AV110" s="23">
        <f t="shared" si="59"/>
        <v>0.30507081402118646</v>
      </c>
    </row>
    <row r="111" spans="1:48" x14ac:dyDescent="0.35">
      <c r="A111">
        <v>1941</v>
      </c>
      <c r="B111" s="1">
        <v>-7.7</v>
      </c>
      <c r="C111" s="1">
        <v>-10.1</v>
      </c>
      <c r="D111" s="1">
        <v>-9.4</v>
      </c>
      <c r="E111" s="1">
        <v>-4.7</v>
      </c>
      <c r="F111" s="6">
        <v>-0.6</v>
      </c>
      <c r="G111" s="1">
        <v>4.4000000000000004</v>
      </c>
      <c r="H111" s="1">
        <v>6.6</v>
      </c>
      <c r="I111" s="1">
        <v>8.1</v>
      </c>
      <c r="J111" s="1">
        <v>3.2</v>
      </c>
      <c r="K111" s="5">
        <v>1</v>
      </c>
      <c r="L111" s="1">
        <v>-5.6</v>
      </c>
      <c r="M111" s="1">
        <v>-9.1999999999999993</v>
      </c>
      <c r="N111" s="1">
        <v>-2</v>
      </c>
      <c r="O111" s="1">
        <f t="shared" si="31"/>
        <v>22.3</v>
      </c>
      <c r="P111" s="1">
        <f t="shared" si="42"/>
        <v>-8.2000000000000011</v>
      </c>
      <c r="Q111" s="1">
        <f t="shared" si="43"/>
        <v>-4.9000000000000004</v>
      </c>
      <c r="R111" s="1">
        <f t="shared" si="44"/>
        <v>6.3666666666666671</v>
      </c>
      <c r="S111" s="1">
        <f t="shared" si="45"/>
        <v>-0.46666666666666651</v>
      </c>
      <c r="U111" s="1">
        <f t="shared" si="35"/>
        <v>8.1</v>
      </c>
      <c r="V111" s="1">
        <f t="shared" si="36"/>
        <v>-10.1</v>
      </c>
      <c r="W111" s="4">
        <f t="shared" si="57"/>
        <v>139.16</v>
      </c>
      <c r="X111" s="5">
        <f>INTERCEPT(K$7:L$7,K111:L111)</f>
        <v>293.12121212121212</v>
      </c>
      <c r="Y111" s="1">
        <f t="shared" si="37"/>
        <v>153.96121212121213</v>
      </c>
      <c r="Z111" s="1">
        <f t="shared" si="38"/>
        <v>216.14060606060605</v>
      </c>
      <c r="AA111" s="7">
        <f t="shared" si="39"/>
        <v>831.39054545454542</v>
      </c>
      <c r="AB111" s="1">
        <f t="shared" si="40"/>
        <v>233.2822222222222</v>
      </c>
      <c r="AC111" s="1">
        <f t="shared" si="47"/>
        <v>1570.7669629629627</v>
      </c>
      <c r="AD111" s="1">
        <f t="shared" si="48"/>
        <v>22.518888888888895</v>
      </c>
      <c r="AE111" s="12">
        <f t="shared" si="49"/>
        <v>0.57886353131811608</v>
      </c>
      <c r="AH111" s="23">
        <f t="shared" si="41"/>
        <v>0.18554000000000001</v>
      </c>
      <c r="AI111" s="23">
        <f t="shared" si="33"/>
        <v>0.26401000000000002</v>
      </c>
      <c r="AJ111" s="11">
        <f t="shared" si="30"/>
        <v>0.19012000000000001</v>
      </c>
      <c r="AK111" s="11">
        <f t="shared" si="30"/>
        <v>0.29006000000000004</v>
      </c>
      <c r="AL111" s="11">
        <f t="shared" si="30"/>
        <v>0.32894000000000001</v>
      </c>
      <c r="AM111" s="11">
        <f t="shared" si="30"/>
        <v>0.48124999999999996</v>
      </c>
      <c r="AN111" s="23">
        <f t="shared" si="29"/>
        <v>0.91400699784200001</v>
      </c>
      <c r="AO111" s="23">
        <f t="shared" si="29"/>
        <v>1.0552111868480001</v>
      </c>
      <c r="AP111" s="23">
        <f t="shared" si="29"/>
        <v>0.87052562471200001</v>
      </c>
      <c r="AQ111" s="23">
        <f t="shared" si="29"/>
        <v>0.81173828711200013</v>
      </c>
      <c r="AR111" s="23">
        <f t="shared" si="28"/>
        <v>0.65191328125000014</v>
      </c>
      <c r="AS111" s="23">
        <f t="shared" si="59"/>
        <v>2.5472448058024542</v>
      </c>
      <c r="AT111" s="23">
        <f t="shared" si="59"/>
        <v>1.2375169387537561</v>
      </c>
      <c r="AU111" s="23">
        <f t="shared" si="59"/>
        <v>1.0131532994644157</v>
      </c>
      <c r="AV111" s="23">
        <f t="shared" si="59"/>
        <v>0.3259308662025584</v>
      </c>
    </row>
    <row r="112" spans="1:48" x14ac:dyDescent="0.35">
      <c r="A112">
        <v>1942</v>
      </c>
      <c r="B112" s="1">
        <v>-10.9</v>
      </c>
      <c r="C112" s="1">
        <v>-15.4</v>
      </c>
      <c r="D112" s="1">
        <v>-11.5</v>
      </c>
      <c r="E112" s="1">
        <v>-9</v>
      </c>
      <c r="F112" s="5">
        <v>1.2</v>
      </c>
      <c r="G112" s="1">
        <v>5.0999999999999996</v>
      </c>
      <c r="H112" s="1">
        <v>6.6</v>
      </c>
      <c r="I112" s="1">
        <v>6.1</v>
      </c>
      <c r="J112" s="1">
        <v>2.5</v>
      </c>
      <c r="K112" s="1">
        <v>-3.2</v>
      </c>
      <c r="L112" s="1">
        <v>-4.4000000000000004</v>
      </c>
      <c r="M112" s="1">
        <v>-6.9</v>
      </c>
      <c r="N112" s="1">
        <v>-3.3</v>
      </c>
      <c r="O112" s="1">
        <f t="shared" si="31"/>
        <v>21.5</v>
      </c>
      <c r="P112" s="1">
        <f t="shared" si="42"/>
        <v>-11.833333333333334</v>
      </c>
      <c r="Q112" s="1">
        <f t="shared" si="43"/>
        <v>-6.4333333333333336</v>
      </c>
      <c r="R112" s="1">
        <f t="shared" si="44"/>
        <v>5.9333333333333327</v>
      </c>
      <c r="S112" s="1">
        <f t="shared" si="45"/>
        <v>-1.7000000000000002</v>
      </c>
      <c r="U112" s="1">
        <f t="shared" si="35"/>
        <v>6.6</v>
      </c>
      <c r="V112" s="1">
        <f t="shared" si="36"/>
        <v>-15.4</v>
      </c>
      <c r="W112" s="5">
        <f t="shared" ref="W112" si="61">INTERCEPT(E$7:F$7,E112:F112)</f>
        <v>131.91176470588235</v>
      </c>
      <c r="X112" s="1">
        <f t="shared" si="46"/>
        <v>271.37719298245617</v>
      </c>
      <c r="Y112" s="1">
        <f t="shared" si="37"/>
        <v>139.46542827657382</v>
      </c>
      <c r="Z112" s="1">
        <f t="shared" si="38"/>
        <v>201.64447884416927</v>
      </c>
      <c r="AA112" s="7">
        <f t="shared" si="39"/>
        <v>613.64788441692474</v>
      </c>
      <c r="AB112" s="1">
        <f t="shared" si="40"/>
        <v>203.79055258467022</v>
      </c>
      <c r="AC112" s="1">
        <f t="shared" si="47"/>
        <v>2092.2496732026143</v>
      </c>
      <c r="AD112" s="1">
        <f t="shared" si="48"/>
        <v>30.016488413547236</v>
      </c>
      <c r="AE112" s="12">
        <f t="shared" si="49"/>
        <v>0.6486902323402034</v>
      </c>
      <c r="AH112" s="23">
        <f t="shared" si="41"/>
        <v>0.18554000000000001</v>
      </c>
      <c r="AI112" s="23">
        <f t="shared" si="33"/>
        <v>0.25385000000000002</v>
      </c>
      <c r="AJ112" s="11">
        <f t="shared" si="30"/>
        <v>0.185</v>
      </c>
      <c r="AK112" s="11">
        <f t="shared" si="30"/>
        <v>0.28190000000000004</v>
      </c>
      <c r="AL112" s="11">
        <f t="shared" si="30"/>
        <v>0.3211</v>
      </c>
      <c r="AM112" s="11">
        <f t="shared" si="30"/>
        <v>0.47604999999999997</v>
      </c>
      <c r="AN112" s="23">
        <f t="shared" si="29"/>
        <v>0.93185587044999996</v>
      </c>
      <c r="AO112" s="23">
        <f t="shared" si="29"/>
        <v>1.0659745</v>
      </c>
      <c r="AP112" s="23">
        <f t="shared" si="29"/>
        <v>0.88379261620000005</v>
      </c>
      <c r="AQ112" s="23">
        <f t="shared" si="29"/>
        <v>0.82300360820000007</v>
      </c>
      <c r="AR112" s="23">
        <f t="shared" si="28"/>
        <v>0.65551861805000022</v>
      </c>
      <c r="AS112" s="23">
        <f t="shared" si="59"/>
        <v>2.1995380524309209</v>
      </c>
      <c r="AT112" s="23">
        <f t="shared" si="59"/>
        <v>1.0712544444787204</v>
      </c>
      <c r="AU112" s="23">
        <f t="shared" si="59"/>
        <v>0.87644586680693881</v>
      </c>
      <c r="AV112" s="23">
        <f t="shared" si="59"/>
        <v>0.28078905281333277</v>
      </c>
    </row>
    <row r="113" spans="1:48" x14ac:dyDescent="0.35">
      <c r="A113">
        <v>1943</v>
      </c>
      <c r="B113" s="1">
        <v>-6.4</v>
      </c>
      <c r="C113" s="1">
        <v>-16.2</v>
      </c>
      <c r="D113" s="1">
        <v>-15.3</v>
      </c>
      <c r="E113" s="1">
        <v>-10</v>
      </c>
      <c r="F113" s="6">
        <v>-2</v>
      </c>
      <c r="G113" s="1">
        <v>4.2</v>
      </c>
      <c r="H113" s="1">
        <v>6.8</v>
      </c>
      <c r="I113" s="1">
        <v>6.5</v>
      </c>
      <c r="J113" s="1">
        <v>2.4</v>
      </c>
      <c r="K113" s="1">
        <v>-4.4000000000000004</v>
      </c>
      <c r="L113" s="1">
        <v>-6.5</v>
      </c>
      <c r="M113" s="1">
        <v>-7.8</v>
      </c>
      <c r="N113" s="1">
        <v>-4.0999999999999996</v>
      </c>
      <c r="O113" s="1">
        <f t="shared" si="31"/>
        <v>19.899999999999999</v>
      </c>
      <c r="P113" s="1">
        <f t="shared" si="42"/>
        <v>-9.8333333333333339</v>
      </c>
      <c r="Q113" s="1">
        <f t="shared" si="43"/>
        <v>-9.1</v>
      </c>
      <c r="R113" s="1">
        <f t="shared" si="44"/>
        <v>5.833333333333333</v>
      </c>
      <c r="S113" s="1">
        <f t="shared" si="45"/>
        <v>-2.8333333333333335</v>
      </c>
      <c r="U113" s="1">
        <f t="shared" si="35"/>
        <v>6.8</v>
      </c>
      <c r="V113" s="1">
        <f t="shared" si="36"/>
        <v>-16.2</v>
      </c>
      <c r="W113" s="4">
        <f t="shared" si="57"/>
        <v>145.33870967741936</v>
      </c>
      <c r="X113" s="1">
        <f t="shared" si="46"/>
        <v>268.76470588235293</v>
      </c>
      <c r="Y113" s="1">
        <f t="shared" si="37"/>
        <v>123.42599620493357</v>
      </c>
      <c r="Z113" s="1">
        <f t="shared" si="38"/>
        <v>207.05170777988616</v>
      </c>
      <c r="AA113" s="7">
        <f t="shared" si="39"/>
        <v>559.53118279569878</v>
      </c>
      <c r="AB113" s="1">
        <f t="shared" si="40"/>
        <v>238.96151669496319</v>
      </c>
      <c r="AC113" s="1">
        <f t="shared" si="47"/>
        <v>2580.7843803056021</v>
      </c>
      <c r="AD113" s="1">
        <f t="shared" si="48"/>
        <v>25.857951329937762</v>
      </c>
      <c r="AE113" s="12">
        <f t="shared" si="49"/>
        <v>0.68230277357428548</v>
      </c>
      <c r="AH113" s="23">
        <f t="shared" si="41"/>
        <v>0.19292000000000004</v>
      </c>
      <c r="AI113" s="23">
        <f t="shared" si="33"/>
        <v>0.23352999999999996</v>
      </c>
      <c r="AJ113" s="11">
        <f t="shared" si="30"/>
        <v>0.17476</v>
      </c>
      <c r="AK113" s="11">
        <f t="shared" si="30"/>
        <v>0.26557999999999998</v>
      </c>
      <c r="AL113" s="11">
        <f t="shared" si="30"/>
        <v>0.30541999999999997</v>
      </c>
      <c r="AM113" s="11">
        <f t="shared" si="30"/>
        <v>0.46565000000000001</v>
      </c>
      <c r="AN113" s="23">
        <f t="shared" si="29"/>
        <v>0.96905245137800011</v>
      </c>
      <c r="AO113" s="23">
        <f t="shared" si="29"/>
        <v>1.087881759392</v>
      </c>
      <c r="AP113" s="23">
        <f t="shared" si="29"/>
        <v>0.91129342208800013</v>
      </c>
      <c r="AQ113" s="23">
        <f t="shared" si="29"/>
        <v>0.84642673088800013</v>
      </c>
      <c r="AR113" s="23">
        <f t="shared" si="28"/>
        <v>0.66312191245000007</v>
      </c>
      <c r="AS113" s="23">
        <f t="shared" si="59"/>
        <v>2.1217853484697247</v>
      </c>
      <c r="AT113" s="23">
        <f t="shared" si="59"/>
        <v>1.038721442295536</v>
      </c>
      <c r="AU113" s="23">
        <f t="shared" si="59"/>
        <v>0.84873368613072375</v>
      </c>
      <c r="AV113" s="23">
        <f t="shared" si="59"/>
        <v>0.26967263125896795</v>
      </c>
    </row>
    <row r="114" spans="1:48" x14ac:dyDescent="0.35">
      <c r="A114">
        <v>1944</v>
      </c>
      <c r="B114" s="1">
        <v>-16</v>
      </c>
      <c r="C114" s="1">
        <v>-12.8</v>
      </c>
      <c r="D114" s="1">
        <v>-14.7</v>
      </c>
      <c r="E114" s="1">
        <v>-5.3</v>
      </c>
      <c r="F114" s="6">
        <v>-2.6</v>
      </c>
      <c r="G114" s="1">
        <v>4.4000000000000004</v>
      </c>
      <c r="H114" s="1">
        <v>6.1</v>
      </c>
      <c r="I114" s="1">
        <v>6.6</v>
      </c>
      <c r="J114" s="1">
        <v>2.2999999999999998</v>
      </c>
      <c r="K114" s="1">
        <v>-3.1</v>
      </c>
      <c r="L114" s="1">
        <v>-8.3000000000000007</v>
      </c>
      <c r="M114" s="1">
        <v>-10.3</v>
      </c>
      <c r="N114" s="1">
        <v>-4.5</v>
      </c>
      <c r="O114" s="1">
        <f t="shared" si="31"/>
        <v>19.400000000000002</v>
      </c>
      <c r="P114" s="1">
        <f t="shared" si="42"/>
        <v>-12.200000000000001</v>
      </c>
      <c r="Q114" s="1">
        <f t="shared" si="43"/>
        <v>-7.5333333333333341</v>
      </c>
      <c r="R114" s="1">
        <f t="shared" si="44"/>
        <v>5.7</v>
      </c>
      <c r="S114" s="1">
        <f t="shared" si="45"/>
        <v>-3.0333333333333337</v>
      </c>
      <c r="U114" s="1">
        <f t="shared" si="35"/>
        <v>6.6</v>
      </c>
      <c r="V114" s="1">
        <f t="shared" si="36"/>
        <v>-16</v>
      </c>
      <c r="W114" s="4">
        <f t="shared" si="57"/>
        <v>146.82857142857142</v>
      </c>
      <c r="X114" s="1">
        <f t="shared" si="46"/>
        <v>270.99074074074076</v>
      </c>
      <c r="Y114" s="1">
        <f t="shared" si="37"/>
        <v>124.16216931216934</v>
      </c>
      <c r="Z114" s="1">
        <f t="shared" si="38"/>
        <v>208.90965608465609</v>
      </c>
      <c r="AA114" s="7">
        <f t="shared" si="39"/>
        <v>546.31354497354505</v>
      </c>
      <c r="AB114" s="1">
        <f t="shared" si="40"/>
        <v>243.06386554621849</v>
      </c>
      <c r="AC114" s="1">
        <f t="shared" si="47"/>
        <v>2592.681232492997</v>
      </c>
      <c r="AD114" s="1">
        <f t="shared" si="48"/>
        <v>25.296638655462175</v>
      </c>
      <c r="AE114" s="12">
        <f t="shared" si="49"/>
        <v>0.68538420914866238</v>
      </c>
      <c r="AH114" s="23">
        <f t="shared" si="41"/>
        <v>0.16709000000000002</v>
      </c>
      <c r="AI114" s="23">
        <f t="shared" si="33"/>
        <v>0.22718000000000002</v>
      </c>
      <c r="AJ114" s="11">
        <f t="shared" si="30"/>
        <v>0.17156000000000002</v>
      </c>
      <c r="AK114" s="11">
        <f t="shared" si="30"/>
        <v>0.26048000000000004</v>
      </c>
      <c r="AL114" s="11">
        <f t="shared" si="30"/>
        <v>0.30052000000000001</v>
      </c>
      <c r="AM114" s="11">
        <f t="shared" si="30"/>
        <v>0.46240000000000003</v>
      </c>
      <c r="AN114" s="23">
        <f t="shared" si="29"/>
        <v>0.98108622080800012</v>
      </c>
      <c r="AO114" s="23">
        <f t="shared" si="29"/>
        <v>1.0948318573119999</v>
      </c>
      <c r="AP114" s="23">
        <f t="shared" si="29"/>
        <v>0.92015178956800003</v>
      </c>
      <c r="AQ114" s="23">
        <f t="shared" si="29"/>
        <v>0.85399049436800012</v>
      </c>
      <c r="AR114" s="23">
        <f t="shared" si="28"/>
        <v>0.66560529920000011</v>
      </c>
      <c r="AS114" s="23">
        <f t="shared" si="59"/>
        <v>2.1032609004071241</v>
      </c>
      <c r="AT114" s="23">
        <f t="shared" si="59"/>
        <v>1.0313558905294127</v>
      </c>
      <c r="AU114" s="23">
        <f t="shared" si="59"/>
        <v>0.84238787953604144</v>
      </c>
      <c r="AV114" s="23">
        <f t="shared" si="59"/>
        <v>0.26696689186037525</v>
      </c>
    </row>
    <row r="115" spans="1:48" x14ac:dyDescent="0.35">
      <c r="A115">
        <v>1945</v>
      </c>
      <c r="B115" s="1">
        <v>-8.1999999999999993</v>
      </c>
      <c r="C115" s="1">
        <v>-18.7</v>
      </c>
      <c r="D115" s="1">
        <v>-12.4</v>
      </c>
      <c r="E115" s="1">
        <v>-10.8</v>
      </c>
      <c r="F115" s="6">
        <v>-2.4</v>
      </c>
      <c r="G115" s="1">
        <v>4.8</v>
      </c>
      <c r="H115" s="1">
        <v>6.2</v>
      </c>
      <c r="I115" s="1">
        <v>7.3</v>
      </c>
      <c r="J115" s="1">
        <v>1.9</v>
      </c>
      <c r="K115" s="1">
        <v>-1.1000000000000001</v>
      </c>
      <c r="L115" s="1">
        <v>-6.4</v>
      </c>
      <c r="M115" s="1">
        <v>-6.8</v>
      </c>
      <c r="N115" s="1">
        <v>-3.9</v>
      </c>
      <c r="O115" s="1">
        <f t="shared" si="31"/>
        <v>20.2</v>
      </c>
      <c r="P115" s="1">
        <f t="shared" si="42"/>
        <v>-12.4</v>
      </c>
      <c r="Q115" s="1">
        <f t="shared" si="43"/>
        <v>-8.5333333333333332</v>
      </c>
      <c r="R115" s="1">
        <f t="shared" si="44"/>
        <v>6.1000000000000005</v>
      </c>
      <c r="S115" s="1">
        <f t="shared" si="45"/>
        <v>-1.8666666666666669</v>
      </c>
      <c r="U115" s="1">
        <f t="shared" si="35"/>
        <v>7.3</v>
      </c>
      <c r="V115" s="1">
        <f t="shared" si="36"/>
        <v>-18.7</v>
      </c>
      <c r="W115" s="4">
        <f t="shared" si="57"/>
        <v>145.66666666666666</v>
      </c>
      <c r="X115" s="1">
        <f t="shared" si="46"/>
        <v>277.31666666666666</v>
      </c>
      <c r="Y115" s="1">
        <f t="shared" si="37"/>
        <v>131.65</v>
      </c>
      <c r="Z115" s="1">
        <f t="shared" si="38"/>
        <v>211.49166666666667</v>
      </c>
      <c r="AA115" s="7">
        <f t="shared" si="39"/>
        <v>640.6966666666666</v>
      </c>
      <c r="AB115" s="1">
        <f t="shared" si="40"/>
        <v>239.6759259259259</v>
      </c>
      <c r="AC115" s="1">
        <f t="shared" si="47"/>
        <v>2987.9598765432092</v>
      </c>
      <c r="AD115" s="1">
        <f t="shared" si="48"/>
        <v>25.828703703703709</v>
      </c>
      <c r="AE115" s="12">
        <f t="shared" si="49"/>
        <v>0.68349817882213326</v>
      </c>
      <c r="AH115" s="23">
        <f t="shared" si="41"/>
        <v>0.17078000000000002</v>
      </c>
      <c r="AI115" s="23">
        <f t="shared" si="33"/>
        <v>0.23734</v>
      </c>
      <c r="AJ115" s="11">
        <f t="shared" si="30"/>
        <v>0.17668</v>
      </c>
      <c r="AK115" s="11">
        <f t="shared" si="30"/>
        <v>0.26863999999999999</v>
      </c>
      <c r="AL115" s="11">
        <f t="shared" si="30"/>
        <v>0.30835999999999997</v>
      </c>
      <c r="AM115" s="11">
        <f t="shared" si="30"/>
        <v>0.46760000000000002</v>
      </c>
      <c r="AN115" s="23">
        <f t="shared" si="29"/>
        <v>0.96192586695200011</v>
      </c>
      <c r="AO115" s="23">
        <f t="shared" si="29"/>
        <v>1.0837354902080001</v>
      </c>
      <c r="AP115" s="23">
        <f t="shared" si="29"/>
        <v>0.90603882803200009</v>
      </c>
      <c r="AQ115" s="23">
        <f t="shared" si="29"/>
        <v>0.84194425283200003</v>
      </c>
      <c r="AR115" s="23">
        <f t="shared" si="28"/>
        <v>0.66165641920000018</v>
      </c>
      <c r="AS115" s="23">
        <f t="shared" si="59"/>
        <v>2.26613788557929</v>
      </c>
      <c r="AT115" s="23">
        <f t="shared" si="59"/>
        <v>1.1083003458414464</v>
      </c>
      <c r="AU115" s="23">
        <f t="shared" si="59"/>
        <v>0.90580039902034182</v>
      </c>
      <c r="AV115" s="23">
        <f t="shared" si="59"/>
        <v>0.28825080780974127</v>
      </c>
    </row>
    <row r="116" spans="1:48" x14ac:dyDescent="0.35">
      <c r="A116">
        <v>1946</v>
      </c>
      <c r="B116" s="1">
        <v>-12.7</v>
      </c>
      <c r="C116" s="1">
        <v>-12.7</v>
      </c>
      <c r="D116" s="1">
        <v>-8</v>
      </c>
      <c r="E116" s="1">
        <v>-10.3</v>
      </c>
      <c r="F116" s="5">
        <v>1.1000000000000001</v>
      </c>
      <c r="G116" s="1">
        <v>5.4</v>
      </c>
      <c r="H116" s="1">
        <v>5.7</v>
      </c>
      <c r="I116" s="1">
        <v>6.9</v>
      </c>
      <c r="J116" s="1">
        <v>3.4</v>
      </c>
      <c r="K116" s="1">
        <v>-0.5</v>
      </c>
      <c r="L116" s="1">
        <v>-3.5</v>
      </c>
      <c r="M116" s="1">
        <v>-5.2</v>
      </c>
      <c r="N116" s="1">
        <v>-2.5</v>
      </c>
      <c r="O116" s="1">
        <f t="shared" si="31"/>
        <v>22.5</v>
      </c>
      <c r="P116" s="1">
        <f t="shared" si="42"/>
        <v>-10.733333333333334</v>
      </c>
      <c r="Q116" s="1">
        <f t="shared" si="43"/>
        <v>-5.7333333333333334</v>
      </c>
      <c r="R116" s="1">
        <f t="shared" si="44"/>
        <v>6</v>
      </c>
      <c r="S116" s="1">
        <f t="shared" si="45"/>
        <v>-0.20000000000000004</v>
      </c>
      <c r="U116" s="1">
        <f t="shared" si="35"/>
        <v>6.9</v>
      </c>
      <c r="V116" s="1">
        <f t="shared" si="36"/>
        <v>-12.7</v>
      </c>
      <c r="W116" s="5">
        <f t="shared" ref="W116:W117" si="62">INTERCEPT(E$7:F$7,E116:F116)</f>
        <v>132.55701754385964</v>
      </c>
      <c r="X116" s="1">
        <f t="shared" si="46"/>
        <v>284.58974358974359</v>
      </c>
      <c r="Y116" s="1">
        <f t="shared" si="37"/>
        <v>152.03272604588395</v>
      </c>
      <c r="Z116" s="1">
        <f t="shared" si="38"/>
        <v>208.57338056680163</v>
      </c>
      <c r="AA116" s="7">
        <f t="shared" si="39"/>
        <v>699.35053981106614</v>
      </c>
      <c r="AB116" s="1">
        <f t="shared" si="40"/>
        <v>220.24035087719298</v>
      </c>
      <c r="AC116" s="1">
        <f t="shared" si="47"/>
        <v>1864.7016374269001</v>
      </c>
      <c r="AD116" s="1">
        <f t="shared" si="48"/>
        <v>22.436842105263153</v>
      </c>
      <c r="AE116" s="12">
        <f t="shared" si="49"/>
        <v>0.6201893787480417</v>
      </c>
      <c r="AH116" s="23">
        <f t="shared" si="41"/>
        <v>0.15233000000000002</v>
      </c>
      <c r="AI116" s="23">
        <f t="shared" si="33"/>
        <v>0.26655000000000001</v>
      </c>
      <c r="AJ116" s="11">
        <f t="shared" si="30"/>
        <v>0.19140000000000001</v>
      </c>
      <c r="AK116" s="11">
        <f t="shared" si="30"/>
        <v>0.29210000000000003</v>
      </c>
      <c r="AL116" s="11">
        <f t="shared" si="30"/>
        <v>0.33089999999999997</v>
      </c>
      <c r="AM116" s="11">
        <f t="shared" si="30"/>
        <v>0.48254999999999998</v>
      </c>
      <c r="AN116" s="23">
        <f t="shared" si="29"/>
        <v>0.90962284405000005</v>
      </c>
      <c r="AO116" s="23">
        <f t="shared" si="29"/>
        <v>1.0525401832000001</v>
      </c>
      <c r="AP116" s="23">
        <f t="shared" si="29"/>
        <v>0.86725923220000001</v>
      </c>
      <c r="AQ116" s="23">
        <f t="shared" si="29"/>
        <v>0.80896844020000014</v>
      </c>
      <c r="AR116" s="23">
        <f t="shared" si="28"/>
        <v>0.65103239605000018</v>
      </c>
      <c r="AS116" s="23">
        <f t="shared" si="59"/>
        <v>2.3332713637707547</v>
      </c>
      <c r="AT116" s="23">
        <f t="shared" si="59"/>
        <v>1.1328691614679272</v>
      </c>
      <c r="AU116" s="23">
        <f t="shared" si="59"/>
        <v>0.92763655374192922</v>
      </c>
      <c r="AV116" s="23">
        <f t="shared" si="59"/>
        <v>0.29872859269236962</v>
      </c>
    </row>
    <row r="117" spans="1:48" x14ac:dyDescent="0.35">
      <c r="A117">
        <v>1947</v>
      </c>
      <c r="B117" s="1">
        <v>-5.8</v>
      </c>
      <c r="C117" s="1">
        <v>-5</v>
      </c>
      <c r="D117" s="1">
        <v>-6.9</v>
      </c>
      <c r="E117" s="1">
        <v>-7</v>
      </c>
      <c r="F117" s="5">
        <v>1.4</v>
      </c>
      <c r="G117" s="1">
        <v>5.3</v>
      </c>
      <c r="H117" s="1">
        <v>7.3</v>
      </c>
      <c r="I117" s="1">
        <v>5.9</v>
      </c>
      <c r="J117" s="1">
        <v>2.8</v>
      </c>
      <c r="K117" s="1">
        <v>-1.6</v>
      </c>
      <c r="L117" s="1">
        <v>-3.1</v>
      </c>
      <c r="M117" s="1">
        <v>-6.1</v>
      </c>
      <c r="N117" s="1">
        <v>-1.1000000000000001</v>
      </c>
      <c r="O117" s="1">
        <f t="shared" si="31"/>
        <v>22.7</v>
      </c>
      <c r="P117" s="1">
        <f t="shared" si="42"/>
        <v>-5.333333333333333</v>
      </c>
      <c r="Q117" s="1">
        <f t="shared" si="43"/>
        <v>-4.166666666666667</v>
      </c>
      <c r="R117" s="1">
        <f t="shared" si="44"/>
        <v>6.166666666666667</v>
      </c>
      <c r="S117" s="1">
        <f t="shared" si="45"/>
        <v>-0.63333333333333341</v>
      </c>
      <c r="U117" s="1">
        <f t="shared" si="35"/>
        <v>7.3</v>
      </c>
      <c r="V117" s="1">
        <f t="shared" si="36"/>
        <v>-7</v>
      </c>
      <c r="W117" s="5">
        <f t="shared" si="62"/>
        <v>130.41666666666666</v>
      </c>
      <c r="X117" s="1">
        <f t="shared" si="46"/>
        <v>277.40909090909093</v>
      </c>
      <c r="Y117" s="1">
        <f t="shared" si="37"/>
        <v>146.99242424242428</v>
      </c>
      <c r="Z117" s="1">
        <f t="shared" si="38"/>
        <v>203.91287878787881</v>
      </c>
      <c r="AA117" s="7">
        <f t="shared" si="39"/>
        <v>715.36313131313148</v>
      </c>
      <c r="AB117" s="1">
        <f t="shared" si="40"/>
        <v>210.82692307692307</v>
      </c>
      <c r="AC117" s="1">
        <f t="shared" si="47"/>
        <v>983.85897435897414</v>
      </c>
      <c r="AD117" s="1">
        <f t="shared" si="48"/>
        <v>25.003205128205124</v>
      </c>
      <c r="AE117" s="12">
        <f t="shared" si="49"/>
        <v>0.53975245684063189</v>
      </c>
      <c r="AH117" s="23">
        <f t="shared" si="41"/>
        <v>0.21137</v>
      </c>
      <c r="AI117" s="23">
        <f t="shared" si="33"/>
        <v>0.26909</v>
      </c>
      <c r="AJ117" s="11">
        <f t="shared" si="30"/>
        <v>0.19267999999999999</v>
      </c>
      <c r="AK117" s="11">
        <f t="shared" si="30"/>
        <v>0.29414000000000001</v>
      </c>
      <c r="AL117" s="11">
        <f t="shared" si="30"/>
        <v>0.33285999999999999</v>
      </c>
      <c r="AM117" s="11">
        <f t="shared" si="30"/>
        <v>0.48385</v>
      </c>
      <c r="AN117" s="23">
        <f t="shared" si="29"/>
        <v>0.90526991600200002</v>
      </c>
      <c r="AO117" s="23">
        <f t="shared" si="29"/>
        <v>1.0498771094080002</v>
      </c>
      <c r="AP117" s="23">
        <f t="shared" si="29"/>
        <v>0.86401298183200015</v>
      </c>
      <c r="AQ117" s="23">
        <f t="shared" si="29"/>
        <v>0.80621718663200004</v>
      </c>
      <c r="AR117" s="23">
        <f t="shared" si="28"/>
        <v>0.65015969045000022</v>
      </c>
      <c r="AS117" s="23">
        <f t="shared" si="59"/>
        <v>2.3568446729571968</v>
      </c>
      <c r="AT117" s="23">
        <f t="shared" si="59"/>
        <v>1.1436186847414573</v>
      </c>
      <c r="AU117" s="23">
        <f t="shared" si="59"/>
        <v>0.93659947458633264</v>
      </c>
      <c r="AV117" s="23">
        <f t="shared" si="59"/>
        <v>0.30192656940839457</v>
      </c>
    </row>
    <row r="118" spans="1:48" x14ac:dyDescent="0.35">
      <c r="A118">
        <v>1948</v>
      </c>
      <c r="B118" s="1">
        <v>-9.4</v>
      </c>
      <c r="C118" s="1">
        <v>-11</v>
      </c>
      <c r="D118" s="1">
        <v>-15.7</v>
      </c>
      <c r="E118" s="1">
        <v>-8.3000000000000007</v>
      </c>
      <c r="F118" s="6">
        <v>-2.2000000000000002</v>
      </c>
      <c r="G118" s="1">
        <v>6.2</v>
      </c>
      <c r="H118" s="1">
        <v>7.8</v>
      </c>
      <c r="I118" s="1">
        <v>6.3</v>
      </c>
      <c r="J118" s="1">
        <v>3.1</v>
      </c>
      <c r="K118" s="1">
        <v>-1.6</v>
      </c>
      <c r="L118" s="1">
        <v>-5.4</v>
      </c>
      <c r="M118" s="1">
        <v>-12.3</v>
      </c>
      <c r="N118" s="1">
        <v>-3.5</v>
      </c>
      <c r="O118" s="1">
        <f t="shared" si="31"/>
        <v>23.400000000000002</v>
      </c>
      <c r="P118" s="1">
        <f t="shared" si="42"/>
        <v>-8.8333333333333339</v>
      </c>
      <c r="Q118" s="1">
        <f t="shared" si="43"/>
        <v>-8.7333333333333325</v>
      </c>
      <c r="R118" s="1">
        <f t="shared" si="44"/>
        <v>6.7666666666666666</v>
      </c>
      <c r="S118" s="1">
        <f t="shared" si="45"/>
        <v>-1.3</v>
      </c>
      <c r="U118" s="1">
        <f t="shared" si="35"/>
        <v>7.8</v>
      </c>
      <c r="V118" s="1">
        <f t="shared" si="36"/>
        <v>-15.7</v>
      </c>
      <c r="W118" s="4">
        <f t="shared" ref="W118:W120" si="63">INTERCEPT(F$7:G$7,F118:G118)</f>
        <v>143.48809523809524</v>
      </c>
      <c r="X118" s="1">
        <f t="shared" si="46"/>
        <v>278.11702127659572</v>
      </c>
      <c r="Y118" s="1">
        <f t="shared" si="37"/>
        <v>134.62892603850048</v>
      </c>
      <c r="Z118" s="1">
        <f t="shared" si="38"/>
        <v>210.80255825734548</v>
      </c>
      <c r="AA118" s="7">
        <f t="shared" si="39"/>
        <v>700.07041540020236</v>
      </c>
      <c r="AB118" s="1">
        <f t="shared" si="40"/>
        <v>231.07900432900431</v>
      </c>
      <c r="AC118" s="1">
        <f t="shared" si="47"/>
        <v>2418.6269119769113</v>
      </c>
      <c r="AD118" s="1">
        <f t="shared" si="48"/>
        <v>27.948593073593088</v>
      </c>
      <c r="AE118" s="12">
        <f t="shared" si="49"/>
        <v>0.65019288705412548</v>
      </c>
      <c r="AH118" s="23">
        <f t="shared" si="41"/>
        <v>0.22982000000000002</v>
      </c>
      <c r="AI118" s="23">
        <f t="shared" si="33"/>
        <v>0.27798</v>
      </c>
      <c r="AJ118" s="11">
        <f t="shared" si="30"/>
        <v>0.19716000000000003</v>
      </c>
      <c r="AK118" s="11">
        <f t="shared" si="30"/>
        <v>0.30128000000000005</v>
      </c>
      <c r="AL118" s="11">
        <f t="shared" si="30"/>
        <v>0.33972000000000002</v>
      </c>
      <c r="AM118" s="11">
        <f t="shared" si="30"/>
        <v>0.4884</v>
      </c>
      <c r="AN118" s="23">
        <f t="shared" si="29"/>
        <v>0.89028057056800014</v>
      </c>
      <c r="AO118" s="23">
        <f t="shared" si="29"/>
        <v>1.0406187987519999</v>
      </c>
      <c r="AP118" s="23">
        <f t="shared" si="29"/>
        <v>0.852809724928</v>
      </c>
      <c r="AQ118" s="23">
        <f t="shared" si="29"/>
        <v>0.79673422172800001</v>
      </c>
      <c r="AR118" s="23">
        <f t="shared" si="28"/>
        <v>0.64716963520000004</v>
      </c>
      <c r="AS118" s="23">
        <f t="shared" si="59"/>
        <v>2.3212138184916036</v>
      </c>
      <c r="AT118" s="23">
        <f t="shared" si="59"/>
        <v>1.1239701207542507</v>
      </c>
      <c r="AU118" s="23">
        <f t="shared" si="59"/>
        <v>0.92106908403330912</v>
      </c>
      <c r="AV118" s="23">
        <f t="shared" si="59"/>
        <v>0.29799430499319418</v>
      </c>
    </row>
    <row r="119" spans="1:48" x14ac:dyDescent="0.35">
      <c r="A119">
        <v>1949</v>
      </c>
      <c r="B119" s="1">
        <v>-15.5</v>
      </c>
      <c r="C119" s="1">
        <v>-20.3</v>
      </c>
      <c r="D119" s="1">
        <v>-14.6</v>
      </c>
      <c r="E119" s="1">
        <v>-13.2</v>
      </c>
      <c r="F119" s="6">
        <v>-1.4</v>
      </c>
      <c r="G119" s="1">
        <v>6.3</v>
      </c>
      <c r="H119" s="1">
        <v>8.1999999999999993</v>
      </c>
      <c r="I119" s="1">
        <v>7.1</v>
      </c>
      <c r="J119" s="1">
        <v>1.8</v>
      </c>
      <c r="K119" s="1">
        <v>-1.9</v>
      </c>
      <c r="L119" s="1">
        <v>-5.0999999999999996</v>
      </c>
      <c r="M119" s="1">
        <v>-8.6</v>
      </c>
      <c r="N119" s="1">
        <v>-4.8</v>
      </c>
      <c r="O119" s="1">
        <f t="shared" si="31"/>
        <v>23.400000000000002</v>
      </c>
      <c r="P119" s="1">
        <f t="shared" si="42"/>
        <v>-16.033333333333335</v>
      </c>
      <c r="Q119" s="1">
        <f t="shared" si="43"/>
        <v>-9.7333333333333325</v>
      </c>
      <c r="R119" s="1">
        <f t="shared" si="44"/>
        <v>7.2</v>
      </c>
      <c r="S119" s="1">
        <f t="shared" si="45"/>
        <v>-1.7333333333333332</v>
      </c>
      <c r="U119" s="1">
        <f t="shared" si="35"/>
        <v>8.1999999999999993</v>
      </c>
      <c r="V119" s="1">
        <f t="shared" si="36"/>
        <v>-20.3</v>
      </c>
      <c r="W119" s="4">
        <f t="shared" si="63"/>
        <v>141.04545454545453</v>
      </c>
      <c r="X119" s="1">
        <f t="shared" si="46"/>
        <v>272.83783783783781</v>
      </c>
      <c r="Y119" s="1">
        <f t="shared" si="37"/>
        <v>131.79238329238328</v>
      </c>
      <c r="Z119" s="1">
        <f t="shared" si="38"/>
        <v>206.94164619164616</v>
      </c>
      <c r="AA119" s="7">
        <f t="shared" si="39"/>
        <v>720.46502866502851</v>
      </c>
      <c r="AB119" s="1">
        <f t="shared" si="40"/>
        <v>227.92843326885881</v>
      </c>
      <c r="AC119" s="1">
        <f t="shared" si="47"/>
        <v>3084.6314635718891</v>
      </c>
      <c r="AD119" s="1">
        <f t="shared" si="48"/>
        <v>27.081237911025127</v>
      </c>
      <c r="AE119" s="12">
        <f t="shared" si="49"/>
        <v>0.67417851507791149</v>
      </c>
      <c r="AH119" s="23">
        <f t="shared" si="41"/>
        <v>0.24458000000000002</v>
      </c>
      <c r="AI119" s="23">
        <f t="shared" si="33"/>
        <v>0.27798</v>
      </c>
      <c r="AJ119" s="11">
        <f t="shared" si="30"/>
        <v>0.19716000000000003</v>
      </c>
      <c r="AK119" s="11">
        <f t="shared" si="30"/>
        <v>0.30128000000000005</v>
      </c>
      <c r="AL119" s="11">
        <f t="shared" si="30"/>
        <v>0.33972000000000002</v>
      </c>
      <c r="AM119" s="11">
        <f t="shared" si="30"/>
        <v>0.4884</v>
      </c>
      <c r="AN119" s="23">
        <f t="shared" si="29"/>
        <v>0.89028057056800014</v>
      </c>
      <c r="AO119" s="23">
        <f t="shared" si="29"/>
        <v>1.0406187987519999</v>
      </c>
      <c r="AP119" s="23">
        <f t="shared" si="29"/>
        <v>0.852809724928</v>
      </c>
      <c r="AQ119" s="23">
        <f t="shared" si="29"/>
        <v>0.79673422172800001</v>
      </c>
      <c r="AR119" s="23">
        <f t="shared" si="28"/>
        <v>0.64716963520000004</v>
      </c>
      <c r="AS119" s="23">
        <f t="shared" si="59"/>
        <v>2.3547821623164618</v>
      </c>
      <c r="AT119" s="23">
        <f t="shared" si="59"/>
        <v>1.1402244680107496</v>
      </c>
      <c r="AU119" s="23">
        <f t="shared" si="59"/>
        <v>0.93438916831549268</v>
      </c>
      <c r="AV119" s="23">
        <f t="shared" si="59"/>
        <v>0.30230376378073559</v>
      </c>
    </row>
    <row r="120" spans="1:48" x14ac:dyDescent="0.35">
      <c r="A120">
        <v>1950</v>
      </c>
      <c r="B120" s="1">
        <v>-15.6</v>
      </c>
      <c r="C120" s="1">
        <v>-18.899999999999999</v>
      </c>
      <c r="D120" s="1">
        <v>-14.1</v>
      </c>
      <c r="E120" s="1">
        <v>-11.4</v>
      </c>
      <c r="F120" s="6">
        <v>-0.7</v>
      </c>
      <c r="G120" s="1">
        <v>5.8</v>
      </c>
      <c r="H120" s="1">
        <v>8.6</v>
      </c>
      <c r="I120" s="1">
        <v>7.6</v>
      </c>
      <c r="J120" s="1">
        <v>3.3</v>
      </c>
      <c r="K120" s="1">
        <v>-2.5</v>
      </c>
      <c r="L120" s="1">
        <v>-5.5</v>
      </c>
      <c r="M120" s="1">
        <v>-5.5</v>
      </c>
      <c r="N120" s="1">
        <v>-4.0999999999999996</v>
      </c>
      <c r="O120" s="1">
        <f t="shared" si="31"/>
        <v>25.3</v>
      </c>
      <c r="P120" s="1">
        <f t="shared" si="42"/>
        <v>-14.366666666666665</v>
      </c>
      <c r="Q120" s="1">
        <f t="shared" si="43"/>
        <v>-8.7333333333333325</v>
      </c>
      <c r="R120" s="1">
        <f t="shared" si="44"/>
        <v>7.333333333333333</v>
      </c>
      <c r="S120" s="1">
        <f t="shared" si="45"/>
        <v>-1.5666666666666667</v>
      </c>
      <c r="U120" s="1">
        <f t="shared" si="35"/>
        <v>8.6</v>
      </c>
      <c r="V120" s="1">
        <f t="shared" si="36"/>
        <v>-18.899999999999999</v>
      </c>
      <c r="W120" s="4">
        <f t="shared" si="63"/>
        <v>138.78461538461539</v>
      </c>
      <c r="X120" s="1">
        <f t="shared" si="46"/>
        <v>275.35344827586209</v>
      </c>
      <c r="Y120" s="1">
        <f t="shared" si="37"/>
        <v>136.5688328912467</v>
      </c>
      <c r="Z120" s="1">
        <f t="shared" si="38"/>
        <v>207.06903183023874</v>
      </c>
      <c r="AA120" s="7">
        <f t="shared" si="39"/>
        <v>782.99464190981428</v>
      </c>
      <c r="AB120" s="1">
        <f t="shared" si="40"/>
        <v>230.94677754677758</v>
      </c>
      <c r="AC120" s="1">
        <f t="shared" si="47"/>
        <v>2909.9293970893968</v>
      </c>
      <c r="AD120" s="1">
        <f t="shared" si="48"/>
        <v>23.311226611226601</v>
      </c>
      <c r="AE120" s="12">
        <f t="shared" si="49"/>
        <v>0.65844654009414882</v>
      </c>
      <c r="AH120" s="23">
        <f t="shared" si="41"/>
        <v>0.25934000000000001</v>
      </c>
      <c r="AI120" s="23">
        <f t="shared" si="33"/>
        <v>0.30210999999999999</v>
      </c>
      <c r="AJ120" s="11">
        <f t="shared" si="30"/>
        <v>0.20932000000000001</v>
      </c>
      <c r="AK120" s="11">
        <f t="shared" si="30"/>
        <v>0.32066</v>
      </c>
      <c r="AL120" s="11">
        <f t="shared" si="30"/>
        <v>0.35833999999999999</v>
      </c>
      <c r="AM120" s="11">
        <f t="shared" si="30"/>
        <v>0.50075000000000003</v>
      </c>
      <c r="AN120" s="23">
        <f t="shared" si="29"/>
        <v>0.85152339408200017</v>
      </c>
      <c r="AO120" s="23">
        <f t="shared" si="29"/>
        <v>1.015978767008</v>
      </c>
      <c r="AP120" s="23">
        <f t="shared" si="29"/>
        <v>0.82364466215200016</v>
      </c>
      <c r="AQ120" s="23">
        <f t="shared" si="29"/>
        <v>0.77214288455199998</v>
      </c>
      <c r="AR120" s="23">
        <f t="shared" si="28"/>
        <v>0.63955886125000028</v>
      </c>
      <c r="AS120" s="23">
        <f t="shared" si="59"/>
        <v>2.4256054635185293</v>
      </c>
      <c r="AT120" s="23">
        <f t="shared" si="59"/>
        <v>1.1681730180295966</v>
      </c>
      <c r="AU120" s="23">
        <f t="shared" si="59"/>
        <v>0.95894310084527923</v>
      </c>
      <c r="AV120" s="23">
        <f t="shared" si="59"/>
        <v>0.31329083558693471</v>
      </c>
    </row>
    <row r="121" spans="1:48" x14ac:dyDescent="0.35">
      <c r="A121">
        <v>1951</v>
      </c>
      <c r="B121" s="1">
        <v>-11.6</v>
      </c>
      <c r="C121" s="1">
        <v>-18.899999999999999</v>
      </c>
      <c r="D121" s="1">
        <v>-15.3</v>
      </c>
      <c r="E121" s="1">
        <v>-10.199999999999999</v>
      </c>
      <c r="F121" s="5">
        <v>1.3</v>
      </c>
      <c r="G121" s="1">
        <v>6.4</v>
      </c>
      <c r="H121" s="1">
        <v>7.7</v>
      </c>
      <c r="I121" s="1">
        <v>7.4</v>
      </c>
      <c r="J121" s="1">
        <v>4.5999999999999996</v>
      </c>
      <c r="K121" s="1">
        <v>-3.1</v>
      </c>
      <c r="L121" s="1">
        <v>-4</v>
      </c>
      <c r="M121" s="1">
        <v>-11.6</v>
      </c>
      <c r="N121" s="1">
        <v>-3.9</v>
      </c>
      <c r="O121" s="1">
        <f t="shared" si="31"/>
        <v>27.4</v>
      </c>
      <c r="P121" s="1">
        <f t="shared" si="42"/>
        <v>-12</v>
      </c>
      <c r="Q121" s="1">
        <f t="shared" si="43"/>
        <v>-8.0666666666666664</v>
      </c>
      <c r="R121" s="1">
        <f t="shared" si="44"/>
        <v>7.166666666666667</v>
      </c>
      <c r="S121" s="1">
        <f t="shared" si="45"/>
        <v>-0.83333333333333348</v>
      </c>
      <c r="U121" s="1">
        <f t="shared" si="35"/>
        <v>7.7</v>
      </c>
      <c r="V121" s="1">
        <f t="shared" si="36"/>
        <v>-18.899999999999999</v>
      </c>
      <c r="W121" s="5">
        <f t="shared" ref="W121:W124" si="64">INTERCEPT(E$7:F$7,E121:F121)</f>
        <v>132.05217391304348</v>
      </c>
      <c r="X121" s="1">
        <f t="shared" si="46"/>
        <v>276.22077922077921</v>
      </c>
      <c r="Y121" s="1">
        <f t="shared" si="37"/>
        <v>144.16860530773573</v>
      </c>
      <c r="Z121" s="1">
        <f t="shared" si="38"/>
        <v>204.13647656691134</v>
      </c>
      <c r="AA121" s="7">
        <f t="shared" si="39"/>
        <v>740.06550724637668</v>
      </c>
      <c r="AB121" s="1">
        <f t="shared" si="40"/>
        <v>221.69872563718138</v>
      </c>
      <c r="AC121" s="1">
        <f t="shared" si="47"/>
        <v>2793.4039430284852</v>
      </c>
      <c r="AD121" s="1">
        <f t="shared" si="48"/>
        <v>21.202811094452784</v>
      </c>
      <c r="AE121" s="12">
        <f t="shared" si="49"/>
        <v>0.66018948489905882</v>
      </c>
      <c r="AH121" s="23">
        <f t="shared" si="41"/>
        <v>0.22613000000000005</v>
      </c>
      <c r="AI121" s="23">
        <f t="shared" si="33"/>
        <v>0.32877999999999996</v>
      </c>
      <c r="AJ121" s="11">
        <f t="shared" si="30"/>
        <v>0.22275999999999999</v>
      </c>
      <c r="AK121" s="11">
        <f t="shared" si="30"/>
        <v>0.34208</v>
      </c>
      <c r="AL121" s="11">
        <f t="shared" si="30"/>
        <v>0.37891999999999998</v>
      </c>
      <c r="AM121" s="11">
        <f t="shared" si="30"/>
        <v>0.51439999999999997</v>
      </c>
      <c r="AN121" s="23">
        <f t="shared" si="29"/>
        <v>0.81196521792800014</v>
      </c>
      <c r="AO121" s="23">
        <f t="shared" si="29"/>
        <v>0.98957768259200019</v>
      </c>
      <c r="AP121" s="23">
        <f t="shared" si="29"/>
        <v>0.79352451788800016</v>
      </c>
      <c r="AQ121" s="23">
        <f t="shared" si="29"/>
        <v>0.746915286688</v>
      </c>
      <c r="AR121" s="23">
        <f t="shared" si="28"/>
        <v>0.63200581120000021</v>
      </c>
      <c r="AS121" s="23">
        <f t="shared" si="59"/>
        <v>2.3273327398552932</v>
      </c>
      <c r="AT121" s="23">
        <f t="shared" si="59"/>
        <v>1.1147387246203715</v>
      </c>
      <c r="AU121" s="23">
        <f t="shared" si="59"/>
        <v>0.91692826972452468</v>
      </c>
      <c r="AV121" s="23">
        <f t="shared" si="59"/>
        <v>0.30277753788001455</v>
      </c>
    </row>
    <row r="122" spans="1:48" x14ac:dyDescent="0.35">
      <c r="A122">
        <v>1952</v>
      </c>
      <c r="B122" s="1">
        <v>-12.9</v>
      </c>
      <c r="C122" s="1">
        <v>-15.4</v>
      </c>
      <c r="D122" s="1">
        <v>-17.8</v>
      </c>
      <c r="E122" s="1">
        <v>-8.5</v>
      </c>
      <c r="F122" s="5">
        <v>0</v>
      </c>
      <c r="G122" s="1">
        <v>5.6</v>
      </c>
      <c r="H122" s="1">
        <v>7.9</v>
      </c>
      <c r="I122" s="1">
        <v>7.9</v>
      </c>
      <c r="J122" s="1">
        <v>4.4000000000000004</v>
      </c>
      <c r="K122" s="1">
        <v>-1.6</v>
      </c>
      <c r="L122" s="1">
        <v>-3.5</v>
      </c>
      <c r="M122" s="1">
        <v>-5.6</v>
      </c>
      <c r="N122" s="1">
        <v>-3.3</v>
      </c>
      <c r="O122" s="1">
        <f t="shared" si="31"/>
        <v>25.799999999999997</v>
      </c>
      <c r="P122" s="1">
        <f t="shared" si="42"/>
        <v>-13.299999999999999</v>
      </c>
      <c r="Q122" s="1">
        <f t="shared" si="43"/>
        <v>-8.7666666666666675</v>
      </c>
      <c r="R122" s="1">
        <f t="shared" si="44"/>
        <v>7.1333333333333329</v>
      </c>
      <c r="S122" s="1">
        <f t="shared" si="45"/>
        <v>-0.23333333333333325</v>
      </c>
      <c r="U122" s="1">
        <f t="shared" si="35"/>
        <v>7.9</v>
      </c>
      <c r="V122" s="1">
        <f t="shared" si="36"/>
        <v>-17.8</v>
      </c>
      <c r="W122" s="5">
        <f t="shared" si="64"/>
        <v>135.5</v>
      </c>
      <c r="X122" s="1">
        <f t="shared" si="46"/>
        <v>280.36666666666667</v>
      </c>
      <c r="Y122" s="1">
        <f t="shared" si="37"/>
        <v>144.86666666666667</v>
      </c>
      <c r="Z122" s="1">
        <f t="shared" si="38"/>
        <v>207.93333333333334</v>
      </c>
      <c r="AA122" s="7">
        <f t="shared" si="39"/>
        <v>762.96444444444444</v>
      </c>
      <c r="AB122" s="1">
        <f t="shared" si="40"/>
        <v>224.27922077922079</v>
      </c>
      <c r="AC122" s="1">
        <f t="shared" si="47"/>
        <v>2661.4467532467534</v>
      </c>
      <c r="AD122" s="1">
        <f t="shared" si="48"/>
        <v>23.360389610389603</v>
      </c>
      <c r="AE122" s="12">
        <f t="shared" si="49"/>
        <v>0.65128829155067858</v>
      </c>
      <c r="AH122" s="23">
        <f t="shared" si="41"/>
        <v>0.23351000000000005</v>
      </c>
      <c r="AI122" s="23">
        <f t="shared" si="33"/>
        <v>0.30845999999999996</v>
      </c>
      <c r="AJ122" s="11">
        <f t="shared" si="30"/>
        <v>0.21251999999999999</v>
      </c>
      <c r="AK122" s="11">
        <f t="shared" si="30"/>
        <v>0.32575999999999999</v>
      </c>
      <c r="AL122" s="11">
        <f t="shared" si="30"/>
        <v>0.36323999999999995</v>
      </c>
      <c r="AM122" s="11">
        <f t="shared" si="30"/>
        <v>0.504</v>
      </c>
      <c r="AN122" s="23">
        <f t="shared" si="29"/>
        <v>0.84179252327200016</v>
      </c>
      <c r="AO122" s="23">
        <f t="shared" si="29"/>
        <v>1.0096134959680001</v>
      </c>
      <c r="AP122" s="23">
        <f t="shared" si="29"/>
        <v>0.81627177779200011</v>
      </c>
      <c r="AQ122" s="23">
        <f t="shared" si="29"/>
        <v>0.76595038019200024</v>
      </c>
      <c r="AR122" s="23">
        <f t="shared" si="28"/>
        <v>0.63767872000000014</v>
      </c>
      <c r="AS122" s="23">
        <f t="shared" si="59"/>
        <v>2.3868667502828025</v>
      </c>
      <c r="AT122" s="23">
        <f t="shared" si="59"/>
        <v>1.1479616294801496</v>
      </c>
      <c r="AU122" s="23">
        <f t="shared" si="59"/>
        <v>0.94279457490749263</v>
      </c>
      <c r="AV122" s="23">
        <f t="shared" si="59"/>
        <v>0.30880274174044109</v>
      </c>
    </row>
    <row r="123" spans="1:48" x14ac:dyDescent="0.35">
      <c r="A123">
        <v>1953</v>
      </c>
      <c r="B123" s="1">
        <v>-10.4</v>
      </c>
      <c r="C123" s="1">
        <v>-15.5</v>
      </c>
      <c r="D123" s="1">
        <v>-17.600000000000001</v>
      </c>
      <c r="E123" s="1">
        <v>-4.5</v>
      </c>
      <c r="F123" s="5">
        <v>0.8</v>
      </c>
      <c r="G123" s="1">
        <v>4.2</v>
      </c>
      <c r="H123" s="1">
        <v>8.1999999999999993</v>
      </c>
      <c r="I123" s="1">
        <v>7.4</v>
      </c>
      <c r="J123" s="1">
        <v>2.4</v>
      </c>
      <c r="K123" s="1">
        <v>-3.5</v>
      </c>
      <c r="L123" s="1">
        <v>-8.1999999999999993</v>
      </c>
      <c r="M123" s="1">
        <v>-14.2</v>
      </c>
      <c r="N123" s="1">
        <v>-4.2</v>
      </c>
      <c r="O123" s="1">
        <f t="shared" si="31"/>
        <v>23</v>
      </c>
      <c r="P123" s="1">
        <f t="shared" si="42"/>
        <v>-10.5</v>
      </c>
      <c r="Q123" s="1">
        <f t="shared" si="43"/>
        <v>-7.1000000000000005</v>
      </c>
      <c r="R123" s="1">
        <f t="shared" si="44"/>
        <v>6.5999999999999988</v>
      </c>
      <c r="S123" s="1">
        <f t="shared" si="45"/>
        <v>-3.0999999999999996</v>
      </c>
      <c r="U123" s="1">
        <f t="shared" si="35"/>
        <v>8.1999999999999993</v>
      </c>
      <c r="V123" s="1">
        <f t="shared" si="36"/>
        <v>-17.600000000000001</v>
      </c>
      <c r="W123" s="5">
        <f t="shared" si="64"/>
        <v>130.89622641509433</v>
      </c>
      <c r="X123" s="1">
        <f t="shared" si="46"/>
        <v>270.40677966101697</v>
      </c>
      <c r="Y123" s="1">
        <f t="shared" si="37"/>
        <v>139.51055324592264</v>
      </c>
      <c r="Z123" s="1">
        <f t="shared" si="38"/>
        <v>200.65150303805564</v>
      </c>
      <c r="AA123" s="7">
        <f t="shared" si="39"/>
        <v>762.6576910777103</v>
      </c>
      <c r="AB123" s="1">
        <f t="shared" si="40"/>
        <v>215.52955974842766</v>
      </c>
      <c r="AC123" s="1">
        <f t="shared" si="47"/>
        <v>2528.8801677148849</v>
      </c>
      <c r="AD123" s="1">
        <f t="shared" si="48"/>
        <v>23.131446540880503</v>
      </c>
      <c r="AE123" s="12">
        <f t="shared" si="49"/>
        <v>0.64551016438929321</v>
      </c>
      <c r="AH123" s="23">
        <f t="shared" si="41"/>
        <v>0.24458000000000002</v>
      </c>
      <c r="AI123" s="23">
        <f t="shared" si="33"/>
        <v>0.27289999999999998</v>
      </c>
      <c r="AJ123" s="11">
        <f t="shared" si="30"/>
        <v>0.1946</v>
      </c>
      <c r="AK123" s="11">
        <f t="shared" si="30"/>
        <v>0.29720000000000002</v>
      </c>
      <c r="AL123" s="11">
        <f t="shared" si="30"/>
        <v>0.33579999999999999</v>
      </c>
      <c r="AM123" s="11">
        <f t="shared" si="30"/>
        <v>0.48580000000000001</v>
      </c>
      <c r="AN123" s="23">
        <f t="shared" si="29"/>
        <v>0.8987990722000001</v>
      </c>
      <c r="AO123" s="23">
        <f t="shared" si="29"/>
        <v>1.0458973672</v>
      </c>
      <c r="AP123" s="23">
        <f t="shared" si="29"/>
        <v>0.85918137280000006</v>
      </c>
      <c r="AQ123" s="23">
        <f t="shared" si="29"/>
        <v>0.80212516880000018</v>
      </c>
      <c r="AR123" s="23">
        <f t="shared" si="28"/>
        <v>0.64886596880000025</v>
      </c>
      <c r="AS123" s="23">
        <f t="shared" si="59"/>
        <v>2.4288898122384159</v>
      </c>
      <c r="AT123" s="23">
        <f t="shared" si="59"/>
        <v>1.1775113047036361</v>
      </c>
      <c r="AU123" s="23">
        <f t="shared" si="59"/>
        <v>0.96460721503704761</v>
      </c>
      <c r="AV123" s="23">
        <f t="shared" si="59"/>
        <v>0.31143711055435624</v>
      </c>
    </row>
    <row r="124" spans="1:48" x14ac:dyDescent="0.35">
      <c r="A124">
        <v>1954</v>
      </c>
      <c r="B124" s="1">
        <v>-8.5</v>
      </c>
      <c r="C124" s="1">
        <v>-16.100000000000001</v>
      </c>
      <c r="D124" s="1">
        <v>-11.1</v>
      </c>
      <c r="E124" s="1">
        <v>-5</v>
      </c>
      <c r="F124" s="5">
        <v>1.4</v>
      </c>
      <c r="G124" s="1">
        <v>4.7</v>
      </c>
      <c r="H124" s="1">
        <v>6.4</v>
      </c>
      <c r="I124" s="1">
        <v>7.4</v>
      </c>
      <c r="J124" s="1">
        <v>3</v>
      </c>
      <c r="K124" s="1">
        <v>-2.2000000000000002</v>
      </c>
      <c r="L124" s="1">
        <v>-5.8</v>
      </c>
      <c r="M124" s="1">
        <v>-12.1</v>
      </c>
      <c r="N124" s="1">
        <v>-3.2</v>
      </c>
      <c r="O124" s="1">
        <f t="shared" si="31"/>
        <v>22.9</v>
      </c>
      <c r="P124" s="1">
        <f t="shared" si="42"/>
        <v>-12.933333333333332</v>
      </c>
      <c r="Q124" s="1">
        <f t="shared" si="43"/>
        <v>-4.9000000000000004</v>
      </c>
      <c r="R124" s="1">
        <f t="shared" si="44"/>
        <v>6.166666666666667</v>
      </c>
      <c r="S124" s="1">
        <f t="shared" si="45"/>
        <v>-1.6666666666666667</v>
      </c>
      <c r="U124" s="1">
        <f t="shared" si="35"/>
        <v>7.4</v>
      </c>
      <c r="V124" s="1">
        <f t="shared" si="36"/>
        <v>-16.100000000000001</v>
      </c>
      <c r="W124" s="5">
        <f t="shared" si="64"/>
        <v>128.828125</v>
      </c>
      <c r="X124" s="1">
        <f t="shared" si="46"/>
        <v>275.59615384615387</v>
      </c>
      <c r="Y124" s="1">
        <f t="shared" si="37"/>
        <v>146.76802884615387</v>
      </c>
      <c r="Z124" s="1">
        <f t="shared" si="38"/>
        <v>202.21213942307693</v>
      </c>
      <c r="AA124" s="7">
        <f t="shared" si="39"/>
        <v>724.05560897435907</v>
      </c>
      <c r="AB124" s="1">
        <f t="shared" si="40"/>
        <v>223.42134533898303</v>
      </c>
      <c r="AC124" s="1">
        <f t="shared" si="47"/>
        <v>2398.0557733050846</v>
      </c>
      <c r="AD124" s="1">
        <f t="shared" si="48"/>
        <v>17.117452330508485</v>
      </c>
      <c r="AE124" s="12">
        <f t="shared" si="49"/>
        <v>0.64537546872024176</v>
      </c>
      <c r="AH124" s="23">
        <f t="shared" si="41"/>
        <v>0.17816000000000004</v>
      </c>
      <c r="AI124" s="23">
        <f t="shared" si="33"/>
        <v>0.27162999999999998</v>
      </c>
      <c r="AJ124" s="11">
        <f t="shared" si="30"/>
        <v>0.19395999999999999</v>
      </c>
      <c r="AK124" s="11">
        <f t="shared" si="30"/>
        <v>0.29618</v>
      </c>
      <c r="AL124" s="11">
        <f t="shared" si="30"/>
        <v>0.33482000000000001</v>
      </c>
      <c r="AM124" s="11">
        <f t="shared" si="30"/>
        <v>0.48514999999999997</v>
      </c>
      <c r="AN124" s="23">
        <f t="shared" si="29"/>
        <v>0.90094821369800004</v>
      </c>
      <c r="AO124" s="23">
        <f t="shared" si="29"/>
        <v>1.0472219654720001</v>
      </c>
      <c r="AP124" s="23">
        <f t="shared" si="29"/>
        <v>0.8607868736080001</v>
      </c>
      <c r="AQ124" s="23">
        <f t="shared" si="29"/>
        <v>0.80348452640800017</v>
      </c>
      <c r="AR124" s="23">
        <f t="shared" si="28"/>
        <v>0.64929516445000024</v>
      </c>
      <c r="AS124" s="23">
        <f t="shared" si="59"/>
        <v>2.3681204262057229</v>
      </c>
      <c r="AT124" s="23">
        <f t="shared" si="59"/>
        <v>1.1483958400111722</v>
      </c>
      <c r="AU124" s="23">
        <f t="shared" si="59"/>
        <v>0.94067440389552148</v>
      </c>
      <c r="AV124" s="23">
        <f t="shared" si="59"/>
        <v>0.30355338561312495</v>
      </c>
    </row>
    <row r="125" spans="1:48" x14ac:dyDescent="0.35">
      <c r="A125">
        <v>1955</v>
      </c>
      <c r="B125" s="1">
        <v>-16.899999999999999</v>
      </c>
      <c r="C125" s="1">
        <v>-12.3</v>
      </c>
      <c r="D125" s="1">
        <v>-11.1</v>
      </c>
      <c r="E125" s="1">
        <v>-12.5</v>
      </c>
      <c r="F125" s="6">
        <v>-0.8</v>
      </c>
      <c r="G125" s="1">
        <v>5.6</v>
      </c>
      <c r="H125" s="1">
        <v>6.2</v>
      </c>
      <c r="I125" s="1">
        <v>6.5</v>
      </c>
      <c r="J125" s="1">
        <v>2.4</v>
      </c>
      <c r="K125" s="1">
        <v>-0.5</v>
      </c>
      <c r="L125" s="1">
        <v>-5.6</v>
      </c>
      <c r="M125" s="1">
        <v>-9.3000000000000007</v>
      </c>
      <c r="N125" s="1">
        <v>-4</v>
      </c>
      <c r="O125" s="1">
        <f t="shared" si="31"/>
        <v>20.7</v>
      </c>
      <c r="P125" s="1">
        <f t="shared" si="42"/>
        <v>-13.766666666666666</v>
      </c>
      <c r="Q125" s="1">
        <f t="shared" si="43"/>
        <v>-8.1333333333333346</v>
      </c>
      <c r="R125" s="1">
        <f t="shared" si="44"/>
        <v>6.1000000000000005</v>
      </c>
      <c r="S125" s="1">
        <f t="shared" si="45"/>
        <v>-1.2333333333333332</v>
      </c>
      <c r="U125" s="1">
        <f t="shared" si="35"/>
        <v>6.5</v>
      </c>
      <c r="V125" s="1">
        <f t="shared" si="36"/>
        <v>-16.899999999999999</v>
      </c>
      <c r="W125" s="4">
        <f t="shared" ref="W125:W126" si="65">INTERCEPT(F$7:G$7,F125:G125)</f>
        <v>139.3125</v>
      </c>
      <c r="X125" s="1">
        <f t="shared" si="46"/>
        <v>283.24137931034483</v>
      </c>
      <c r="Y125" s="1">
        <f t="shared" si="37"/>
        <v>143.92887931034483</v>
      </c>
      <c r="Z125" s="1">
        <f t="shared" si="38"/>
        <v>211.27693965517241</v>
      </c>
      <c r="AA125" s="7">
        <f t="shared" si="39"/>
        <v>623.69181034482756</v>
      </c>
      <c r="AB125" s="1">
        <f t="shared" si="40"/>
        <v>228.71634615384613</v>
      </c>
      <c r="AC125" s="1">
        <f t="shared" si="47"/>
        <v>2576.8708333333329</v>
      </c>
      <c r="AD125" s="1">
        <f t="shared" si="48"/>
        <v>24.954326923076934</v>
      </c>
      <c r="AE125" s="12">
        <f t="shared" si="49"/>
        <v>0.6702547255906286</v>
      </c>
      <c r="AH125" s="23">
        <f t="shared" si="41"/>
        <v>0.17078000000000002</v>
      </c>
      <c r="AI125" s="23">
        <f t="shared" si="33"/>
        <v>0.24368999999999996</v>
      </c>
      <c r="AJ125" s="11">
        <f t="shared" si="30"/>
        <v>0.17988000000000001</v>
      </c>
      <c r="AK125" s="11">
        <f t="shared" si="30"/>
        <v>0.27373999999999998</v>
      </c>
      <c r="AL125" s="11">
        <f t="shared" si="30"/>
        <v>0.31325999999999998</v>
      </c>
      <c r="AM125" s="11">
        <f t="shared" si="30"/>
        <v>0.47084999999999999</v>
      </c>
      <c r="AN125" s="23">
        <f t="shared" si="29"/>
        <v>0.95020435496200018</v>
      </c>
      <c r="AO125" s="23">
        <f t="shared" si="29"/>
        <v>1.0768646908480002</v>
      </c>
      <c r="AP125" s="23">
        <f t="shared" si="29"/>
        <v>0.8973818819920002</v>
      </c>
      <c r="AQ125" s="23">
        <f t="shared" ref="AQ125:AR188" si="66">2.42*AL125^2-3.01*AL125+1.54</f>
        <v>0.83456642279200011</v>
      </c>
      <c r="AR125" s="23">
        <f t="shared" si="66"/>
        <v>0.65925482845000005</v>
      </c>
      <c r="AS125" s="23">
        <f t="shared" si="59"/>
        <v>2.228763775813472</v>
      </c>
      <c r="AT125" s="23">
        <f t="shared" si="59"/>
        <v>1.0882570789314012</v>
      </c>
      <c r="AU125" s="23">
        <f t="shared" si="59"/>
        <v>0.88977475898734681</v>
      </c>
      <c r="AV125" s="23">
        <f t="shared" si="59"/>
        <v>0.28388321566653363</v>
      </c>
    </row>
    <row r="126" spans="1:48" x14ac:dyDescent="0.35">
      <c r="A126">
        <v>1956</v>
      </c>
      <c r="B126" s="1">
        <v>-15.3</v>
      </c>
      <c r="C126" s="1">
        <v>-13.3</v>
      </c>
      <c r="D126" s="1">
        <v>-13.7</v>
      </c>
      <c r="E126" s="1">
        <v>-6.9</v>
      </c>
      <c r="F126" s="6">
        <v>-1.3</v>
      </c>
      <c r="G126" s="1">
        <v>4.3</v>
      </c>
      <c r="H126" s="1">
        <v>7.5</v>
      </c>
      <c r="I126" s="1">
        <v>7.6</v>
      </c>
      <c r="J126" s="1">
        <v>1.4</v>
      </c>
      <c r="K126" s="1">
        <v>-2.8</v>
      </c>
      <c r="L126" s="1">
        <v>-8.1999999999999993</v>
      </c>
      <c r="M126" s="1">
        <v>-12.5</v>
      </c>
      <c r="N126" s="1">
        <v>-4.4000000000000004</v>
      </c>
      <c r="O126" s="1">
        <f t="shared" si="31"/>
        <v>20.799999999999997</v>
      </c>
      <c r="P126" s="1">
        <f t="shared" si="42"/>
        <v>-12.633333333333335</v>
      </c>
      <c r="Q126" s="1">
        <f t="shared" si="43"/>
        <v>-7.3000000000000007</v>
      </c>
      <c r="R126" s="1">
        <f t="shared" si="44"/>
        <v>6.4666666666666659</v>
      </c>
      <c r="S126" s="1">
        <f t="shared" si="45"/>
        <v>-3.1999999999999997</v>
      </c>
      <c r="U126" s="1">
        <f t="shared" si="35"/>
        <v>7.6</v>
      </c>
      <c r="V126" s="1">
        <f t="shared" si="36"/>
        <v>-15.3</v>
      </c>
      <c r="W126" s="4">
        <f t="shared" si="65"/>
        <v>142.58035714285714</v>
      </c>
      <c r="X126" s="1">
        <f t="shared" si="46"/>
        <v>268.16666666666669</v>
      </c>
      <c r="Y126" s="1">
        <f t="shared" si="37"/>
        <v>125.58630952380955</v>
      </c>
      <c r="Z126" s="1">
        <f t="shared" si="38"/>
        <v>205.37351190476193</v>
      </c>
      <c r="AA126" s="7">
        <f t="shared" si="39"/>
        <v>636.30396825396838</v>
      </c>
      <c r="AB126" s="1">
        <f t="shared" si="40"/>
        <v>224.33897783251231</v>
      </c>
      <c r="AC126" s="1">
        <f t="shared" si="47"/>
        <v>2288.2575738916253</v>
      </c>
      <c r="AD126" s="1">
        <f t="shared" si="48"/>
        <v>30.410868226600982</v>
      </c>
      <c r="AE126" s="12">
        <f t="shared" si="49"/>
        <v>0.65473871461759103</v>
      </c>
      <c r="AH126" s="23">
        <f t="shared" si="41"/>
        <v>0.21875</v>
      </c>
      <c r="AI126" s="23">
        <f t="shared" si="33"/>
        <v>0.24495999999999996</v>
      </c>
      <c r="AJ126" s="11">
        <f t="shared" si="30"/>
        <v>0.18051999999999999</v>
      </c>
      <c r="AK126" s="11">
        <f t="shared" si="30"/>
        <v>0.27476</v>
      </c>
      <c r="AL126" s="11">
        <f t="shared" si="30"/>
        <v>0.31423999999999996</v>
      </c>
      <c r="AM126" s="11">
        <f t="shared" si="30"/>
        <v>0.47149999999999997</v>
      </c>
      <c r="AN126" s="23">
        <f t="shared" ref="AN126:AR189" si="67">2.42*AI126^2-3.01*AI126+1.54</f>
        <v>0.94788347187200017</v>
      </c>
      <c r="AO126" s="23">
        <f t="shared" si="67"/>
        <v>1.0754964783680001</v>
      </c>
      <c r="AP126" s="23">
        <f t="shared" si="67"/>
        <v>0.89566559939200008</v>
      </c>
      <c r="AQ126" s="23">
        <f t="shared" si="66"/>
        <v>0.83310480179200019</v>
      </c>
      <c r="AR126" s="23">
        <f t="shared" si="66"/>
        <v>0.65878064500000011</v>
      </c>
      <c r="AS126" s="23">
        <f t="shared" si="59"/>
        <v>2.2497551954167063</v>
      </c>
      <c r="AT126" s="23">
        <f t="shared" si="59"/>
        <v>1.0981536126414713</v>
      </c>
      <c r="AU126" s="23">
        <f t="shared" si="59"/>
        <v>0.89793880790726122</v>
      </c>
      <c r="AV126" s="23">
        <f t="shared" si="59"/>
        <v>0.28663602141041544</v>
      </c>
    </row>
    <row r="127" spans="1:48" x14ac:dyDescent="0.35">
      <c r="A127">
        <v>1957</v>
      </c>
      <c r="B127" s="1">
        <v>-15.4</v>
      </c>
      <c r="C127" s="1">
        <v>-15.4</v>
      </c>
      <c r="D127" s="1">
        <v>-14.2</v>
      </c>
      <c r="E127" s="1">
        <v>-8.3000000000000007</v>
      </c>
      <c r="F127" s="5">
        <v>0.8</v>
      </c>
      <c r="G127" s="1">
        <v>6.7</v>
      </c>
      <c r="H127" s="1">
        <v>9.6</v>
      </c>
      <c r="I127" s="1">
        <v>8</v>
      </c>
      <c r="J127" s="1">
        <v>4.7</v>
      </c>
      <c r="K127" s="1">
        <v>-2.9</v>
      </c>
      <c r="L127" s="1">
        <v>-5.5</v>
      </c>
      <c r="M127" s="1">
        <v>-10.9</v>
      </c>
      <c r="N127" s="1">
        <v>-3.6</v>
      </c>
      <c r="O127" s="1">
        <f t="shared" si="31"/>
        <v>29.8</v>
      </c>
      <c r="P127" s="1">
        <f t="shared" si="42"/>
        <v>-14.433333333333332</v>
      </c>
      <c r="Q127" s="1">
        <f t="shared" si="43"/>
        <v>-7.2333333333333334</v>
      </c>
      <c r="R127" s="1">
        <f t="shared" si="44"/>
        <v>8.1</v>
      </c>
      <c r="S127" s="1">
        <f t="shared" si="45"/>
        <v>-1.2333333333333332</v>
      </c>
      <c r="U127" s="1">
        <f t="shared" si="35"/>
        <v>9.6</v>
      </c>
      <c r="V127" s="1">
        <f t="shared" si="36"/>
        <v>-15.4</v>
      </c>
      <c r="W127" s="5">
        <f t="shared" ref="W127:W130" si="68">INTERCEPT(E$7:F$7,E127:F127)</f>
        <v>132.81868131868131</v>
      </c>
      <c r="X127" s="1">
        <f t="shared" si="46"/>
        <v>276.86184210526318</v>
      </c>
      <c r="Y127" s="1">
        <f t="shared" si="37"/>
        <v>144.04316078658186</v>
      </c>
      <c r="Z127" s="1">
        <f t="shared" si="38"/>
        <v>204.84026171197223</v>
      </c>
      <c r="AA127" s="7">
        <f t="shared" si="39"/>
        <v>921.87622903412387</v>
      </c>
      <c r="AB127" s="1">
        <f t="shared" si="40"/>
        <v>229.65201465201463</v>
      </c>
      <c r="AC127" s="1">
        <f t="shared" si="47"/>
        <v>2357.7606837606832</v>
      </c>
      <c r="AD127" s="1">
        <f t="shared" si="48"/>
        <v>17.992673992674</v>
      </c>
      <c r="AE127" s="12">
        <f t="shared" si="49"/>
        <v>0.61527210667687804</v>
      </c>
      <c r="AH127" s="23">
        <f t="shared" si="41"/>
        <v>0.29624</v>
      </c>
      <c r="AI127" s="23">
        <f t="shared" si="33"/>
        <v>0.35926000000000002</v>
      </c>
      <c r="AJ127" s="11">
        <f t="shared" si="30"/>
        <v>0.23812</v>
      </c>
      <c r="AK127" s="11">
        <f t="shared" si="30"/>
        <v>0.36656</v>
      </c>
      <c r="AL127" s="11">
        <f t="shared" si="30"/>
        <v>0.40244000000000002</v>
      </c>
      <c r="AM127" s="11">
        <f t="shared" si="30"/>
        <v>0.53</v>
      </c>
      <c r="AN127" s="23">
        <f t="shared" si="67"/>
        <v>0.77097134919200005</v>
      </c>
      <c r="AO127" s="23">
        <f t="shared" si="67"/>
        <v>0.96047554524800005</v>
      </c>
      <c r="AP127" s="23">
        <f t="shared" si="67"/>
        <v>0.76182068531200009</v>
      </c>
      <c r="AQ127" s="23">
        <f t="shared" si="66"/>
        <v>0.72059384771200008</v>
      </c>
      <c r="AR127" s="23">
        <f t="shared" si="66"/>
        <v>0.6244780000000002</v>
      </c>
      <c r="AS127" s="23">
        <f t="shared" si="59"/>
        <v>2.5590449560973325</v>
      </c>
      <c r="AT127" s="23">
        <f t="shared" si="59"/>
        <v>1.219047197321748</v>
      </c>
      <c r="AU127" s="23">
        <f t="shared" si="59"/>
        <v>1.0051854423984488</v>
      </c>
      <c r="AV127" s="23">
        <f t="shared" si="59"/>
        <v>0.33590998653796417</v>
      </c>
    </row>
    <row r="128" spans="1:48" x14ac:dyDescent="0.35">
      <c r="A128">
        <v>1958</v>
      </c>
      <c r="B128" s="1">
        <v>-12.9</v>
      </c>
      <c r="C128" s="1">
        <v>-12</v>
      </c>
      <c r="D128" s="1">
        <v>-12.9</v>
      </c>
      <c r="E128" s="1">
        <v>-9.1999999999999993</v>
      </c>
      <c r="F128" s="5">
        <v>1</v>
      </c>
      <c r="G128" s="1">
        <v>5.7</v>
      </c>
      <c r="H128" s="1">
        <v>8.8000000000000007</v>
      </c>
      <c r="I128" s="1">
        <v>6.8</v>
      </c>
      <c r="J128" s="1">
        <v>2.4</v>
      </c>
      <c r="K128" s="1">
        <v>-2.4</v>
      </c>
      <c r="L128" s="1">
        <v>-8.4</v>
      </c>
      <c r="M128" s="1">
        <v>-6.2</v>
      </c>
      <c r="N128" s="1">
        <v>-3.3</v>
      </c>
      <c r="O128" s="1">
        <f t="shared" si="31"/>
        <v>24.7</v>
      </c>
      <c r="P128" s="1">
        <f t="shared" si="42"/>
        <v>-11.933333333333332</v>
      </c>
      <c r="Q128" s="1">
        <f t="shared" si="43"/>
        <v>-7.0333333333333341</v>
      </c>
      <c r="R128" s="1">
        <f t="shared" si="44"/>
        <v>7.1000000000000005</v>
      </c>
      <c r="S128" s="1">
        <f t="shared" si="45"/>
        <v>-2.8000000000000003</v>
      </c>
      <c r="U128" s="1">
        <f t="shared" si="35"/>
        <v>8.8000000000000007</v>
      </c>
      <c r="V128" s="1">
        <f t="shared" si="36"/>
        <v>-12.9</v>
      </c>
      <c r="W128" s="5">
        <f t="shared" si="68"/>
        <v>132.50980392156862</v>
      </c>
      <c r="X128" s="1">
        <f t="shared" si="46"/>
        <v>273.25</v>
      </c>
      <c r="Y128" s="1">
        <f t="shared" si="37"/>
        <v>140.74019607843138</v>
      </c>
      <c r="Z128" s="1">
        <f t="shared" si="38"/>
        <v>202.87990196078431</v>
      </c>
      <c r="AA128" s="7">
        <f t="shared" si="39"/>
        <v>825.6758169934642</v>
      </c>
      <c r="AB128" s="1">
        <f t="shared" si="40"/>
        <v>220.64796181630544</v>
      </c>
      <c r="AC128" s="1">
        <f t="shared" si="47"/>
        <v>1897.5724716202267</v>
      </c>
      <c r="AD128" s="1">
        <f t="shared" si="48"/>
        <v>22.185823013415899</v>
      </c>
      <c r="AE128" s="12">
        <f t="shared" si="49"/>
        <v>0.60254107438414461</v>
      </c>
      <c r="AH128" s="23">
        <f t="shared" si="41"/>
        <v>0.26672000000000007</v>
      </c>
      <c r="AI128" s="23">
        <f t="shared" si="33"/>
        <v>0.29448999999999997</v>
      </c>
      <c r="AJ128" s="11">
        <f t="shared" si="30"/>
        <v>0.20548</v>
      </c>
      <c r="AK128" s="11">
        <f t="shared" si="30"/>
        <v>0.31453999999999999</v>
      </c>
      <c r="AL128" s="11">
        <f t="shared" si="30"/>
        <v>0.35246</v>
      </c>
      <c r="AM128" s="11">
        <f t="shared" si="30"/>
        <v>0.49685000000000001</v>
      </c>
      <c r="AN128" s="23">
        <f t="shared" si="67"/>
        <v>0.86345805144200005</v>
      </c>
      <c r="AO128" s="23">
        <f t="shared" si="67"/>
        <v>1.0236825135680001</v>
      </c>
      <c r="AP128" s="23">
        <f t="shared" si="67"/>
        <v>0.83265829607200015</v>
      </c>
      <c r="AQ128" s="23">
        <f t="shared" si="66"/>
        <v>0.77972728487200005</v>
      </c>
      <c r="AR128" s="23">
        <f t="shared" si="66"/>
        <v>0.64188251245000005</v>
      </c>
      <c r="AS128" s="23">
        <f t="shared" si="59"/>
        <v>2.500264047822792</v>
      </c>
      <c r="AT128" s="23">
        <f t="shared" si="59"/>
        <v>1.2061352796274565</v>
      </c>
      <c r="AU128" s="23">
        <f t="shared" si="59"/>
        <v>0.98955686328554193</v>
      </c>
      <c r="AV128" s="23">
        <f t="shared" si="59"/>
        <v>0.32230021114586688</v>
      </c>
    </row>
    <row r="129" spans="1:48" x14ac:dyDescent="0.35">
      <c r="A129">
        <v>1959</v>
      </c>
      <c r="B129" s="1">
        <v>-6.8</v>
      </c>
      <c r="C129" s="1">
        <v>-15.5</v>
      </c>
      <c r="D129" s="1">
        <v>-21</v>
      </c>
      <c r="E129" s="1">
        <v>-8.6999999999999993</v>
      </c>
      <c r="F129" s="5">
        <v>1.4</v>
      </c>
      <c r="G129" s="1">
        <v>5.7</v>
      </c>
      <c r="H129" s="1">
        <v>8.1</v>
      </c>
      <c r="I129" s="1">
        <v>6.9</v>
      </c>
      <c r="J129" s="1">
        <v>2.6</v>
      </c>
      <c r="K129" s="1">
        <v>-1</v>
      </c>
      <c r="L129" s="1">
        <v>-4.9000000000000004</v>
      </c>
      <c r="M129" s="1">
        <v>-10.9</v>
      </c>
      <c r="N129" s="1">
        <v>-3.7</v>
      </c>
      <c r="O129" s="1">
        <f t="shared" si="31"/>
        <v>24.700000000000003</v>
      </c>
      <c r="P129" s="1">
        <f t="shared" si="42"/>
        <v>-9.5</v>
      </c>
      <c r="Q129" s="1">
        <f t="shared" si="43"/>
        <v>-9.4333333333333336</v>
      </c>
      <c r="R129" s="1">
        <f t="shared" si="44"/>
        <v>6.9000000000000012</v>
      </c>
      <c r="S129" s="1">
        <f t="shared" si="45"/>
        <v>-1.1000000000000001</v>
      </c>
      <c r="U129" s="1">
        <f t="shared" si="35"/>
        <v>8.1</v>
      </c>
      <c r="V129" s="1">
        <f t="shared" si="36"/>
        <v>-21</v>
      </c>
      <c r="W129" s="5">
        <f t="shared" si="68"/>
        <v>131.27227722772278</v>
      </c>
      <c r="X129" s="1">
        <f t="shared" si="46"/>
        <v>280.02777777777777</v>
      </c>
      <c r="Y129" s="1">
        <f t="shared" si="37"/>
        <v>148.75550055005499</v>
      </c>
      <c r="Z129" s="1">
        <f t="shared" si="38"/>
        <v>205.65002750275028</v>
      </c>
      <c r="AA129" s="7">
        <f t="shared" si="39"/>
        <v>803.27970297029685</v>
      </c>
      <c r="AB129" s="1">
        <f t="shared" si="40"/>
        <v>223.02227722772278</v>
      </c>
      <c r="AC129" s="1">
        <f t="shared" si="47"/>
        <v>3122.3118811881191</v>
      </c>
      <c r="AD129" s="1">
        <f t="shared" si="48"/>
        <v>19.761138613861391</v>
      </c>
      <c r="AE129" s="12">
        <f t="shared" si="49"/>
        <v>0.66347372186178433</v>
      </c>
      <c r="AH129" s="23">
        <f t="shared" si="41"/>
        <v>0.24088999999999999</v>
      </c>
      <c r="AI129" s="23">
        <f t="shared" si="33"/>
        <v>0.29449000000000003</v>
      </c>
      <c r="AJ129" s="11">
        <f t="shared" si="30"/>
        <v>0.20548000000000002</v>
      </c>
      <c r="AK129" s="11">
        <f t="shared" si="30"/>
        <v>0.31454000000000004</v>
      </c>
      <c r="AL129" s="11">
        <f t="shared" si="30"/>
        <v>0.35246</v>
      </c>
      <c r="AM129" s="11">
        <f t="shared" si="30"/>
        <v>0.49685000000000001</v>
      </c>
      <c r="AN129" s="23">
        <f t="shared" si="67"/>
        <v>0.86345805144200005</v>
      </c>
      <c r="AO129" s="23">
        <f t="shared" si="67"/>
        <v>1.0236825135680001</v>
      </c>
      <c r="AP129" s="23">
        <f t="shared" si="67"/>
        <v>0.83265829607199993</v>
      </c>
      <c r="AQ129" s="23">
        <f t="shared" si="66"/>
        <v>0.77972728487200005</v>
      </c>
      <c r="AR129" s="23">
        <f t="shared" si="66"/>
        <v>0.64188251245000005</v>
      </c>
      <c r="AS129" s="23">
        <f t="shared" si="59"/>
        <v>2.466121618792493</v>
      </c>
      <c r="AT129" s="23">
        <f t="shared" si="59"/>
        <v>1.1896648639441687</v>
      </c>
      <c r="AU129" s="23">
        <f t="shared" si="59"/>
        <v>0.97604394051820775</v>
      </c>
      <c r="AV129" s="23">
        <f t="shared" si="59"/>
        <v>0.31789903116046475</v>
      </c>
    </row>
    <row r="130" spans="1:48" x14ac:dyDescent="0.35">
      <c r="A130">
        <v>1960</v>
      </c>
      <c r="B130" s="1">
        <v>-9.1</v>
      </c>
      <c r="C130" s="1">
        <v>-11.5</v>
      </c>
      <c r="D130" s="1">
        <v>-17.2</v>
      </c>
      <c r="E130" s="1">
        <v>-10.7</v>
      </c>
      <c r="F130" s="5">
        <v>0.1</v>
      </c>
      <c r="G130" s="1">
        <v>6</v>
      </c>
      <c r="H130" s="1">
        <v>9.1</v>
      </c>
      <c r="I130" s="1">
        <v>9.1</v>
      </c>
      <c r="J130" s="1">
        <v>3.4</v>
      </c>
      <c r="K130" s="5">
        <v>2.2000000000000002</v>
      </c>
      <c r="L130" s="1">
        <v>-3.2</v>
      </c>
      <c r="M130" s="1">
        <v>-8.4</v>
      </c>
      <c r="N130" s="1">
        <v>-2.2999999999999998</v>
      </c>
      <c r="O130" s="1">
        <f t="shared" si="31"/>
        <v>27.699999999999996</v>
      </c>
      <c r="P130" s="1">
        <f t="shared" si="42"/>
        <v>-10.5</v>
      </c>
      <c r="Q130" s="1">
        <f t="shared" si="43"/>
        <v>-9.2666666666666657</v>
      </c>
      <c r="R130" s="1">
        <f t="shared" si="44"/>
        <v>8.0666666666666664</v>
      </c>
      <c r="S130" s="1">
        <f t="shared" si="45"/>
        <v>0.79999999999999982</v>
      </c>
      <c r="U130" s="1">
        <f t="shared" si="35"/>
        <v>9.1</v>
      </c>
      <c r="V130" s="1">
        <f t="shared" si="36"/>
        <v>-17.2</v>
      </c>
      <c r="W130" s="5">
        <f t="shared" si="68"/>
        <v>135.21759259259258</v>
      </c>
      <c r="X130" s="5">
        <f>INTERCEPT(K$7:L$7,K130:L130)</f>
        <v>300.92592592592592</v>
      </c>
      <c r="Y130" s="1">
        <f t="shared" si="37"/>
        <v>165.70833333333334</v>
      </c>
      <c r="Z130" s="1">
        <f t="shared" si="38"/>
        <v>218.07175925925924</v>
      </c>
      <c r="AA130" s="7">
        <f t="shared" si="39"/>
        <v>1005.2972222222222</v>
      </c>
      <c r="AB130" s="1">
        <f t="shared" si="40"/>
        <v>220.18981481481481</v>
      </c>
      <c r="AC130" s="1">
        <f t="shared" si="47"/>
        <v>2524.8432098765429</v>
      </c>
      <c r="AD130" s="1">
        <f t="shared" si="48"/>
        <v>25.122685185185176</v>
      </c>
      <c r="AE130" s="12">
        <f t="shared" si="49"/>
        <v>0.61312041612389179</v>
      </c>
      <c r="AH130" s="23">
        <f t="shared" si="41"/>
        <v>0.27779000000000004</v>
      </c>
      <c r="AI130" s="23">
        <f t="shared" si="33"/>
        <v>0.33258999999999994</v>
      </c>
      <c r="AJ130" s="11">
        <f t="shared" si="30"/>
        <v>0.22467999999999999</v>
      </c>
      <c r="AK130" s="11">
        <f t="shared" si="30"/>
        <v>0.34513999999999995</v>
      </c>
      <c r="AL130" s="11">
        <f t="shared" si="30"/>
        <v>0.38185999999999992</v>
      </c>
      <c r="AM130" s="11">
        <f t="shared" si="30"/>
        <v>0.51634999999999998</v>
      </c>
      <c r="AN130" s="23">
        <f t="shared" si="67"/>
        <v>0.80659508160200022</v>
      </c>
      <c r="AO130" s="23">
        <f t="shared" si="67"/>
        <v>0.98587746780800001</v>
      </c>
      <c r="AP130" s="23">
        <f t="shared" si="67"/>
        <v>0.78940291943200025</v>
      </c>
      <c r="AQ130" s="23">
        <f t="shared" si="66"/>
        <v>0.74347868423200025</v>
      </c>
      <c r="AR130" s="23">
        <f t="shared" si="66"/>
        <v>0.63100042045000004</v>
      </c>
      <c r="AS130" s="23">
        <f t="shared" si="59"/>
        <v>2.7074295394872627</v>
      </c>
      <c r="AT130" s="23">
        <f t="shared" si="59"/>
        <v>1.2958491167740251</v>
      </c>
      <c r="AU130" s="23">
        <f t="shared" si="59"/>
        <v>1.0662182432488345</v>
      </c>
      <c r="AV130" s="23">
        <f t="shared" si="59"/>
        <v>0.35260632736848346</v>
      </c>
    </row>
    <row r="131" spans="1:48" x14ac:dyDescent="0.35">
      <c r="A131">
        <v>1961</v>
      </c>
      <c r="B131" s="1">
        <v>-10.5</v>
      </c>
      <c r="C131" s="1">
        <v>-20.9</v>
      </c>
      <c r="D131" s="1">
        <v>-20.6</v>
      </c>
      <c r="E131" s="1">
        <v>-9.8000000000000007</v>
      </c>
      <c r="F131" s="6">
        <v>-0.5</v>
      </c>
      <c r="G131" s="1">
        <v>6.3</v>
      </c>
      <c r="H131" s="1">
        <v>7.7</v>
      </c>
      <c r="I131" s="1">
        <v>7.6</v>
      </c>
      <c r="J131" s="1">
        <v>3.2</v>
      </c>
      <c r="K131" s="1">
        <v>-1.9</v>
      </c>
      <c r="L131" s="1">
        <v>-6.5</v>
      </c>
      <c r="M131" s="1">
        <v>-6.9</v>
      </c>
      <c r="N131" s="1">
        <v>-4.4000000000000004</v>
      </c>
      <c r="O131" s="1">
        <f t="shared" si="31"/>
        <v>24.8</v>
      </c>
      <c r="P131" s="1">
        <f t="shared" si="42"/>
        <v>-13.266666666666666</v>
      </c>
      <c r="Q131" s="1">
        <f t="shared" si="43"/>
        <v>-10.3</v>
      </c>
      <c r="R131" s="1">
        <f t="shared" si="44"/>
        <v>7.2</v>
      </c>
      <c r="S131" s="1">
        <f t="shared" si="45"/>
        <v>-1.7333333333333332</v>
      </c>
      <c r="U131" s="1">
        <f t="shared" si="35"/>
        <v>7.7</v>
      </c>
      <c r="V131" s="1">
        <f t="shared" si="36"/>
        <v>-20.9</v>
      </c>
      <c r="W131" s="4">
        <f t="shared" ref="W131" si="69">INTERCEPT(F$7:G$7,F131:G131)</f>
        <v>137.74264705882354</v>
      </c>
      <c r="X131" s="1">
        <f t="shared" si="46"/>
        <v>277.13725490196077</v>
      </c>
      <c r="Y131" s="1">
        <f t="shared" si="37"/>
        <v>139.39460784313724</v>
      </c>
      <c r="Z131" s="1">
        <f t="shared" si="38"/>
        <v>207.43995098039215</v>
      </c>
      <c r="AA131" s="7">
        <f t="shared" si="39"/>
        <v>715.55898692810445</v>
      </c>
      <c r="AB131" s="1">
        <f t="shared" si="40"/>
        <v>201.81672113289761</v>
      </c>
      <c r="AC131" s="1">
        <f t="shared" si="47"/>
        <v>2811.9796477850396</v>
      </c>
      <c r="AD131" s="1">
        <f t="shared" si="48"/>
        <v>36.83428649237473</v>
      </c>
      <c r="AE131" s="12">
        <f t="shared" si="49"/>
        <v>0.66469550495002605</v>
      </c>
      <c r="AH131" s="23">
        <f t="shared" si="41"/>
        <v>0.22613000000000005</v>
      </c>
      <c r="AI131" s="23">
        <f t="shared" si="33"/>
        <v>0.29576000000000002</v>
      </c>
      <c r="AJ131" s="11">
        <f t="shared" si="30"/>
        <v>0.20612</v>
      </c>
      <c r="AK131" s="11">
        <f t="shared" si="30"/>
        <v>0.31556000000000001</v>
      </c>
      <c r="AL131" s="11">
        <f t="shared" si="30"/>
        <v>0.35343999999999998</v>
      </c>
      <c r="AM131" s="11">
        <f t="shared" si="30"/>
        <v>0.4975</v>
      </c>
      <c r="AN131" s="23">
        <f t="shared" si="67"/>
        <v>0.86144942579200012</v>
      </c>
      <c r="AO131" s="23">
        <f t="shared" si="67"/>
        <v>1.0223935996480003</v>
      </c>
      <c r="AP131" s="23">
        <f t="shared" si="67"/>
        <v>0.83114343491200005</v>
      </c>
      <c r="AQ131" s="23">
        <f t="shared" si="66"/>
        <v>0.77845159731200009</v>
      </c>
      <c r="AR131" s="23">
        <f t="shared" si="66"/>
        <v>0.64149012500000013</v>
      </c>
      <c r="AS131" s="23">
        <f t="shared" si="59"/>
        <v>2.3261099153930891</v>
      </c>
      <c r="AT131" s="23">
        <f t="shared" si="59"/>
        <v>1.1218080221015314</v>
      </c>
      <c r="AU131" s="23">
        <f t="shared" si="59"/>
        <v>0.92045621475492101</v>
      </c>
      <c r="AV131" s="23">
        <f t="shared" si="59"/>
        <v>0.29994784329612895</v>
      </c>
    </row>
    <row r="132" spans="1:48" x14ac:dyDescent="0.35">
      <c r="A132">
        <v>1962</v>
      </c>
      <c r="B132" s="1">
        <v>-9</v>
      </c>
      <c r="C132" s="1">
        <v>-14.4</v>
      </c>
      <c r="D132" s="1">
        <v>-6.4</v>
      </c>
      <c r="E132" s="1">
        <v>-4.7</v>
      </c>
      <c r="F132" s="5">
        <v>1</v>
      </c>
      <c r="G132" s="1">
        <v>5.4</v>
      </c>
      <c r="H132" s="1">
        <v>9</v>
      </c>
      <c r="I132" s="1">
        <v>7</v>
      </c>
      <c r="J132" s="1">
        <v>2.4</v>
      </c>
      <c r="K132" s="1">
        <v>-2.4</v>
      </c>
      <c r="L132" s="1">
        <v>-4.7</v>
      </c>
      <c r="M132" s="1">
        <v>-8.1</v>
      </c>
      <c r="N132" s="1">
        <v>-2.1</v>
      </c>
      <c r="O132" s="1">
        <f t="shared" si="31"/>
        <v>24.799999999999997</v>
      </c>
      <c r="P132" s="1">
        <f t="shared" si="42"/>
        <v>-10.1</v>
      </c>
      <c r="Q132" s="1">
        <f t="shared" si="43"/>
        <v>-3.3666666666666671</v>
      </c>
      <c r="R132" s="1">
        <f t="shared" si="44"/>
        <v>7.1333333333333329</v>
      </c>
      <c r="S132" s="1">
        <f t="shared" si="45"/>
        <v>-1.5666666666666667</v>
      </c>
      <c r="U132" s="1">
        <f t="shared" si="35"/>
        <v>9</v>
      </c>
      <c r="V132" s="1">
        <f t="shared" si="36"/>
        <v>-14.4</v>
      </c>
      <c r="W132" s="5">
        <f t="shared" ref="W132" si="70">INTERCEPT(E$7:F$7,E132:F132)</f>
        <v>130.14912280701753</v>
      </c>
      <c r="X132" s="1">
        <f t="shared" si="46"/>
        <v>273.25</v>
      </c>
      <c r="Y132" s="1">
        <f t="shared" si="37"/>
        <v>143.10087719298247</v>
      </c>
      <c r="Z132" s="1">
        <f t="shared" si="38"/>
        <v>201.69956140350877</v>
      </c>
      <c r="AA132" s="7">
        <f t="shared" si="39"/>
        <v>858.6052631578948</v>
      </c>
      <c r="AB132" s="1">
        <f t="shared" si="40"/>
        <v>218.01186790505676</v>
      </c>
      <c r="AC132" s="1">
        <f t="shared" si="47"/>
        <v>2092.913931888545</v>
      </c>
      <c r="AD132" s="1">
        <f t="shared" si="48"/>
        <v>21.143188854489154</v>
      </c>
      <c r="AE132" s="12">
        <f t="shared" si="49"/>
        <v>0.60956918184421194</v>
      </c>
      <c r="AH132" s="23">
        <f t="shared" si="41"/>
        <v>0.27410000000000001</v>
      </c>
      <c r="AI132" s="23">
        <f t="shared" si="33"/>
        <v>0.29575999999999997</v>
      </c>
      <c r="AJ132" s="11">
        <f t="shared" si="30"/>
        <v>0.20612</v>
      </c>
      <c r="AK132" s="11">
        <f t="shared" si="30"/>
        <v>0.31555999999999995</v>
      </c>
      <c r="AL132" s="11">
        <f t="shared" si="30"/>
        <v>0.35343999999999998</v>
      </c>
      <c r="AM132" s="11">
        <f t="shared" si="30"/>
        <v>0.49749999999999994</v>
      </c>
      <c r="AN132" s="23">
        <f t="shared" si="67"/>
        <v>0.86144942579200012</v>
      </c>
      <c r="AO132" s="23">
        <f t="shared" si="67"/>
        <v>1.0223935996480003</v>
      </c>
      <c r="AP132" s="23">
        <f t="shared" si="67"/>
        <v>0.83114343491200016</v>
      </c>
      <c r="AQ132" s="23">
        <f t="shared" si="66"/>
        <v>0.77845159731200009</v>
      </c>
      <c r="AR132" s="23">
        <f t="shared" si="66"/>
        <v>0.64149012500000024</v>
      </c>
      <c r="AS132" s="23">
        <f t="shared" si="59"/>
        <v>2.5480285241545095</v>
      </c>
      <c r="AT132" s="23">
        <f t="shared" si="59"/>
        <v>1.2288322318840272</v>
      </c>
      <c r="AU132" s="23">
        <f t="shared" si="59"/>
        <v>1.0082707936157382</v>
      </c>
      <c r="AV132" s="23">
        <f t="shared" si="59"/>
        <v>0.32856386339250387</v>
      </c>
    </row>
    <row r="133" spans="1:48" x14ac:dyDescent="0.35">
      <c r="A133">
        <v>1963</v>
      </c>
      <c r="B133" s="1">
        <v>-4.9000000000000004</v>
      </c>
      <c r="C133" s="1">
        <v>-7.3</v>
      </c>
      <c r="D133" s="1">
        <v>-13.3</v>
      </c>
      <c r="E133" s="1">
        <v>-5.3</v>
      </c>
      <c r="F133" s="6">
        <v>-1.8</v>
      </c>
      <c r="G133" s="1">
        <v>4</v>
      </c>
      <c r="H133" s="1">
        <v>7.1</v>
      </c>
      <c r="I133" s="1">
        <v>7.8</v>
      </c>
      <c r="J133" s="1">
        <v>2.1</v>
      </c>
      <c r="K133" s="1">
        <v>-3.5</v>
      </c>
      <c r="L133" s="1">
        <v>-6.8</v>
      </c>
      <c r="M133" s="1">
        <v>-5.7</v>
      </c>
      <c r="N133" s="1">
        <v>-2.2999999999999998</v>
      </c>
      <c r="O133" s="1">
        <f t="shared" si="31"/>
        <v>21</v>
      </c>
      <c r="P133" s="1">
        <f t="shared" si="42"/>
        <v>-6.7666666666666666</v>
      </c>
      <c r="Q133" s="1">
        <f t="shared" si="43"/>
        <v>-6.8000000000000007</v>
      </c>
      <c r="R133" s="1">
        <f t="shared" si="44"/>
        <v>6.3</v>
      </c>
      <c r="S133" s="1">
        <f t="shared" si="45"/>
        <v>-2.7333333333333329</v>
      </c>
      <c r="U133" s="1">
        <f t="shared" si="35"/>
        <v>7.8</v>
      </c>
      <c r="V133" s="1">
        <f t="shared" si="36"/>
        <v>-13.3</v>
      </c>
      <c r="W133" s="4">
        <f t="shared" ref="W133:W136" si="71">INTERCEPT(F$7:G$7,F133:G133)</f>
        <v>144.9655172413793</v>
      </c>
      <c r="X133" s="1">
        <f t="shared" si="46"/>
        <v>269.4375</v>
      </c>
      <c r="Y133" s="1">
        <f t="shared" si="37"/>
        <v>124.4719827586207</v>
      </c>
      <c r="Z133" s="1">
        <f t="shared" si="38"/>
        <v>207.20150862068965</v>
      </c>
      <c r="AA133" s="7">
        <f t="shared" si="39"/>
        <v>647.25431034482756</v>
      </c>
      <c r="AB133" s="1">
        <f t="shared" si="40"/>
        <v>236.7155172413793</v>
      </c>
      <c r="AC133" s="1">
        <f t="shared" si="47"/>
        <v>2098.8775862068965</v>
      </c>
      <c r="AD133" s="1">
        <f t="shared" si="48"/>
        <v>26.607758620689651</v>
      </c>
      <c r="AE133" s="12">
        <f t="shared" si="49"/>
        <v>0.64295418433770035</v>
      </c>
      <c r="AH133" s="23">
        <f t="shared" si="41"/>
        <v>0.20399</v>
      </c>
      <c r="AI133" s="23">
        <f t="shared" si="33"/>
        <v>0.2475</v>
      </c>
      <c r="AJ133" s="11">
        <f t="shared" si="30"/>
        <v>0.18180000000000002</v>
      </c>
      <c r="AK133" s="11">
        <f t="shared" si="30"/>
        <v>0.27679999999999999</v>
      </c>
      <c r="AL133" s="11">
        <f t="shared" si="30"/>
        <v>0.31619999999999998</v>
      </c>
      <c r="AM133" s="11">
        <f t="shared" si="30"/>
        <v>0.4728</v>
      </c>
      <c r="AN133" s="23">
        <f t="shared" si="67"/>
        <v>0.94326512500000015</v>
      </c>
      <c r="AO133" s="23">
        <f t="shared" si="67"/>
        <v>1.0727660008000002</v>
      </c>
      <c r="AP133" s="23">
        <f t="shared" si="67"/>
        <v>0.89224814080000003</v>
      </c>
      <c r="AQ133" s="23">
        <f t="shared" si="66"/>
        <v>0.83019550480000015</v>
      </c>
      <c r="AR133" s="23">
        <f t="shared" si="66"/>
        <v>0.65783841279999999</v>
      </c>
      <c r="AS133" s="23">
        <f t="shared" si="59"/>
        <v>2.2661488220317558</v>
      </c>
      <c r="AT133" s="23">
        <f t="shared" si="59"/>
        <v>1.1054475287608148</v>
      </c>
      <c r="AU133" s="23">
        <f t="shared" si="59"/>
        <v>0.90404962715725656</v>
      </c>
      <c r="AV133" s="23">
        <f t="shared" si="59"/>
        <v>0.28888508899951759</v>
      </c>
    </row>
    <row r="134" spans="1:48" x14ac:dyDescent="0.35">
      <c r="A134">
        <v>1964</v>
      </c>
      <c r="B134" s="1">
        <v>-8</v>
      </c>
      <c r="C134" s="1">
        <v>-9.4</v>
      </c>
      <c r="D134" s="1">
        <v>-18.600000000000001</v>
      </c>
      <c r="E134" s="1">
        <v>-9</v>
      </c>
      <c r="F134" s="6">
        <v>-2.2999999999999998</v>
      </c>
      <c r="G134" s="1">
        <v>4.8</v>
      </c>
      <c r="H134" s="1">
        <v>5.6</v>
      </c>
      <c r="I134" s="1">
        <v>6.9</v>
      </c>
      <c r="J134" s="1">
        <v>3.6</v>
      </c>
      <c r="K134" s="1">
        <v>-2.6</v>
      </c>
      <c r="L134" s="1">
        <v>-7.4</v>
      </c>
      <c r="M134" s="1">
        <v>-7.9</v>
      </c>
      <c r="N134" s="1">
        <v>-3.7</v>
      </c>
      <c r="O134" s="1">
        <f t="shared" si="31"/>
        <v>20.9</v>
      </c>
      <c r="P134" s="1">
        <f t="shared" si="42"/>
        <v>-7.7</v>
      </c>
      <c r="Q134" s="1">
        <f t="shared" si="43"/>
        <v>-9.9666666666666668</v>
      </c>
      <c r="R134" s="1">
        <f t="shared" si="44"/>
        <v>5.7666666666666657</v>
      </c>
      <c r="S134" s="1">
        <f t="shared" si="45"/>
        <v>-2.1333333333333333</v>
      </c>
      <c r="U134" s="1">
        <f t="shared" si="35"/>
        <v>6.9</v>
      </c>
      <c r="V134" s="1">
        <f t="shared" si="36"/>
        <v>-18.600000000000001</v>
      </c>
      <c r="W134" s="4">
        <f t="shared" si="71"/>
        <v>145.38028169014083</v>
      </c>
      <c r="X134" s="1">
        <f t="shared" si="46"/>
        <v>275.70967741935482</v>
      </c>
      <c r="Y134" s="1">
        <f t="shared" si="37"/>
        <v>130.32939572921399</v>
      </c>
      <c r="Z134" s="1">
        <f t="shared" si="38"/>
        <v>210.54497955474784</v>
      </c>
      <c r="AA134" s="7">
        <f t="shared" si="39"/>
        <v>599.51522035438427</v>
      </c>
      <c r="AB134" s="1">
        <f t="shared" si="40"/>
        <v>240.94278169014083</v>
      </c>
      <c r="AC134" s="1">
        <f t="shared" si="47"/>
        <v>2987.6904929577463</v>
      </c>
      <c r="AD134" s="1">
        <f t="shared" si="48"/>
        <v>24.908890845070417</v>
      </c>
      <c r="AE134" s="12">
        <f t="shared" si="49"/>
        <v>0.6906302231824657</v>
      </c>
      <c r="AH134" s="23">
        <f t="shared" si="41"/>
        <v>0.14863999999999999</v>
      </c>
      <c r="AI134" s="23">
        <f t="shared" si="33"/>
        <v>0.24622999999999995</v>
      </c>
      <c r="AJ134" s="11">
        <f t="shared" si="30"/>
        <v>0.18115999999999999</v>
      </c>
      <c r="AK134" s="11">
        <f t="shared" si="30"/>
        <v>0.27578000000000003</v>
      </c>
      <c r="AL134" s="11">
        <f t="shared" si="30"/>
        <v>0.31521999999999994</v>
      </c>
      <c r="AM134" s="11">
        <f t="shared" si="30"/>
        <v>0.47214999999999996</v>
      </c>
      <c r="AN134" s="23">
        <f t="shared" si="67"/>
        <v>0.94557039521800024</v>
      </c>
      <c r="AO134" s="23">
        <f t="shared" si="67"/>
        <v>1.0741302483520001</v>
      </c>
      <c r="AP134" s="23">
        <f t="shared" si="67"/>
        <v>0.89395435232800002</v>
      </c>
      <c r="AQ134" s="23">
        <f t="shared" si="66"/>
        <v>0.83164782912800017</v>
      </c>
      <c r="AR134" s="23">
        <f t="shared" si="66"/>
        <v>0.65830850645000005</v>
      </c>
      <c r="AS134" s="23">
        <f t="shared" si="59"/>
        <v>2.1823632078534305</v>
      </c>
      <c r="AT134" s="23">
        <f t="shared" si="59"/>
        <v>1.0649166319228913</v>
      </c>
      <c r="AU134" s="23">
        <f t="shared" si="59"/>
        <v>0.87083212703003376</v>
      </c>
      <c r="AV134" s="23">
        <f t="shared" si="59"/>
        <v>0.27812682356055718</v>
      </c>
    </row>
    <row r="135" spans="1:48" x14ac:dyDescent="0.35">
      <c r="A135">
        <v>1965</v>
      </c>
      <c r="B135" s="1">
        <v>-11.2</v>
      </c>
      <c r="C135" s="1">
        <v>-8</v>
      </c>
      <c r="D135" s="1">
        <v>-13</v>
      </c>
      <c r="E135" s="1">
        <v>-8.4</v>
      </c>
      <c r="F135" s="5">
        <v>2.4</v>
      </c>
      <c r="G135" s="1">
        <v>4.5999999999999996</v>
      </c>
      <c r="H135" s="1">
        <v>8.8000000000000007</v>
      </c>
      <c r="I135" s="1">
        <v>7.7</v>
      </c>
      <c r="J135" s="1">
        <v>3.1</v>
      </c>
      <c r="K135" s="1">
        <v>-1.7</v>
      </c>
      <c r="L135" s="1">
        <v>-3.3</v>
      </c>
      <c r="M135" s="1">
        <v>-10.1</v>
      </c>
      <c r="N135" s="1">
        <v>-2.4</v>
      </c>
      <c r="O135" s="1">
        <f t="shared" si="31"/>
        <v>26.6</v>
      </c>
      <c r="P135" s="1">
        <f t="shared" si="42"/>
        <v>-9.0333333333333332</v>
      </c>
      <c r="Q135" s="1">
        <f t="shared" si="43"/>
        <v>-6.333333333333333</v>
      </c>
      <c r="R135" s="1">
        <f t="shared" si="44"/>
        <v>7.0333333333333341</v>
      </c>
      <c r="S135" s="1">
        <f t="shared" si="45"/>
        <v>-0.63333333333333319</v>
      </c>
      <c r="U135" s="1">
        <f t="shared" si="35"/>
        <v>8.8000000000000007</v>
      </c>
      <c r="V135" s="1">
        <f t="shared" si="36"/>
        <v>-13</v>
      </c>
      <c r="W135" s="5">
        <f t="shared" ref="W135" si="72">INTERCEPT(E$7:F$7,E135:F135)</f>
        <v>128.72222222222223</v>
      </c>
      <c r="X135" s="1">
        <f t="shared" si="46"/>
        <v>277.69791666666669</v>
      </c>
      <c r="Y135" s="1">
        <f t="shared" si="37"/>
        <v>148.97569444444446</v>
      </c>
      <c r="Z135" s="1">
        <f t="shared" si="38"/>
        <v>203.21006944444446</v>
      </c>
      <c r="AA135" s="7">
        <f t="shared" si="39"/>
        <v>873.99074074074088</v>
      </c>
      <c r="AB135" s="1">
        <f t="shared" si="40"/>
        <v>218.01254480286741</v>
      </c>
      <c r="AC135" s="1">
        <f t="shared" si="47"/>
        <v>1889.4420549581841</v>
      </c>
      <c r="AD135" s="1">
        <f t="shared" si="48"/>
        <v>19.715949820788524</v>
      </c>
      <c r="AE135" s="12">
        <f t="shared" si="49"/>
        <v>0.59519498162031093</v>
      </c>
      <c r="AH135" s="23">
        <f t="shared" si="41"/>
        <v>0.26672000000000007</v>
      </c>
      <c r="AI135" s="23">
        <f t="shared" si="33"/>
        <v>0.31862000000000001</v>
      </c>
      <c r="AJ135" s="11">
        <f t="shared" si="30"/>
        <v>0.21764000000000003</v>
      </c>
      <c r="AK135" s="11">
        <f t="shared" si="30"/>
        <v>0.33392000000000005</v>
      </c>
      <c r="AL135" s="11">
        <f t="shared" si="30"/>
        <v>0.37108000000000002</v>
      </c>
      <c r="AM135" s="11">
        <f t="shared" si="30"/>
        <v>0.50919999999999999</v>
      </c>
      <c r="AN135" s="23">
        <f t="shared" si="67"/>
        <v>0.82662906464800012</v>
      </c>
      <c r="AO135" s="23">
        <f t="shared" si="67"/>
        <v>0.99953215043200005</v>
      </c>
      <c r="AP135" s="23">
        <f t="shared" si="67"/>
        <v>0.80473701068800008</v>
      </c>
      <c r="AQ135" s="23">
        <f t="shared" si="66"/>
        <v>0.75628408668800018</v>
      </c>
      <c r="AR135" s="23">
        <f t="shared" si="66"/>
        <v>0.63477682880000008</v>
      </c>
      <c r="AS135" s="23">
        <f t="shared" si="59"/>
        <v>2.5418519473591776</v>
      </c>
      <c r="AT135" s="23">
        <f t="shared" si="59"/>
        <v>1.2199393365613809</v>
      </c>
      <c r="AU135" s="23">
        <f t="shared" si="59"/>
        <v>1.0026757326145639</v>
      </c>
      <c r="AV135" s="23">
        <f t="shared" si="59"/>
        <v>0.32975545162796355</v>
      </c>
    </row>
    <row r="136" spans="1:48" x14ac:dyDescent="0.35">
      <c r="A136">
        <v>1966</v>
      </c>
      <c r="B136" s="1">
        <v>-14.9</v>
      </c>
      <c r="C136" s="1">
        <v>-13.3</v>
      </c>
      <c r="D136" s="1">
        <v>-17.5</v>
      </c>
      <c r="E136" s="1">
        <v>-8.6</v>
      </c>
      <c r="F136" s="6">
        <v>-1.8</v>
      </c>
      <c r="G136" s="1">
        <v>4.7</v>
      </c>
      <c r="H136" s="1">
        <v>7.1</v>
      </c>
      <c r="I136" s="1">
        <v>7.9</v>
      </c>
      <c r="J136" s="1">
        <v>4.2</v>
      </c>
      <c r="K136" s="5">
        <v>0.8</v>
      </c>
      <c r="L136" s="1">
        <v>-4.9000000000000004</v>
      </c>
      <c r="M136" s="1">
        <v>-10.3</v>
      </c>
      <c r="N136" s="1">
        <v>-3.9</v>
      </c>
      <c r="O136" s="1">
        <f t="shared" si="31"/>
        <v>23.900000000000002</v>
      </c>
      <c r="P136" s="1">
        <f t="shared" si="42"/>
        <v>-12.766666666666666</v>
      </c>
      <c r="Q136" s="1">
        <f t="shared" si="43"/>
        <v>-9.3000000000000007</v>
      </c>
      <c r="R136" s="1">
        <f t="shared" si="44"/>
        <v>6.5666666666666673</v>
      </c>
      <c r="S136" s="1">
        <f t="shared" si="45"/>
        <v>3.3333333333333215E-2</v>
      </c>
      <c r="U136" s="1">
        <f t="shared" si="35"/>
        <v>7.9</v>
      </c>
      <c r="V136" s="1">
        <f t="shared" si="36"/>
        <v>-17.5</v>
      </c>
      <c r="W136" s="4">
        <f t="shared" si="71"/>
        <v>143.94615384615383</v>
      </c>
      <c r="X136" s="5">
        <f>INTERCEPT(K$7:L$7,K136:L136)</f>
        <v>292.78070175438597</v>
      </c>
      <c r="Y136" s="1">
        <f t="shared" si="37"/>
        <v>148.83454790823214</v>
      </c>
      <c r="Z136" s="1">
        <f t="shared" si="38"/>
        <v>218.3634278002699</v>
      </c>
      <c r="AA136" s="7">
        <f t="shared" si="39"/>
        <v>783.86195231668921</v>
      </c>
      <c r="AB136" s="1">
        <f t="shared" si="40"/>
        <v>231.24823717948715</v>
      </c>
      <c r="AC136" s="1">
        <f t="shared" si="47"/>
        <v>2697.8961004273501</v>
      </c>
      <c r="AD136" s="1">
        <f t="shared" si="48"/>
        <v>28.32203525641026</v>
      </c>
      <c r="AE136" s="12">
        <f t="shared" si="49"/>
        <v>0.64976292909930422</v>
      </c>
      <c r="AH136" s="23">
        <f t="shared" si="41"/>
        <v>0.20399</v>
      </c>
      <c r="AI136" s="23">
        <f t="shared" si="33"/>
        <v>0.28433000000000003</v>
      </c>
      <c r="AJ136" s="11">
        <f t="shared" si="30"/>
        <v>0.20036000000000001</v>
      </c>
      <c r="AK136" s="11">
        <f t="shared" si="30"/>
        <v>0.30638000000000004</v>
      </c>
      <c r="AL136" s="11">
        <f t="shared" si="30"/>
        <v>0.34462000000000004</v>
      </c>
      <c r="AM136" s="11">
        <f t="shared" si="30"/>
        <v>0.49165000000000003</v>
      </c>
      <c r="AN136" s="23">
        <f t="shared" si="67"/>
        <v>0.87980808833800006</v>
      </c>
      <c r="AO136" s="23">
        <f t="shared" si="67"/>
        <v>1.0340651936320002</v>
      </c>
      <c r="AP136" s="23">
        <f t="shared" si="67"/>
        <v>0.84495846464800006</v>
      </c>
      <c r="AQ136" s="23">
        <f t="shared" si="66"/>
        <v>0.79010012544800012</v>
      </c>
      <c r="AR136" s="23">
        <f t="shared" si="66"/>
        <v>0.64509522845000011</v>
      </c>
      <c r="AS136" s="23">
        <f t="shared" si="59"/>
        <v>2.4484554351012879</v>
      </c>
      <c r="AT136" s="23">
        <f t="shared" si="59"/>
        <v>1.1838462549212818</v>
      </c>
      <c r="AU136" s="23">
        <f t="shared" si="59"/>
        <v>0.97056687469387781</v>
      </c>
      <c r="AV136" s="23">
        <f t="shared" si="59"/>
        <v>0.31481813578602419</v>
      </c>
    </row>
    <row r="137" spans="1:48" x14ac:dyDescent="0.35">
      <c r="A137">
        <v>1967</v>
      </c>
      <c r="B137" s="1">
        <v>-6.6</v>
      </c>
      <c r="C137" s="1">
        <v>-14.4</v>
      </c>
      <c r="D137" s="1">
        <v>-17.5</v>
      </c>
      <c r="E137" s="1">
        <v>-10.6</v>
      </c>
      <c r="F137" s="5">
        <v>1</v>
      </c>
      <c r="G137" s="1">
        <v>4.0999999999999996</v>
      </c>
      <c r="H137" s="1">
        <v>7.8</v>
      </c>
      <c r="I137" s="1">
        <v>7.2</v>
      </c>
      <c r="J137" s="1">
        <v>2.8</v>
      </c>
      <c r="K137" s="1">
        <v>-3.8</v>
      </c>
      <c r="L137" s="1">
        <v>-7.4</v>
      </c>
      <c r="M137" s="1">
        <v>-8.9</v>
      </c>
      <c r="N137" s="1">
        <v>-3.9</v>
      </c>
      <c r="O137" s="1">
        <f t="shared" si="31"/>
        <v>22.9</v>
      </c>
      <c r="P137" s="1">
        <f t="shared" si="42"/>
        <v>-10.433333333333332</v>
      </c>
      <c r="Q137" s="1">
        <f t="shared" si="43"/>
        <v>-9.0333333333333332</v>
      </c>
      <c r="R137" s="1">
        <f t="shared" si="44"/>
        <v>6.3666666666666663</v>
      </c>
      <c r="S137" s="1">
        <f t="shared" si="45"/>
        <v>-2.8000000000000003</v>
      </c>
      <c r="U137" s="1">
        <f t="shared" si="35"/>
        <v>7.8</v>
      </c>
      <c r="V137" s="1">
        <f t="shared" si="36"/>
        <v>-17.5</v>
      </c>
      <c r="W137" s="5">
        <f t="shared" ref="W137:W139" si="73">INTERCEPT(E$7:F$7,E137:F137)</f>
        <v>132.87068965517241</v>
      </c>
      <c r="X137" s="1">
        <f t="shared" si="46"/>
        <v>270.93939393939394</v>
      </c>
      <c r="Y137" s="1">
        <f t="shared" si="37"/>
        <v>138.06870428422152</v>
      </c>
      <c r="Z137" s="1">
        <f t="shared" si="38"/>
        <v>201.90504179728316</v>
      </c>
      <c r="AA137" s="7">
        <f t="shared" si="39"/>
        <v>717.95726227795183</v>
      </c>
      <c r="AB137" s="1">
        <f t="shared" si="40"/>
        <v>205.08998790078644</v>
      </c>
      <c r="AC137" s="1">
        <f t="shared" si="47"/>
        <v>2392.716525509175</v>
      </c>
      <c r="AD137" s="1">
        <f t="shared" si="48"/>
        <v>30.325695704779193</v>
      </c>
      <c r="AE137" s="12">
        <f t="shared" si="49"/>
        <v>0.64608796930434365</v>
      </c>
      <c r="AH137" s="23">
        <f t="shared" si="41"/>
        <v>0.22982000000000002</v>
      </c>
      <c r="AI137" s="23">
        <f t="shared" si="33"/>
        <v>0.27162999999999998</v>
      </c>
      <c r="AJ137" s="11">
        <f t="shared" ref="AJ137:AM200" si="74">AJ$3*$O137+AJ$4</f>
        <v>0.19395999999999999</v>
      </c>
      <c r="AK137" s="11">
        <f t="shared" si="74"/>
        <v>0.29618</v>
      </c>
      <c r="AL137" s="11">
        <f t="shared" si="74"/>
        <v>0.33482000000000001</v>
      </c>
      <c r="AM137" s="11">
        <f t="shared" si="74"/>
        <v>0.48514999999999997</v>
      </c>
      <c r="AN137" s="23">
        <f t="shared" si="67"/>
        <v>0.90094821369800004</v>
      </c>
      <c r="AO137" s="23">
        <f t="shared" si="67"/>
        <v>1.0472219654720001</v>
      </c>
      <c r="AP137" s="23">
        <f t="shared" si="67"/>
        <v>0.8607868736080001</v>
      </c>
      <c r="AQ137" s="23">
        <f t="shared" si="66"/>
        <v>0.80348452640800017</v>
      </c>
      <c r="AR137" s="23">
        <f t="shared" si="66"/>
        <v>0.64929516445000024</v>
      </c>
      <c r="AS137" s="23">
        <f t="shared" si="59"/>
        <v>2.358126610460733</v>
      </c>
      <c r="AT137" s="23">
        <f t="shared" si="59"/>
        <v>1.1435494410272431</v>
      </c>
      <c r="AU137" s="23">
        <f t="shared" si="59"/>
        <v>0.93670461985729037</v>
      </c>
      <c r="AV137" s="23">
        <f t="shared" si="59"/>
        <v>0.30227234577620826</v>
      </c>
    </row>
    <row r="138" spans="1:48" x14ac:dyDescent="0.35">
      <c r="A138">
        <v>1968</v>
      </c>
      <c r="B138" s="1">
        <v>-13.4</v>
      </c>
      <c r="C138" s="1">
        <v>-14.2</v>
      </c>
      <c r="D138" s="1">
        <v>-20</v>
      </c>
      <c r="E138" s="1">
        <v>-6.4</v>
      </c>
      <c r="F138" s="5">
        <v>0.7</v>
      </c>
      <c r="G138" s="1">
        <v>4.8</v>
      </c>
      <c r="H138" s="1">
        <v>8.4</v>
      </c>
      <c r="I138" s="1">
        <v>7.4</v>
      </c>
      <c r="J138" s="1">
        <v>3.2</v>
      </c>
      <c r="K138" s="1">
        <v>-1.9</v>
      </c>
      <c r="L138" s="1">
        <v>-5.2</v>
      </c>
      <c r="M138" s="1">
        <v>-7.7</v>
      </c>
      <c r="N138" s="1">
        <v>-3.7</v>
      </c>
      <c r="O138" s="1">
        <f t="shared" ref="O138:O201" si="75">SUMIF(F138:J138,"&gt;0")</f>
        <v>24.5</v>
      </c>
      <c r="P138" s="1">
        <f t="shared" si="42"/>
        <v>-12.166666666666666</v>
      </c>
      <c r="Q138" s="1">
        <f t="shared" si="43"/>
        <v>-8.5666666666666664</v>
      </c>
      <c r="R138" s="1">
        <f t="shared" si="44"/>
        <v>6.8666666666666671</v>
      </c>
      <c r="S138" s="1">
        <f t="shared" si="45"/>
        <v>-1.3</v>
      </c>
      <c r="U138" s="1">
        <f t="shared" si="35"/>
        <v>8.4</v>
      </c>
      <c r="V138" s="1">
        <f t="shared" si="36"/>
        <v>-20</v>
      </c>
      <c r="W138" s="5">
        <f t="shared" si="73"/>
        <v>132.49295774647888</v>
      </c>
      <c r="X138" s="1">
        <f t="shared" si="46"/>
        <v>277.13725490196077</v>
      </c>
      <c r="Y138" s="1">
        <f t="shared" si="37"/>
        <v>144.64429715548189</v>
      </c>
      <c r="Z138" s="1">
        <f t="shared" si="38"/>
        <v>204.81510632421981</v>
      </c>
      <c r="AA138" s="7">
        <f t="shared" si="39"/>
        <v>810.00806407069854</v>
      </c>
      <c r="AB138" s="1">
        <f t="shared" si="40"/>
        <v>226.55356380708494</v>
      </c>
      <c r="AC138" s="1">
        <f t="shared" si="47"/>
        <v>3020.7141840944655</v>
      </c>
      <c r="AD138" s="1">
        <f t="shared" si="48"/>
        <v>19.216175842936408</v>
      </c>
      <c r="AE138" s="12">
        <f t="shared" si="49"/>
        <v>0.65883394119287697</v>
      </c>
      <c r="AH138" s="23">
        <f t="shared" si="41"/>
        <v>0.25196000000000002</v>
      </c>
      <c r="AI138" s="23">
        <f t="shared" ref="AI138:AI201" si="76">0.0127*$O138-0.0192</f>
        <v>0.29194999999999999</v>
      </c>
      <c r="AJ138" s="11">
        <f t="shared" si="74"/>
        <v>0.20419999999999999</v>
      </c>
      <c r="AK138" s="11">
        <f t="shared" si="74"/>
        <v>0.3125</v>
      </c>
      <c r="AL138" s="11">
        <f t="shared" si="74"/>
        <v>0.35049999999999998</v>
      </c>
      <c r="AM138" s="11">
        <f t="shared" si="74"/>
        <v>0.49554999999999999</v>
      </c>
      <c r="AN138" s="23">
        <f t="shared" si="67"/>
        <v>0.86749872205000012</v>
      </c>
      <c r="AO138" s="23">
        <f t="shared" si="67"/>
        <v>1.0262662888</v>
      </c>
      <c r="AP138" s="23">
        <f t="shared" si="67"/>
        <v>0.8357031250000001</v>
      </c>
      <c r="AQ138" s="23">
        <f t="shared" si="66"/>
        <v>0.78229260500000009</v>
      </c>
      <c r="AR138" s="23">
        <f t="shared" si="66"/>
        <v>0.64267342205000011</v>
      </c>
      <c r="AS138" s="23">
        <f t="shared" ref="AS138:AV169" si="77">AS$6*SQRT($AA138*AO138)</f>
        <v>2.4795516209042461</v>
      </c>
      <c r="AT138" s="23">
        <f t="shared" si="77"/>
        <v>1.1968191125674672</v>
      </c>
      <c r="AU138" s="23">
        <f t="shared" si="77"/>
        <v>0.98173413277632404</v>
      </c>
      <c r="AV138" s="23">
        <f t="shared" si="77"/>
        <v>0.31942424495830724</v>
      </c>
    </row>
    <row r="139" spans="1:48" x14ac:dyDescent="0.35">
      <c r="A139">
        <v>1969</v>
      </c>
      <c r="B139" s="1">
        <v>-7.5</v>
      </c>
      <c r="C139" s="1">
        <v>-10.5</v>
      </c>
      <c r="D139" s="1">
        <v>-14.6</v>
      </c>
      <c r="E139" s="1">
        <v>-8.1</v>
      </c>
      <c r="F139" s="5">
        <v>0.6</v>
      </c>
      <c r="G139" s="1">
        <v>4.8</v>
      </c>
      <c r="H139" s="1">
        <v>7.2</v>
      </c>
      <c r="I139" s="1">
        <v>7.4</v>
      </c>
      <c r="J139" s="1">
        <v>2.2000000000000002</v>
      </c>
      <c r="K139" s="1">
        <v>-3.7</v>
      </c>
      <c r="L139" s="1">
        <v>-4</v>
      </c>
      <c r="M139" s="1">
        <v>-10.7</v>
      </c>
      <c r="N139" s="1">
        <v>-3.1</v>
      </c>
      <c r="O139" s="1">
        <f t="shared" si="75"/>
        <v>22.2</v>
      </c>
      <c r="P139" s="1">
        <f t="shared" si="42"/>
        <v>-8.5666666666666664</v>
      </c>
      <c r="Q139" s="1">
        <f t="shared" si="43"/>
        <v>-7.3666666666666663</v>
      </c>
      <c r="R139" s="1">
        <f t="shared" si="44"/>
        <v>6.4666666666666659</v>
      </c>
      <c r="S139" s="1">
        <f t="shared" si="45"/>
        <v>-1.8333333333333333</v>
      </c>
      <c r="U139" s="1">
        <f t="shared" ref="U139:U190" si="78">MAX(B139:M139)</f>
        <v>7.4</v>
      </c>
      <c r="V139" s="1">
        <f t="shared" ref="V139:V190" si="79">MIN(B139:M139)</f>
        <v>-14.6</v>
      </c>
      <c r="W139" s="5">
        <f t="shared" si="73"/>
        <v>133.39655172413794</v>
      </c>
      <c r="X139" s="1">
        <f t="shared" si="46"/>
        <v>269.37288135593218</v>
      </c>
      <c r="Y139" s="1">
        <f t="shared" ref="Y139:Y190" si="80">(X139-W139)</f>
        <v>135.97632963179424</v>
      </c>
      <c r="Z139" s="1">
        <f t="shared" ref="Z139:Z190" si="81">(X139+W139)/2</f>
        <v>201.38471654003507</v>
      </c>
      <c r="AA139" s="7">
        <f t="shared" ref="AA139:AA190" si="82">(2/3)*U139*(X139-W139)</f>
        <v>670.81655951685161</v>
      </c>
      <c r="AB139" s="1">
        <f t="shared" ref="AB139:AB185" si="83">365-X138+W139</f>
        <v>221.25929682217716</v>
      </c>
      <c r="AC139" s="1">
        <f t="shared" si="47"/>
        <v>2153.5904890691909</v>
      </c>
      <c r="AD139" s="1">
        <f t="shared" si="48"/>
        <v>22.766903313049355</v>
      </c>
      <c r="AE139" s="12">
        <f t="shared" si="49"/>
        <v>0.64180293448189096</v>
      </c>
      <c r="AH139" s="23">
        <f t="shared" ref="AH139:AH190" si="84">0.0369*H139-0.058</f>
        <v>0.20768000000000003</v>
      </c>
      <c r="AI139" s="23">
        <f t="shared" si="76"/>
        <v>0.26273999999999997</v>
      </c>
      <c r="AJ139" s="11">
        <f t="shared" si="74"/>
        <v>0.18948000000000001</v>
      </c>
      <c r="AK139" s="11">
        <f t="shared" si="74"/>
        <v>0.28904000000000002</v>
      </c>
      <c r="AL139" s="11">
        <f t="shared" si="74"/>
        <v>0.32795999999999997</v>
      </c>
      <c r="AM139" s="11">
        <f t="shared" si="74"/>
        <v>0.48059999999999997</v>
      </c>
      <c r="AN139" s="23">
        <f t="shared" si="67"/>
        <v>0.9162107843920001</v>
      </c>
      <c r="AO139" s="23">
        <f t="shared" si="67"/>
        <v>1.056549662368</v>
      </c>
      <c r="AP139" s="23">
        <f t="shared" si="67"/>
        <v>0.87216637427200006</v>
      </c>
      <c r="AQ139" s="23">
        <f t="shared" si="66"/>
        <v>0.81313018307200013</v>
      </c>
      <c r="AR139" s="23">
        <f t="shared" si="66"/>
        <v>0.65235679120000012</v>
      </c>
      <c r="AS139" s="23">
        <f t="shared" si="77"/>
        <v>2.2895245065358512</v>
      </c>
      <c r="AT139" s="23">
        <f t="shared" si="77"/>
        <v>1.1126520911887279</v>
      </c>
      <c r="AU139" s="23">
        <f t="shared" si="77"/>
        <v>0.91084931399233171</v>
      </c>
      <c r="AV139" s="23">
        <f t="shared" si="77"/>
        <v>0.29286840167052253</v>
      </c>
    </row>
    <row r="140" spans="1:48" x14ac:dyDescent="0.35">
      <c r="A140">
        <v>1970</v>
      </c>
      <c r="B140" s="1">
        <v>-15.3</v>
      </c>
      <c r="C140" s="1">
        <v>-12.7</v>
      </c>
      <c r="D140" s="1">
        <v>-15.9</v>
      </c>
      <c r="E140" s="1">
        <v>-8.8000000000000007</v>
      </c>
      <c r="F140" s="6">
        <v>-3.3</v>
      </c>
      <c r="G140" s="1">
        <v>4</v>
      </c>
      <c r="H140" s="1">
        <v>6.3</v>
      </c>
      <c r="I140" s="1">
        <v>6.4</v>
      </c>
      <c r="J140" s="1">
        <v>4.0999999999999996</v>
      </c>
      <c r="K140" s="1">
        <v>-2</v>
      </c>
      <c r="L140" s="1">
        <v>-5.6</v>
      </c>
      <c r="M140" s="1">
        <v>-9</v>
      </c>
      <c r="N140" s="1">
        <v>-4.3</v>
      </c>
      <c r="O140" s="1">
        <f t="shared" si="75"/>
        <v>20.800000000000004</v>
      </c>
      <c r="P140" s="1">
        <f t="shared" ref="P140:P190" si="85">(M139+B140+C140)/3</f>
        <v>-12.9</v>
      </c>
      <c r="Q140" s="1">
        <f t="shared" ref="Q140:Q190" si="86">AVERAGE(D140:F140)</f>
        <v>-9.3333333333333339</v>
      </c>
      <c r="R140" s="1">
        <f t="shared" ref="R140:R190" si="87">AVERAGE(G140:I140)</f>
        <v>5.5666666666666673</v>
      </c>
      <c r="S140" s="1">
        <f t="shared" ref="S140:S190" si="88">AVERAGE(J140:L140)</f>
        <v>-1.1666666666666667</v>
      </c>
      <c r="U140" s="1">
        <f t="shared" si="78"/>
        <v>6.4</v>
      </c>
      <c r="V140" s="1">
        <f t="shared" si="79"/>
        <v>-15.9</v>
      </c>
      <c r="W140" s="4">
        <f t="shared" ref="W140:W141" si="89">INTERCEPT(F$7:G$7,F140:G140)</f>
        <v>149.2876712328767</v>
      </c>
      <c r="X140" s="1">
        <f t="shared" ref="X140:X192" si="90">INTERCEPT(J$7:K$7,J140:K140)</f>
        <v>278.5</v>
      </c>
      <c r="Y140" s="1">
        <f t="shared" si="80"/>
        <v>129.2123287671233</v>
      </c>
      <c r="Z140" s="1">
        <f t="shared" si="81"/>
        <v>213.89383561643837</v>
      </c>
      <c r="AA140" s="7">
        <f t="shared" si="82"/>
        <v>551.30593607305934</v>
      </c>
      <c r="AB140" s="1">
        <f t="shared" si="83"/>
        <v>244.91478987694452</v>
      </c>
      <c r="AC140" s="1">
        <f t="shared" ref="AC140:AC190" si="91">ABS((2/3)*V140*AB140)</f>
        <v>2596.0967726956119</v>
      </c>
      <c r="AD140" s="1">
        <f t="shared" ref="AD140:AD190" si="92">W140-AB140/2</f>
        <v>26.830276294404442</v>
      </c>
      <c r="AE140" s="12">
        <f t="shared" ref="AE140:AE190" si="93">SQRT(AC140)/(SQRT(AA140)+SQRT(AC140))</f>
        <v>0.68454475986656527</v>
      </c>
      <c r="AH140" s="23">
        <f t="shared" si="84"/>
        <v>0.17447000000000001</v>
      </c>
      <c r="AI140" s="23">
        <f t="shared" si="76"/>
        <v>0.24496000000000007</v>
      </c>
      <c r="AJ140" s="11">
        <f t="shared" si="74"/>
        <v>0.18052000000000004</v>
      </c>
      <c r="AK140" s="11">
        <f t="shared" si="74"/>
        <v>0.27476000000000006</v>
      </c>
      <c r="AL140" s="11">
        <f t="shared" si="74"/>
        <v>0.31424000000000007</v>
      </c>
      <c r="AM140" s="11">
        <f t="shared" si="74"/>
        <v>0.47150000000000003</v>
      </c>
      <c r="AN140" s="23">
        <f t="shared" si="67"/>
        <v>0.94788347187199995</v>
      </c>
      <c r="AO140" s="23">
        <f t="shared" si="67"/>
        <v>1.0754964783679999</v>
      </c>
      <c r="AP140" s="23">
        <f t="shared" si="67"/>
        <v>0.89566559939200008</v>
      </c>
      <c r="AQ140" s="23">
        <f t="shared" si="66"/>
        <v>0.83310480179199997</v>
      </c>
      <c r="AR140" s="23">
        <f t="shared" si="66"/>
        <v>0.65878064500000022</v>
      </c>
      <c r="AS140" s="23">
        <f t="shared" si="77"/>
        <v>2.0941089933378878</v>
      </c>
      <c r="AT140" s="23">
        <f t="shared" si="77"/>
        <v>1.0221793735531515</v>
      </c>
      <c r="AU140" s="23">
        <f t="shared" si="77"/>
        <v>0.83581615321368696</v>
      </c>
      <c r="AV140" s="23">
        <f t="shared" si="77"/>
        <v>0.26680550464912378</v>
      </c>
    </row>
    <row r="141" spans="1:48" x14ac:dyDescent="0.35">
      <c r="A141">
        <v>1971</v>
      </c>
      <c r="B141" s="1">
        <v>-13.1</v>
      </c>
      <c r="C141" s="1">
        <v>-18.399999999999999</v>
      </c>
      <c r="D141" s="1">
        <v>-18.8</v>
      </c>
      <c r="E141" s="1">
        <v>-11</v>
      </c>
      <c r="F141" s="6">
        <v>-2</v>
      </c>
      <c r="G141" s="1">
        <v>5.2</v>
      </c>
      <c r="H141" s="1">
        <v>8.4</v>
      </c>
      <c r="I141" s="1">
        <v>6.7</v>
      </c>
      <c r="J141" s="1">
        <v>2.9</v>
      </c>
      <c r="K141" s="1">
        <v>-4.3</v>
      </c>
      <c r="L141" s="1">
        <v>-6.7</v>
      </c>
      <c r="M141" s="1">
        <v>-17.899999999999999</v>
      </c>
      <c r="N141" s="1">
        <v>-5.8</v>
      </c>
      <c r="O141" s="1">
        <f t="shared" si="75"/>
        <v>23.2</v>
      </c>
      <c r="P141" s="1">
        <f t="shared" si="85"/>
        <v>-13.5</v>
      </c>
      <c r="Q141" s="1">
        <f t="shared" si="86"/>
        <v>-10.6</v>
      </c>
      <c r="R141" s="1">
        <f t="shared" si="87"/>
        <v>6.7666666666666666</v>
      </c>
      <c r="S141" s="1">
        <f t="shared" si="88"/>
        <v>-2.6999999999999997</v>
      </c>
      <c r="U141" s="1">
        <f t="shared" si="78"/>
        <v>8.4</v>
      </c>
      <c r="V141" s="1">
        <f t="shared" si="79"/>
        <v>-18.8</v>
      </c>
      <c r="W141" s="4">
        <f t="shared" si="89"/>
        <v>143.97222222222223</v>
      </c>
      <c r="X141" s="1">
        <f t="shared" si="90"/>
        <v>270.28472222222223</v>
      </c>
      <c r="Y141" s="1">
        <f t="shared" si="80"/>
        <v>126.3125</v>
      </c>
      <c r="Z141" s="1">
        <f t="shared" si="81"/>
        <v>207.12847222222223</v>
      </c>
      <c r="AA141" s="7">
        <f t="shared" si="82"/>
        <v>707.34999999999991</v>
      </c>
      <c r="AB141" s="1">
        <f t="shared" si="83"/>
        <v>230.47222222222223</v>
      </c>
      <c r="AC141" s="1">
        <f t="shared" si="91"/>
        <v>2888.5851851851853</v>
      </c>
      <c r="AD141" s="1">
        <f t="shared" si="92"/>
        <v>28.736111111111114</v>
      </c>
      <c r="AE141" s="12">
        <f t="shared" si="93"/>
        <v>0.66896292380992139</v>
      </c>
      <c r="AH141" s="23">
        <f t="shared" si="84"/>
        <v>0.25196000000000002</v>
      </c>
      <c r="AI141" s="23">
        <f t="shared" si="76"/>
        <v>0.27543999999999996</v>
      </c>
      <c r="AJ141" s="11">
        <f t="shared" si="74"/>
        <v>0.19588</v>
      </c>
      <c r="AK141" s="11">
        <f t="shared" si="74"/>
        <v>0.29924000000000001</v>
      </c>
      <c r="AL141" s="11">
        <f t="shared" si="74"/>
        <v>0.33775999999999995</v>
      </c>
      <c r="AM141" s="11">
        <f t="shared" si="74"/>
        <v>0.48709999999999998</v>
      </c>
      <c r="AN141" s="23">
        <f t="shared" si="67"/>
        <v>0.8945242085120001</v>
      </c>
      <c r="AO141" s="23">
        <f t="shared" si="67"/>
        <v>1.0432541180479999</v>
      </c>
      <c r="AP141" s="23">
        <f t="shared" si="67"/>
        <v>0.85598547779200007</v>
      </c>
      <c r="AQ141" s="23">
        <f t="shared" si="66"/>
        <v>0.79942039859200009</v>
      </c>
      <c r="AR141" s="23">
        <f t="shared" si="66"/>
        <v>0.64801371220000004</v>
      </c>
      <c r="AS141" s="23">
        <f t="shared" si="77"/>
        <v>2.3362035741278335</v>
      </c>
      <c r="AT141" s="23">
        <f t="shared" si="77"/>
        <v>1.1319003884827579</v>
      </c>
      <c r="AU141" s="23">
        <f t="shared" si="77"/>
        <v>0.92740492710245059</v>
      </c>
      <c r="AV141" s="23">
        <f t="shared" si="77"/>
        <v>0.29973489931543729</v>
      </c>
    </row>
    <row r="142" spans="1:48" x14ac:dyDescent="0.35">
      <c r="A142">
        <v>1972</v>
      </c>
      <c r="B142" s="1">
        <v>-15.6</v>
      </c>
      <c r="C142" s="1">
        <v>-15.8</v>
      </c>
      <c r="D142" s="1">
        <v>-20.2</v>
      </c>
      <c r="E142" s="1">
        <v>-12.9</v>
      </c>
      <c r="F142" s="5">
        <v>0.4</v>
      </c>
      <c r="G142" s="1">
        <v>3</v>
      </c>
      <c r="H142" s="1">
        <v>5.2</v>
      </c>
      <c r="I142" s="1">
        <v>6.4</v>
      </c>
      <c r="J142" s="1">
        <v>4.4000000000000004</v>
      </c>
      <c r="K142" s="1">
        <v>-1.8</v>
      </c>
      <c r="L142" s="1">
        <v>-8.1999999999999993</v>
      </c>
      <c r="M142" s="1">
        <v>-11</v>
      </c>
      <c r="N142" s="1">
        <v>-5.5</v>
      </c>
      <c r="O142" s="1">
        <f t="shared" si="75"/>
        <v>19.399999999999999</v>
      </c>
      <c r="P142" s="1">
        <f t="shared" si="85"/>
        <v>-16.433333333333334</v>
      </c>
      <c r="Q142" s="1">
        <f t="shared" si="86"/>
        <v>-10.9</v>
      </c>
      <c r="R142" s="1">
        <f t="shared" si="87"/>
        <v>4.8666666666666663</v>
      </c>
      <c r="S142" s="1">
        <f t="shared" si="88"/>
        <v>-1.8666666666666663</v>
      </c>
      <c r="U142" s="1">
        <f t="shared" si="78"/>
        <v>6.4</v>
      </c>
      <c r="V142" s="1">
        <f t="shared" si="79"/>
        <v>-20.2</v>
      </c>
      <c r="W142" s="5">
        <f t="shared" ref="W142" si="94">INTERCEPT(E$7:F$7,E142:F142)</f>
        <v>134.58270676691728</v>
      </c>
      <c r="X142" s="1">
        <f t="shared" si="90"/>
        <v>279.64516129032256</v>
      </c>
      <c r="Y142" s="1">
        <f t="shared" si="80"/>
        <v>145.06245452340528</v>
      </c>
      <c r="Z142" s="1">
        <f t="shared" si="81"/>
        <v>207.11393402861992</v>
      </c>
      <c r="AA142" s="7">
        <f t="shared" si="82"/>
        <v>618.93313929986255</v>
      </c>
      <c r="AB142" s="1">
        <f t="shared" si="83"/>
        <v>229.29798454469505</v>
      </c>
      <c r="AC142" s="1">
        <f t="shared" si="91"/>
        <v>3087.8795252018931</v>
      </c>
      <c r="AD142" s="1">
        <f t="shared" si="92"/>
        <v>19.933714494569756</v>
      </c>
      <c r="AE142" s="12">
        <f t="shared" si="93"/>
        <v>0.69074858359208713</v>
      </c>
      <c r="AH142" s="23">
        <f t="shared" si="84"/>
        <v>0.13388000000000003</v>
      </c>
      <c r="AI142" s="23">
        <f t="shared" si="76"/>
        <v>0.22717999999999997</v>
      </c>
      <c r="AJ142" s="11">
        <f t="shared" si="74"/>
        <v>0.17155999999999999</v>
      </c>
      <c r="AK142" s="11">
        <f t="shared" si="74"/>
        <v>0.26047999999999999</v>
      </c>
      <c r="AL142" s="11">
        <f t="shared" si="74"/>
        <v>0.30052000000000001</v>
      </c>
      <c r="AM142" s="11">
        <f t="shared" si="74"/>
        <v>0.46239999999999998</v>
      </c>
      <c r="AN142" s="23">
        <f t="shared" si="67"/>
        <v>0.98108622080800012</v>
      </c>
      <c r="AO142" s="23">
        <f t="shared" si="67"/>
        <v>1.0948318573120002</v>
      </c>
      <c r="AP142" s="23">
        <f t="shared" si="67"/>
        <v>0.92015178956800014</v>
      </c>
      <c r="AQ142" s="23">
        <f t="shared" si="66"/>
        <v>0.85399049436800012</v>
      </c>
      <c r="AR142" s="23">
        <f t="shared" si="66"/>
        <v>0.66560529920000022</v>
      </c>
      <c r="AS142" s="23">
        <f t="shared" si="77"/>
        <v>2.2386903773564013</v>
      </c>
      <c r="AT142" s="23">
        <f t="shared" si="77"/>
        <v>1.0977651452138493</v>
      </c>
      <c r="AU142" s="23">
        <f t="shared" si="77"/>
        <v>0.89662943838967379</v>
      </c>
      <c r="AV142" s="23">
        <f t="shared" si="77"/>
        <v>0.28415695445338329</v>
      </c>
    </row>
    <row r="143" spans="1:48" x14ac:dyDescent="0.35">
      <c r="A143">
        <v>1973</v>
      </c>
      <c r="B143" s="1">
        <v>-8.8000000000000007</v>
      </c>
      <c r="C143" s="1">
        <v>-17.899999999999999</v>
      </c>
      <c r="D143" s="1">
        <v>-18.100000000000001</v>
      </c>
      <c r="E143" s="1">
        <v>-6</v>
      </c>
      <c r="F143" s="6">
        <v>-2.4</v>
      </c>
      <c r="G143" s="1">
        <v>4.5</v>
      </c>
      <c r="H143" s="1">
        <v>7</v>
      </c>
      <c r="I143" s="1">
        <v>7.4</v>
      </c>
      <c r="J143" s="1">
        <v>3.3</v>
      </c>
      <c r="K143" s="1">
        <v>-1.5</v>
      </c>
      <c r="L143" s="1">
        <v>-6.5</v>
      </c>
      <c r="M143" s="1">
        <v>-7.8</v>
      </c>
      <c r="N143" s="1">
        <v>-3.9</v>
      </c>
      <c r="O143" s="1">
        <f t="shared" si="75"/>
        <v>22.2</v>
      </c>
      <c r="P143" s="1">
        <f t="shared" si="85"/>
        <v>-12.566666666666668</v>
      </c>
      <c r="Q143" s="1">
        <f t="shared" si="86"/>
        <v>-8.8333333333333339</v>
      </c>
      <c r="R143" s="1">
        <f t="shared" si="87"/>
        <v>6.3</v>
      </c>
      <c r="S143" s="1">
        <f t="shared" si="88"/>
        <v>-1.5666666666666667</v>
      </c>
      <c r="U143" s="1">
        <f t="shared" si="78"/>
        <v>7.4</v>
      </c>
      <c r="V143" s="1">
        <f t="shared" si="79"/>
        <v>-18.100000000000001</v>
      </c>
      <c r="W143" s="4">
        <f t="shared" ref="W143:W146" si="95">INTERCEPT(F$7:G$7,F143:G143)</f>
        <v>146.10869565217391</v>
      </c>
      <c r="X143" s="1">
        <f t="shared" si="90"/>
        <v>278.96875</v>
      </c>
      <c r="Y143" s="1">
        <f t="shared" si="80"/>
        <v>132.86005434782609</v>
      </c>
      <c r="Z143" s="1">
        <f t="shared" si="81"/>
        <v>212.53872282608694</v>
      </c>
      <c r="AA143" s="7">
        <f t="shared" si="82"/>
        <v>655.44293478260875</v>
      </c>
      <c r="AB143" s="1">
        <f t="shared" si="83"/>
        <v>231.46353436185134</v>
      </c>
      <c r="AC143" s="1">
        <f t="shared" si="91"/>
        <v>2792.9933146330063</v>
      </c>
      <c r="AD143" s="1">
        <f t="shared" si="92"/>
        <v>30.376928471248235</v>
      </c>
      <c r="AE143" s="12">
        <f t="shared" si="93"/>
        <v>0.67365850826580354</v>
      </c>
      <c r="AH143" s="23">
        <f t="shared" si="84"/>
        <v>0.20030000000000003</v>
      </c>
      <c r="AI143" s="23">
        <f t="shared" si="76"/>
        <v>0.26273999999999997</v>
      </c>
      <c r="AJ143" s="11">
        <f t="shared" si="74"/>
        <v>0.18948000000000001</v>
      </c>
      <c r="AK143" s="11">
        <f t="shared" si="74"/>
        <v>0.28904000000000002</v>
      </c>
      <c r="AL143" s="11">
        <f t="shared" si="74"/>
        <v>0.32795999999999997</v>
      </c>
      <c r="AM143" s="11">
        <f t="shared" si="74"/>
        <v>0.48059999999999997</v>
      </c>
      <c r="AN143" s="23">
        <f t="shared" si="67"/>
        <v>0.9162107843920001</v>
      </c>
      <c r="AO143" s="23">
        <f t="shared" si="67"/>
        <v>1.056549662368</v>
      </c>
      <c r="AP143" s="23">
        <f t="shared" si="67"/>
        <v>0.87216637427200006</v>
      </c>
      <c r="AQ143" s="23">
        <f t="shared" si="66"/>
        <v>0.81313018307200013</v>
      </c>
      <c r="AR143" s="23">
        <f t="shared" si="66"/>
        <v>0.65235679120000012</v>
      </c>
      <c r="AS143" s="23">
        <f t="shared" si="77"/>
        <v>2.2631370379751714</v>
      </c>
      <c r="AT143" s="23">
        <f t="shared" si="77"/>
        <v>1.0998284363244084</v>
      </c>
      <c r="AU143" s="23">
        <f t="shared" si="77"/>
        <v>0.90035149771306611</v>
      </c>
      <c r="AV143" s="23">
        <f t="shared" si="77"/>
        <v>0.28949300397574507</v>
      </c>
    </row>
    <row r="144" spans="1:48" x14ac:dyDescent="0.35">
      <c r="A144">
        <v>1974</v>
      </c>
      <c r="B144" s="1">
        <v>-12.3</v>
      </c>
      <c r="C144" s="1">
        <v>-14</v>
      </c>
      <c r="D144" s="1">
        <v>-11.4</v>
      </c>
      <c r="E144" s="1">
        <v>-6.6</v>
      </c>
      <c r="F144" s="6">
        <v>-0.2</v>
      </c>
      <c r="G144" s="1">
        <v>4.5999999999999996</v>
      </c>
      <c r="H144" s="1">
        <v>7.8</v>
      </c>
      <c r="I144" s="1">
        <v>7.3</v>
      </c>
      <c r="J144" s="1">
        <v>2.5</v>
      </c>
      <c r="K144" s="1">
        <v>-1</v>
      </c>
      <c r="L144" s="1">
        <v>-7.1</v>
      </c>
      <c r="M144" s="1">
        <v>-16.399999999999999</v>
      </c>
      <c r="N144" s="1">
        <v>-3.9</v>
      </c>
      <c r="O144" s="1">
        <f t="shared" si="75"/>
        <v>22.2</v>
      </c>
      <c r="P144" s="1">
        <f t="shared" si="85"/>
        <v>-11.366666666666667</v>
      </c>
      <c r="Q144" s="1">
        <f t="shared" si="86"/>
        <v>-6.0666666666666664</v>
      </c>
      <c r="R144" s="1">
        <f t="shared" si="87"/>
        <v>6.5666666666666664</v>
      </c>
      <c r="S144" s="1">
        <f t="shared" si="88"/>
        <v>-1.8666666666666665</v>
      </c>
      <c r="U144" s="1">
        <f t="shared" si="78"/>
        <v>7.8</v>
      </c>
      <c r="V144" s="1">
        <f t="shared" si="79"/>
        <v>-16.399999999999999</v>
      </c>
      <c r="W144" s="4">
        <f t="shared" si="95"/>
        <v>136.77083333333334</v>
      </c>
      <c r="X144" s="1">
        <f t="shared" si="90"/>
        <v>279.78571428571428</v>
      </c>
      <c r="Y144" s="1">
        <f t="shared" si="80"/>
        <v>143.01488095238093</v>
      </c>
      <c r="Z144" s="1">
        <f t="shared" si="81"/>
        <v>208.2782738095238</v>
      </c>
      <c r="AA144" s="7">
        <f t="shared" si="82"/>
        <v>743.67738095238076</v>
      </c>
      <c r="AB144" s="1">
        <f t="shared" si="83"/>
        <v>222.80208333333334</v>
      </c>
      <c r="AC144" s="1">
        <f t="shared" si="91"/>
        <v>2435.969444444444</v>
      </c>
      <c r="AD144" s="1">
        <f t="shared" si="92"/>
        <v>25.369791666666671</v>
      </c>
      <c r="AE144" s="12">
        <f t="shared" si="93"/>
        <v>0.64410967026312116</v>
      </c>
      <c r="AH144" s="23">
        <f t="shared" si="84"/>
        <v>0.22982000000000002</v>
      </c>
      <c r="AI144" s="23">
        <f t="shared" si="76"/>
        <v>0.26273999999999997</v>
      </c>
      <c r="AJ144" s="11">
        <f t="shared" si="74"/>
        <v>0.18948000000000001</v>
      </c>
      <c r="AK144" s="11">
        <f t="shared" si="74"/>
        <v>0.28904000000000002</v>
      </c>
      <c r="AL144" s="11">
        <f t="shared" si="74"/>
        <v>0.32795999999999997</v>
      </c>
      <c r="AM144" s="11">
        <f t="shared" si="74"/>
        <v>0.48059999999999997</v>
      </c>
      <c r="AN144" s="23">
        <f t="shared" si="67"/>
        <v>0.9162107843920001</v>
      </c>
      <c r="AO144" s="23">
        <f t="shared" si="67"/>
        <v>1.056549662368</v>
      </c>
      <c r="AP144" s="23">
        <f t="shared" si="67"/>
        <v>0.87216637427200006</v>
      </c>
      <c r="AQ144" s="23">
        <f t="shared" si="66"/>
        <v>0.81313018307200013</v>
      </c>
      <c r="AR144" s="23">
        <f t="shared" si="66"/>
        <v>0.65235679120000012</v>
      </c>
      <c r="AS144" s="23">
        <f t="shared" si="77"/>
        <v>2.4106585212864662</v>
      </c>
      <c r="AT144" s="23">
        <f t="shared" si="77"/>
        <v>1.1715202161821949</v>
      </c>
      <c r="AU144" s="23">
        <f t="shared" si="77"/>
        <v>0.9590404706808775</v>
      </c>
      <c r="AV144" s="23">
        <f t="shared" si="77"/>
        <v>0.3083634641547513</v>
      </c>
    </row>
    <row r="145" spans="1:48" x14ac:dyDescent="0.35">
      <c r="A145">
        <v>1975</v>
      </c>
      <c r="B145" s="1">
        <v>-15.4</v>
      </c>
      <c r="C145" s="1">
        <v>-14.4</v>
      </c>
      <c r="D145" s="1">
        <v>-17.8</v>
      </c>
      <c r="E145" s="1">
        <v>-10.199999999999999</v>
      </c>
      <c r="F145" s="6">
        <v>-0.7</v>
      </c>
      <c r="G145" s="1">
        <v>5.2</v>
      </c>
      <c r="H145" s="1">
        <v>7.9</v>
      </c>
      <c r="I145" s="1">
        <v>7.4</v>
      </c>
      <c r="J145" s="1">
        <v>2</v>
      </c>
      <c r="K145" s="1">
        <v>-1.6</v>
      </c>
      <c r="L145" s="1">
        <v>-7.3</v>
      </c>
      <c r="M145" s="1">
        <v>-10.7</v>
      </c>
      <c r="N145" s="1">
        <v>-4.5999999999999996</v>
      </c>
      <c r="O145" s="1">
        <f t="shared" si="75"/>
        <v>22.5</v>
      </c>
      <c r="P145" s="1">
        <f t="shared" si="85"/>
        <v>-15.399999999999999</v>
      </c>
      <c r="Q145" s="1">
        <f t="shared" si="86"/>
        <v>-9.5666666666666664</v>
      </c>
      <c r="R145" s="1">
        <f t="shared" si="87"/>
        <v>6.833333333333333</v>
      </c>
      <c r="S145" s="1">
        <f t="shared" si="88"/>
        <v>-2.3000000000000003</v>
      </c>
      <c r="U145" s="1">
        <f t="shared" si="78"/>
        <v>7.9</v>
      </c>
      <c r="V145" s="1">
        <f t="shared" si="79"/>
        <v>-17.8</v>
      </c>
      <c r="W145" s="4">
        <f t="shared" si="95"/>
        <v>139.11864406779659</v>
      </c>
      <c r="X145" s="1">
        <f t="shared" si="90"/>
        <v>274.94444444444446</v>
      </c>
      <c r="Y145" s="1">
        <f t="shared" si="80"/>
        <v>135.82580037664786</v>
      </c>
      <c r="Z145" s="1">
        <f t="shared" si="81"/>
        <v>207.03154425612053</v>
      </c>
      <c r="AA145" s="7">
        <f t="shared" si="82"/>
        <v>715.34921531701207</v>
      </c>
      <c r="AB145" s="1">
        <f t="shared" si="83"/>
        <v>224.33292978208232</v>
      </c>
      <c r="AC145" s="1">
        <f t="shared" si="91"/>
        <v>2662.0841000807104</v>
      </c>
      <c r="AD145" s="1">
        <f t="shared" si="92"/>
        <v>26.952179176755436</v>
      </c>
      <c r="AE145" s="12">
        <f t="shared" si="93"/>
        <v>0.65859669876002069</v>
      </c>
      <c r="AH145" s="23">
        <f t="shared" si="84"/>
        <v>0.23351000000000005</v>
      </c>
      <c r="AI145" s="23">
        <f t="shared" si="76"/>
        <v>0.26655000000000001</v>
      </c>
      <c r="AJ145" s="11">
        <f t="shared" si="74"/>
        <v>0.19140000000000001</v>
      </c>
      <c r="AK145" s="11">
        <f t="shared" si="74"/>
        <v>0.29210000000000003</v>
      </c>
      <c r="AL145" s="11">
        <f t="shared" si="74"/>
        <v>0.33089999999999997</v>
      </c>
      <c r="AM145" s="11">
        <f t="shared" si="74"/>
        <v>0.48254999999999998</v>
      </c>
      <c r="AN145" s="23">
        <f t="shared" si="67"/>
        <v>0.90962284405000005</v>
      </c>
      <c r="AO145" s="23">
        <f t="shared" si="67"/>
        <v>1.0525401832000001</v>
      </c>
      <c r="AP145" s="23">
        <f t="shared" si="67"/>
        <v>0.86725923220000001</v>
      </c>
      <c r="AQ145" s="23">
        <f t="shared" si="66"/>
        <v>0.80896844020000014</v>
      </c>
      <c r="AR145" s="23">
        <f t="shared" si="66"/>
        <v>0.65103239605000018</v>
      </c>
      <c r="AS145" s="23">
        <f t="shared" si="77"/>
        <v>2.3598089629188927</v>
      </c>
      <c r="AT145" s="23">
        <f t="shared" si="77"/>
        <v>1.1457539155351688</v>
      </c>
      <c r="AU145" s="23">
        <f t="shared" si="77"/>
        <v>0.93818708266908324</v>
      </c>
      <c r="AV145" s="23">
        <f t="shared" si="77"/>
        <v>0.30212619991888007</v>
      </c>
    </row>
    <row r="146" spans="1:48" x14ac:dyDescent="0.35">
      <c r="A146">
        <v>1976</v>
      </c>
      <c r="B146" s="1">
        <v>-14.1</v>
      </c>
      <c r="C146" s="1">
        <v>-16.399999999999999</v>
      </c>
      <c r="D146" s="1">
        <v>-15.1</v>
      </c>
      <c r="E146" s="1">
        <v>-9.8000000000000007</v>
      </c>
      <c r="F146" s="6">
        <v>-1.1000000000000001</v>
      </c>
      <c r="G146" s="1">
        <v>5.5</v>
      </c>
      <c r="H146" s="1">
        <v>7.6</v>
      </c>
      <c r="I146" s="1">
        <v>6.3</v>
      </c>
      <c r="J146" s="1">
        <v>4.7</v>
      </c>
      <c r="K146" s="1">
        <v>-2</v>
      </c>
      <c r="L146" s="1">
        <v>-5.0999999999999996</v>
      </c>
      <c r="M146" s="1">
        <v>-5.7</v>
      </c>
      <c r="N146" s="1">
        <v>-3.8</v>
      </c>
      <c r="O146" s="1">
        <f t="shared" si="75"/>
        <v>24.099999999999998</v>
      </c>
      <c r="P146" s="1">
        <f t="shared" si="85"/>
        <v>-13.733333333333333</v>
      </c>
      <c r="Q146" s="1">
        <f t="shared" si="86"/>
        <v>-8.6666666666666661</v>
      </c>
      <c r="R146" s="1">
        <f t="shared" si="87"/>
        <v>6.4666666666666659</v>
      </c>
      <c r="S146" s="1">
        <f t="shared" si="88"/>
        <v>-0.79999999999999982</v>
      </c>
      <c r="U146" s="1">
        <f t="shared" si="78"/>
        <v>7.6</v>
      </c>
      <c r="V146" s="1">
        <f t="shared" si="79"/>
        <v>-16.399999999999999</v>
      </c>
      <c r="W146" s="4">
        <f t="shared" si="95"/>
        <v>140.58333333333334</v>
      </c>
      <c r="X146" s="1">
        <f t="shared" si="90"/>
        <v>279.3955223880597</v>
      </c>
      <c r="Y146" s="1">
        <f t="shared" si="80"/>
        <v>138.81218905472636</v>
      </c>
      <c r="Z146" s="1">
        <f t="shared" si="81"/>
        <v>209.98942786069654</v>
      </c>
      <c r="AA146" s="7">
        <f t="shared" si="82"/>
        <v>703.31509121061356</v>
      </c>
      <c r="AB146" s="1">
        <f t="shared" si="83"/>
        <v>230.63888888888889</v>
      </c>
      <c r="AC146" s="1">
        <f t="shared" si="91"/>
        <v>2521.6518518518515</v>
      </c>
      <c r="AD146" s="1">
        <f t="shared" si="92"/>
        <v>25.2638888888889</v>
      </c>
      <c r="AE146" s="12">
        <f t="shared" si="93"/>
        <v>0.65439897831999483</v>
      </c>
      <c r="AH146" s="23">
        <f t="shared" si="84"/>
        <v>0.22244000000000003</v>
      </c>
      <c r="AI146" s="23">
        <f t="shared" si="76"/>
        <v>0.28686999999999996</v>
      </c>
      <c r="AJ146" s="11">
        <f t="shared" si="74"/>
        <v>0.20163999999999999</v>
      </c>
      <c r="AK146" s="11">
        <f t="shared" si="74"/>
        <v>0.30841999999999997</v>
      </c>
      <c r="AL146" s="11">
        <f t="shared" si="74"/>
        <v>0.34658</v>
      </c>
      <c r="AM146" s="11">
        <f t="shared" si="74"/>
        <v>0.49295</v>
      </c>
      <c r="AN146" s="23">
        <f t="shared" si="67"/>
        <v>0.87567374049800017</v>
      </c>
      <c r="AO146" s="23">
        <f t="shared" si="67"/>
        <v>1.0314576288320001</v>
      </c>
      <c r="AP146" s="23">
        <f t="shared" si="67"/>
        <v>0.84185320928800011</v>
      </c>
      <c r="AQ146" s="23">
        <f t="shared" si="66"/>
        <v>0.78747902528800007</v>
      </c>
      <c r="AR146" s="23">
        <f t="shared" si="66"/>
        <v>0.64427978005000019</v>
      </c>
      <c r="AS146" s="23">
        <f t="shared" si="77"/>
        <v>2.3163229787248074</v>
      </c>
      <c r="AT146" s="23">
        <f t="shared" si="77"/>
        <v>1.1193115513953791</v>
      </c>
      <c r="AU146" s="23">
        <f t="shared" si="77"/>
        <v>0.91782328760919252</v>
      </c>
      <c r="AV146" s="23">
        <f t="shared" si="77"/>
        <v>0.29801646210422655</v>
      </c>
    </row>
    <row r="147" spans="1:48" x14ac:dyDescent="0.35">
      <c r="A147">
        <v>1977</v>
      </c>
      <c r="B147" s="1">
        <v>-8.1</v>
      </c>
      <c r="C147" s="1">
        <v>-10.9</v>
      </c>
      <c r="D147" s="1">
        <v>-11.2</v>
      </c>
      <c r="E147" s="1">
        <v>-6</v>
      </c>
      <c r="F147" s="5">
        <v>0.2</v>
      </c>
      <c r="G147" s="1">
        <v>4</v>
      </c>
      <c r="H147" s="1">
        <v>9.4</v>
      </c>
      <c r="I147" s="1">
        <v>7.6</v>
      </c>
      <c r="J147" s="1">
        <v>1.8</v>
      </c>
      <c r="K147" s="1">
        <v>-2.9</v>
      </c>
      <c r="L147" s="1">
        <v>-3.7</v>
      </c>
      <c r="M147" s="1">
        <v>-9.3000000000000007</v>
      </c>
      <c r="N147" s="1">
        <v>-2.4</v>
      </c>
      <c r="O147" s="1">
        <f t="shared" si="75"/>
        <v>23.000000000000004</v>
      </c>
      <c r="P147" s="1">
        <f t="shared" si="85"/>
        <v>-8.2333333333333343</v>
      </c>
      <c r="Q147" s="1">
        <f t="shared" si="86"/>
        <v>-5.666666666666667</v>
      </c>
      <c r="R147" s="1">
        <f t="shared" si="87"/>
        <v>7</v>
      </c>
      <c r="S147" s="1">
        <f t="shared" si="88"/>
        <v>-1.5999999999999999</v>
      </c>
      <c r="U147" s="1">
        <f t="shared" si="78"/>
        <v>9.4</v>
      </c>
      <c r="V147" s="1">
        <f t="shared" si="79"/>
        <v>-11.2</v>
      </c>
      <c r="W147" s="5">
        <f t="shared" ref="W147" si="96">INTERCEPT(E$7:F$7,E147:F147)</f>
        <v>134.51612903225805</v>
      </c>
      <c r="X147" s="1">
        <f t="shared" si="90"/>
        <v>269.68085106382978</v>
      </c>
      <c r="Y147" s="1">
        <f t="shared" si="80"/>
        <v>135.16472203157173</v>
      </c>
      <c r="Z147" s="1">
        <f t="shared" si="81"/>
        <v>202.09849004804391</v>
      </c>
      <c r="AA147" s="7">
        <f t="shared" si="82"/>
        <v>847.0322580645161</v>
      </c>
      <c r="AB147" s="1">
        <f t="shared" si="83"/>
        <v>220.12060664419835</v>
      </c>
      <c r="AC147" s="1">
        <f t="shared" si="91"/>
        <v>1643.5671962766808</v>
      </c>
      <c r="AD147" s="1">
        <f t="shared" si="92"/>
        <v>24.455825710158877</v>
      </c>
      <c r="AE147" s="12">
        <f t="shared" si="93"/>
        <v>0.58211037859688985</v>
      </c>
      <c r="AH147" s="23">
        <f t="shared" si="84"/>
        <v>0.28886000000000006</v>
      </c>
      <c r="AI147" s="23">
        <f t="shared" si="76"/>
        <v>0.27290000000000003</v>
      </c>
      <c r="AJ147" s="11">
        <f t="shared" si="74"/>
        <v>0.19460000000000002</v>
      </c>
      <c r="AK147" s="11">
        <f t="shared" si="74"/>
        <v>0.29720000000000008</v>
      </c>
      <c r="AL147" s="11">
        <f t="shared" si="74"/>
        <v>0.33579999999999999</v>
      </c>
      <c r="AM147" s="11">
        <f t="shared" si="74"/>
        <v>0.48580000000000001</v>
      </c>
      <c r="AN147" s="23">
        <f t="shared" si="67"/>
        <v>0.89879907219999999</v>
      </c>
      <c r="AO147" s="23">
        <f t="shared" si="67"/>
        <v>1.0458973672</v>
      </c>
      <c r="AP147" s="23">
        <f t="shared" si="67"/>
        <v>0.85918137279999995</v>
      </c>
      <c r="AQ147" s="23">
        <f t="shared" si="66"/>
        <v>0.80212516880000018</v>
      </c>
      <c r="AR147" s="23">
        <f t="shared" si="66"/>
        <v>0.64886596880000025</v>
      </c>
      <c r="AS147" s="23">
        <f t="shared" si="77"/>
        <v>2.5597229437430773</v>
      </c>
      <c r="AT147" s="23">
        <f t="shared" si="77"/>
        <v>1.2409384270869852</v>
      </c>
      <c r="AU147" s="23">
        <f t="shared" si="77"/>
        <v>1.0165661725736932</v>
      </c>
      <c r="AV147" s="23">
        <f t="shared" si="77"/>
        <v>0.32821279639867984</v>
      </c>
    </row>
    <row r="148" spans="1:48" x14ac:dyDescent="0.35">
      <c r="A148">
        <v>1978</v>
      </c>
      <c r="B148" s="1">
        <v>-12.1</v>
      </c>
      <c r="C148" s="1">
        <v>-13.6</v>
      </c>
      <c r="D148" s="1">
        <v>-16.100000000000001</v>
      </c>
      <c r="E148" s="1">
        <v>-7.9</v>
      </c>
      <c r="F148" s="6">
        <v>-1.5</v>
      </c>
      <c r="G148" s="1">
        <v>3.5</v>
      </c>
      <c r="H148" s="1">
        <v>9.1999999999999993</v>
      </c>
      <c r="I148" s="1">
        <v>7.6</v>
      </c>
      <c r="J148" s="1">
        <v>3.3</v>
      </c>
      <c r="K148" s="1">
        <v>-1.8</v>
      </c>
      <c r="L148" s="1">
        <v>-10</v>
      </c>
      <c r="M148" s="1">
        <v>-1.3</v>
      </c>
      <c r="N148" s="1">
        <v>-3.4</v>
      </c>
      <c r="O148" s="1">
        <f t="shared" si="75"/>
        <v>23.599999999999998</v>
      </c>
      <c r="P148" s="1">
        <f t="shared" si="85"/>
        <v>-11.666666666666666</v>
      </c>
      <c r="Q148" s="1">
        <f t="shared" si="86"/>
        <v>-8.5</v>
      </c>
      <c r="R148" s="1">
        <f t="shared" si="87"/>
        <v>6.7666666666666657</v>
      </c>
      <c r="S148" s="1">
        <f t="shared" si="88"/>
        <v>-2.8333333333333335</v>
      </c>
      <c r="U148" s="1">
        <f t="shared" si="78"/>
        <v>9.1999999999999993</v>
      </c>
      <c r="V148" s="1">
        <f t="shared" si="79"/>
        <v>-16.100000000000001</v>
      </c>
      <c r="W148" s="4">
        <f t="shared" ref="W148:W149" si="97">INTERCEPT(F$7:G$7,F148:G148)</f>
        <v>144.65</v>
      </c>
      <c r="X148" s="1">
        <f t="shared" si="90"/>
        <v>277.73529411764707</v>
      </c>
      <c r="Y148" s="1">
        <f t="shared" si="80"/>
        <v>133.08529411764707</v>
      </c>
      <c r="Z148" s="1">
        <f t="shared" si="81"/>
        <v>211.19264705882352</v>
      </c>
      <c r="AA148" s="7">
        <f t="shared" si="82"/>
        <v>816.25647058823529</v>
      </c>
      <c r="AB148" s="1">
        <f t="shared" si="83"/>
        <v>239.96914893617023</v>
      </c>
      <c r="AC148" s="1">
        <f t="shared" si="91"/>
        <v>2575.6688652482271</v>
      </c>
      <c r="AD148" s="1">
        <f t="shared" si="92"/>
        <v>24.665425531914892</v>
      </c>
      <c r="AE148" s="12">
        <f t="shared" si="93"/>
        <v>0.63981653914462622</v>
      </c>
      <c r="AH148" s="23">
        <f t="shared" si="84"/>
        <v>0.28148000000000001</v>
      </c>
      <c r="AI148" s="23">
        <f t="shared" si="76"/>
        <v>0.28051999999999999</v>
      </c>
      <c r="AJ148" s="11">
        <f t="shared" si="74"/>
        <v>0.19843999999999998</v>
      </c>
      <c r="AK148" s="11">
        <f t="shared" si="74"/>
        <v>0.30331999999999998</v>
      </c>
      <c r="AL148" s="11">
        <f t="shared" si="74"/>
        <v>0.34167999999999998</v>
      </c>
      <c r="AM148" s="11">
        <f t="shared" si="74"/>
        <v>0.48969999999999997</v>
      </c>
      <c r="AN148" s="23">
        <f t="shared" si="67"/>
        <v>0.88606815836800012</v>
      </c>
      <c r="AO148" s="23">
        <f t="shared" si="67"/>
        <v>1.0379914093120002</v>
      </c>
      <c r="AP148" s="23">
        <f t="shared" si="67"/>
        <v>0.84965411420800008</v>
      </c>
      <c r="AQ148" s="23">
        <f t="shared" si="66"/>
        <v>0.79406663820800016</v>
      </c>
      <c r="AR148" s="23">
        <f t="shared" si="66"/>
        <v>0.64633373780000014</v>
      </c>
      <c r="AS148" s="23">
        <f t="shared" si="77"/>
        <v>2.5032755027664764</v>
      </c>
      <c r="AT148" s="23">
        <f t="shared" si="77"/>
        <v>1.2114130074060447</v>
      </c>
      <c r="AU148" s="23">
        <f t="shared" si="77"/>
        <v>0.99290203440979874</v>
      </c>
      <c r="AV148" s="23">
        <f t="shared" si="77"/>
        <v>0.3215657362736134</v>
      </c>
    </row>
    <row r="149" spans="1:48" x14ac:dyDescent="0.35">
      <c r="A149">
        <v>1979</v>
      </c>
      <c r="B149" s="1">
        <v>-6.8</v>
      </c>
      <c r="C149" s="1">
        <v>-12.6</v>
      </c>
      <c r="D149" s="1">
        <v>-13</v>
      </c>
      <c r="E149" s="1">
        <v>-5.9</v>
      </c>
      <c r="F149" s="6">
        <v>-1.2</v>
      </c>
      <c r="G149" s="1">
        <v>4.4000000000000004</v>
      </c>
      <c r="H149" s="1">
        <v>7.8</v>
      </c>
      <c r="I149" s="1">
        <v>7.6</v>
      </c>
      <c r="J149" s="1">
        <v>2.1</v>
      </c>
      <c r="K149" s="1">
        <v>-1.6</v>
      </c>
      <c r="L149" s="1">
        <v>-8.6999999999999993</v>
      </c>
      <c r="M149" s="1">
        <v>-10.4</v>
      </c>
      <c r="N149" s="1">
        <v>-3.2</v>
      </c>
      <c r="O149" s="1">
        <f t="shared" si="75"/>
        <v>21.9</v>
      </c>
      <c r="P149" s="1">
        <f t="shared" si="85"/>
        <v>-6.8999999999999995</v>
      </c>
      <c r="Q149" s="1">
        <f t="shared" si="86"/>
        <v>-6.6999999999999993</v>
      </c>
      <c r="R149" s="1">
        <f t="shared" si="87"/>
        <v>6.5999999999999988</v>
      </c>
      <c r="S149" s="1">
        <f t="shared" si="88"/>
        <v>-2.7333333333333329</v>
      </c>
      <c r="U149" s="1">
        <f t="shared" si="78"/>
        <v>7.8</v>
      </c>
      <c r="V149" s="1">
        <f t="shared" si="79"/>
        <v>-13</v>
      </c>
      <c r="W149" s="4">
        <f t="shared" si="97"/>
        <v>142.03571428571428</v>
      </c>
      <c r="X149" s="1">
        <f t="shared" si="90"/>
        <v>275.31081081081084</v>
      </c>
      <c r="Y149" s="1">
        <f t="shared" si="80"/>
        <v>133.27509652509656</v>
      </c>
      <c r="Z149" s="1">
        <f t="shared" si="81"/>
        <v>208.67326254826256</v>
      </c>
      <c r="AA149" s="7">
        <f t="shared" si="82"/>
        <v>693.03050193050206</v>
      </c>
      <c r="AB149" s="1">
        <f t="shared" si="83"/>
        <v>229.30042016806721</v>
      </c>
      <c r="AC149" s="1">
        <f t="shared" si="91"/>
        <v>1987.2703081232489</v>
      </c>
      <c r="AD149" s="1">
        <f t="shared" si="92"/>
        <v>27.385504201680675</v>
      </c>
      <c r="AE149" s="12">
        <f t="shared" si="93"/>
        <v>0.62871816007143189</v>
      </c>
      <c r="AH149" s="23">
        <f t="shared" si="84"/>
        <v>0.22982000000000002</v>
      </c>
      <c r="AI149" s="23">
        <f t="shared" si="76"/>
        <v>0.25892999999999999</v>
      </c>
      <c r="AJ149" s="11">
        <f t="shared" si="74"/>
        <v>0.18756</v>
      </c>
      <c r="AK149" s="11">
        <f t="shared" si="74"/>
        <v>0.28598000000000001</v>
      </c>
      <c r="AL149" s="11">
        <f t="shared" si="74"/>
        <v>0.32501999999999998</v>
      </c>
      <c r="AM149" s="11">
        <f t="shared" si="74"/>
        <v>0.47864999999999996</v>
      </c>
      <c r="AN149" s="23">
        <f t="shared" si="67"/>
        <v>0.9228689826580001</v>
      </c>
      <c r="AO149" s="23">
        <f t="shared" si="67"/>
        <v>1.060576983712</v>
      </c>
      <c r="AP149" s="23">
        <f t="shared" si="67"/>
        <v>0.87711883616800002</v>
      </c>
      <c r="AQ149" s="23">
        <f t="shared" si="66"/>
        <v>0.81733376096800003</v>
      </c>
      <c r="AR149" s="23">
        <f t="shared" si="66"/>
        <v>0.65369959045000003</v>
      </c>
      <c r="AS149" s="23">
        <f t="shared" si="77"/>
        <v>2.3315553234806097</v>
      </c>
      <c r="AT149" s="23">
        <f t="shared" si="77"/>
        <v>1.1341310096321102</v>
      </c>
      <c r="AU149" s="23">
        <f t="shared" si="77"/>
        <v>0.92819772768056996</v>
      </c>
      <c r="AV149" s="23">
        <f t="shared" si="77"/>
        <v>0.29798425467655187</v>
      </c>
    </row>
    <row r="150" spans="1:48" x14ac:dyDescent="0.35">
      <c r="A150">
        <v>1980</v>
      </c>
      <c r="B150" s="1">
        <v>-4.0999999999999996</v>
      </c>
      <c r="C150" s="1">
        <v>-11.5</v>
      </c>
      <c r="D150" s="1">
        <v>-10.1</v>
      </c>
      <c r="E150" s="1">
        <v>-8.6</v>
      </c>
      <c r="F150" s="5">
        <v>0.3</v>
      </c>
      <c r="G150" s="1">
        <v>4.7</v>
      </c>
      <c r="H150" s="1">
        <v>8.1999999999999993</v>
      </c>
      <c r="I150" s="1">
        <v>7.6</v>
      </c>
      <c r="J150" s="1">
        <v>3.3</v>
      </c>
      <c r="K150" s="1">
        <v>-1.7</v>
      </c>
      <c r="L150" s="1">
        <v>-4.7</v>
      </c>
      <c r="M150" s="1">
        <v>-8.4</v>
      </c>
      <c r="N150" s="1">
        <v>-2.1</v>
      </c>
      <c r="O150" s="1">
        <f t="shared" si="75"/>
        <v>24.099999999999998</v>
      </c>
      <c r="P150" s="1">
        <f t="shared" si="85"/>
        <v>-8.6666666666666661</v>
      </c>
      <c r="Q150" s="1">
        <f t="shared" si="86"/>
        <v>-6.1333333333333329</v>
      </c>
      <c r="R150" s="1">
        <f t="shared" si="87"/>
        <v>6.833333333333333</v>
      </c>
      <c r="S150" s="1">
        <f t="shared" si="88"/>
        <v>-1.0333333333333334</v>
      </c>
      <c r="U150" s="1">
        <f t="shared" si="78"/>
        <v>8.1999999999999993</v>
      </c>
      <c r="V150" s="1">
        <f t="shared" si="79"/>
        <v>-11.5</v>
      </c>
      <c r="W150" s="5">
        <f t="shared" ref="W150" si="98">INTERCEPT(E$7:F$7,E150:F150)</f>
        <v>134.47191011235955</v>
      </c>
      <c r="X150" s="1">
        <f t="shared" si="90"/>
        <v>278.13</v>
      </c>
      <c r="Y150" s="1">
        <f t="shared" si="80"/>
        <v>143.65808988764044</v>
      </c>
      <c r="Z150" s="1">
        <f t="shared" si="81"/>
        <v>206.30095505617976</v>
      </c>
      <c r="AA150" s="7">
        <f t="shared" si="82"/>
        <v>785.3308913857677</v>
      </c>
      <c r="AB150" s="1">
        <f t="shared" si="83"/>
        <v>224.16109930154872</v>
      </c>
      <c r="AC150" s="1">
        <f t="shared" si="91"/>
        <v>1718.5684279785401</v>
      </c>
      <c r="AD150" s="1">
        <f t="shared" si="92"/>
        <v>22.391360461585194</v>
      </c>
      <c r="AE150" s="12">
        <f t="shared" si="93"/>
        <v>0.59666080028685897</v>
      </c>
      <c r="AH150" s="23">
        <f t="shared" si="84"/>
        <v>0.24458000000000002</v>
      </c>
      <c r="AI150" s="23">
        <f t="shared" si="76"/>
        <v>0.28686999999999996</v>
      </c>
      <c r="AJ150" s="11">
        <f t="shared" si="74"/>
        <v>0.20163999999999999</v>
      </c>
      <c r="AK150" s="11">
        <f t="shared" si="74"/>
        <v>0.30841999999999997</v>
      </c>
      <c r="AL150" s="11">
        <f t="shared" si="74"/>
        <v>0.34658</v>
      </c>
      <c r="AM150" s="11">
        <f t="shared" si="74"/>
        <v>0.49295</v>
      </c>
      <c r="AN150" s="23">
        <f t="shared" si="67"/>
        <v>0.87567374049800017</v>
      </c>
      <c r="AO150" s="23">
        <f t="shared" si="67"/>
        <v>1.0314576288320001</v>
      </c>
      <c r="AP150" s="23">
        <f t="shared" si="67"/>
        <v>0.84185320928800011</v>
      </c>
      <c r="AQ150" s="23">
        <f t="shared" si="66"/>
        <v>0.78747902528800007</v>
      </c>
      <c r="AR150" s="23">
        <f t="shared" si="66"/>
        <v>0.64427978005000019</v>
      </c>
      <c r="AS150" s="23">
        <f t="shared" si="77"/>
        <v>2.4476566031646678</v>
      </c>
      <c r="AT150" s="23">
        <f t="shared" si="77"/>
        <v>1.1827756038061903</v>
      </c>
      <c r="AU150" s="23">
        <f t="shared" si="77"/>
        <v>0.9698631197328561</v>
      </c>
      <c r="AV150" s="23">
        <f t="shared" si="77"/>
        <v>0.31491375253841269</v>
      </c>
    </row>
    <row r="151" spans="1:48" x14ac:dyDescent="0.35">
      <c r="A151">
        <v>1981</v>
      </c>
      <c r="B151" s="1">
        <v>-4.5</v>
      </c>
      <c r="C151" s="1">
        <v>-10.7</v>
      </c>
      <c r="D151" s="1">
        <v>-8.6</v>
      </c>
      <c r="E151" s="1">
        <v>-8.1999999999999993</v>
      </c>
      <c r="F151" s="6">
        <v>1</v>
      </c>
      <c r="G151" s="1">
        <v>4.5</v>
      </c>
      <c r="H151" s="1">
        <v>8.1</v>
      </c>
      <c r="I151" s="1">
        <v>8</v>
      </c>
      <c r="J151" s="1">
        <v>3.8</v>
      </c>
      <c r="K151" s="1">
        <v>-1.5</v>
      </c>
      <c r="L151" s="1">
        <v>-4.4000000000000004</v>
      </c>
      <c r="M151" s="1">
        <v>-8.1999999999999993</v>
      </c>
      <c r="N151" s="1">
        <v>-1.7</v>
      </c>
      <c r="O151" s="1">
        <f t="shared" si="75"/>
        <v>25.400000000000002</v>
      </c>
      <c r="P151" s="1">
        <f t="shared" si="85"/>
        <v>-7.8666666666666671</v>
      </c>
      <c r="Q151" s="1">
        <f t="shared" si="86"/>
        <v>-5.2666666666666657</v>
      </c>
      <c r="R151" s="1">
        <f t="shared" si="87"/>
        <v>6.8666666666666671</v>
      </c>
      <c r="S151" s="1">
        <f t="shared" si="88"/>
        <v>-0.70000000000000018</v>
      </c>
      <c r="U151" s="1">
        <f t="shared" si="78"/>
        <v>8.1</v>
      </c>
      <c r="V151" s="1">
        <f t="shared" si="79"/>
        <v>-10.7</v>
      </c>
      <c r="W151" s="4">
        <f t="shared" ref="W151:W154" si="99">INTERCEPT(F$7:G$7,F151:G151)</f>
        <v>126.78571428571429</v>
      </c>
      <c r="X151" s="1">
        <f t="shared" si="90"/>
        <v>279.8679245283019</v>
      </c>
      <c r="Y151" s="1">
        <f t="shared" si="80"/>
        <v>153.08221024258762</v>
      </c>
      <c r="Z151" s="1">
        <f t="shared" si="81"/>
        <v>203.32681940700809</v>
      </c>
      <c r="AA151" s="7">
        <f t="shared" si="82"/>
        <v>826.64393530997302</v>
      </c>
      <c r="AB151" s="1">
        <f t="shared" si="83"/>
        <v>213.65571428571428</v>
      </c>
      <c r="AC151" s="1">
        <f t="shared" si="91"/>
        <v>1524.0774285714285</v>
      </c>
      <c r="AD151" s="1">
        <f t="shared" si="92"/>
        <v>19.957857142857151</v>
      </c>
      <c r="AE151" s="12">
        <f t="shared" si="93"/>
        <v>0.57588057951344529</v>
      </c>
      <c r="AH151" s="23">
        <f t="shared" si="84"/>
        <v>0.24088999999999999</v>
      </c>
      <c r="AI151" s="23">
        <f t="shared" si="76"/>
        <v>0.30338000000000004</v>
      </c>
      <c r="AJ151" s="11">
        <f t="shared" si="74"/>
        <v>0.20996000000000001</v>
      </c>
      <c r="AK151" s="11">
        <f t="shared" si="74"/>
        <v>0.32168000000000002</v>
      </c>
      <c r="AL151" s="11">
        <f t="shared" si="74"/>
        <v>0.35931999999999997</v>
      </c>
      <c r="AM151" s="11">
        <f t="shared" si="74"/>
        <v>0.50139999999999996</v>
      </c>
      <c r="AN151" s="23">
        <f t="shared" si="67"/>
        <v>0.8495616070480001</v>
      </c>
      <c r="AO151" s="23">
        <f t="shared" si="67"/>
        <v>1.014701747872</v>
      </c>
      <c r="AP151" s="23">
        <f t="shared" si="67"/>
        <v>0.822160014208</v>
      </c>
      <c r="AQ151" s="23">
        <f t="shared" si="66"/>
        <v>0.77089508700800002</v>
      </c>
      <c r="AR151" s="23">
        <f t="shared" si="66"/>
        <v>0.63917874320000012</v>
      </c>
      <c r="AS151" s="23">
        <f t="shared" si="77"/>
        <v>2.490731409127517</v>
      </c>
      <c r="AT151" s="23">
        <f t="shared" si="77"/>
        <v>1.1992100214692754</v>
      </c>
      <c r="AU151" s="23">
        <f t="shared" si="77"/>
        <v>0.98451307425055024</v>
      </c>
      <c r="AV151" s="23">
        <f t="shared" si="77"/>
        <v>0.32180918787766893</v>
      </c>
    </row>
    <row r="152" spans="1:48" x14ac:dyDescent="0.35">
      <c r="A152">
        <v>1982</v>
      </c>
      <c r="B152" s="1">
        <v>-8.6999999999999993</v>
      </c>
      <c r="C152" s="1">
        <v>-17.7</v>
      </c>
      <c r="D152" s="1">
        <v>-14.9</v>
      </c>
      <c r="E152" s="1">
        <v>-8.5</v>
      </c>
      <c r="F152" s="6">
        <v>-1.5</v>
      </c>
      <c r="G152" s="1">
        <v>5</v>
      </c>
      <c r="H152" s="1">
        <v>8.6</v>
      </c>
      <c r="I152" s="1">
        <v>7.2</v>
      </c>
      <c r="J152" s="1">
        <v>1.8</v>
      </c>
      <c r="K152" s="1">
        <v>-2.2000000000000002</v>
      </c>
      <c r="L152" s="1">
        <v>-7.4</v>
      </c>
      <c r="M152" s="1">
        <v>-11.6</v>
      </c>
      <c r="N152" s="1">
        <v>-4.2</v>
      </c>
      <c r="O152" s="1">
        <f t="shared" si="75"/>
        <v>22.6</v>
      </c>
      <c r="P152" s="1">
        <f t="shared" si="85"/>
        <v>-11.533333333333331</v>
      </c>
      <c r="Q152" s="1">
        <f t="shared" si="86"/>
        <v>-8.2999999999999989</v>
      </c>
      <c r="R152" s="1">
        <f t="shared" si="87"/>
        <v>6.9333333333333336</v>
      </c>
      <c r="S152" s="1">
        <f t="shared" si="88"/>
        <v>-2.6</v>
      </c>
      <c r="U152" s="1">
        <f t="shared" si="78"/>
        <v>8.6</v>
      </c>
      <c r="V152" s="1">
        <f t="shared" si="79"/>
        <v>-17.7</v>
      </c>
      <c r="W152" s="4">
        <f t="shared" si="99"/>
        <v>142.53846153846155</v>
      </c>
      <c r="X152" s="1">
        <f t="shared" si="90"/>
        <v>271.72500000000002</v>
      </c>
      <c r="Y152" s="1">
        <f t="shared" si="80"/>
        <v>129.18653846153848</v>
      </c>
      <c r="Z152" s="1">
        <f t="shared" si="81"/>
        <v>207.13173076923078</v>
      </c>
      <c r="AA152" s="7">
        <f t="shared" si="82"/>
        <v>740.66948717948719</v>
      </c>
      <c r="AB152" s="1">
        <f t="shared" si="83"/>
        <v>227.67053701015965</v>
      </c>
      <c r="AC152" s="1">
        <f t="shared" si="91"/>
        <v>2686.5123367198835</v>
      </c>
      <c r="AD152" s="1">
        <f t="shared" si="92"/>
        <v>28.703193033381723</v>
      </c>
      <c r="AE152" s="12">
        <f t="shared" si="93"/>
        <v>0.65570729405603656</v>
      </c>
      <c r="AH152" s="23">
        <f t="shared" si="84"/>
        <v>0.25934000000000001</v>
      </c>
      <c r="AI152" s="23">
        <f t="shared" si="76"/>
        <v>0.26782</v>
      </c>
      <c r="AJ152" s="11">
        <f t="shared" si="74"/>
        <v>0.19204000000000002</v>
      </c>
      <c r="AK152" s="11">
        <f t="shared" si="74"/>
        <v>0.29312000000000005</v>
      </c>
      <c r="AL152" s="11">
        <f t="shared" si="74"/>
        <v>0.33188000000000001</v>
      </c>
      <c r="AM152" s="11">
        <f t="shared" si="74"/>
        <v>0.48319999999999996</v>
      </c>
      <c r="AN152" s="23">
        <f t="shared" si="67"/>
        <v>0.90744247680800016</v>
      </c>
      <c r="AO152" s="23">
        <f t="shared" si="67"/>
        <v>1.051207655072</v>
      </c>
      <c r="AP152" s="23">
        <f t="shared" si="67"/>
        <v>0.86563358924800005</v>
      </c>
      <c r="AQ152" s="23">
        <f t="shared" si="66"/>
        <v>0.80759048924800014</v>
      </c>
      <c r="AR152" s="23">
        <f t="shared" si="66"/>
        <v>0.6505950208000002</v>
      </c>
      <c r="AS152" s="23">
        <f t="shared" si="77"/>
        <v>2.3996888606214415</v>
      </c>
      <c r="AT152" s="23">
        <f t="shared" si="77"/>
        <v>1.164761772259381</v>
      </c>
      <c r="AU152" s="23">
        <f t="shared" si="77"/>
        <v>0.95383319327201566</v>
      </c>
      <c r="AV152" s="23">
        <f t="shared" si="77"/>
        <v>0.30732340060890734</v>
      </c>
    </row>
    <row r="153" spans="1:48" x14ac:dyDescent="0.35">
      <c r="A153">
        <v>1983</v>
      </c>
      <c r="B153" s="1">
        <v>-28.9</v>
      </c>
      <c r="C153" s="1">
        <v>-20.9</v>
      </c>
      <c r="D153" s="1">
        <v>-23</v>
      </c>
      <c r="E153" s="1">
        <v>-9.5</v>
      </c>
      <c r="F153" s="6">
        <v>-1.4</v>
      </c>
      <c r="G153" s="1">
        <v>4</v>
      </c>
      <c r="H153" s="1">
        <v>6.2</v>
      </c>
      <c r="I153" s="1">
        <v>5.6</v>
      </c>
      <c r="J153" s="1">
        <v>3.1</v>
      </c>
      <c r="K153" s="1">
        <v>-3.5</v>
      </c>
      <c r="L153" s="1">
        <v>-7.3</v>
      </c>
      <c r="M153" s="1">
        <v>-9.6</v>
      </c>
      <c r="N153" s="1">
        <v>-7.1</v>
      </c>
      <c r="O153" s="1">
        <f t="shared" si="75"/>
        <v>18.899999999999999</v>
      </c>
      <c r="P153" s="1">
        <f t="shared" si="85"/>
        <v>-20.466666666666665</v>
      </c>
      <c r="Q153" s="1">
        <f t="shared" si="86"/>
        <v>-11.299999999999999</v>
      </c>
      <c r="R153" s="1">
        <f t="shared" si="87"/>
        <v>5.2666666666666666</v>
      </c>
      <c r="S153" s="1">
        <f t="shared" si="88"/>
        <v>-2.5666666666666664</v>
      </c>
      <c r="U153" s="1">
        <f t="shared" si="78"/>
        <v>6.2</v>
      </c>
      <c r="V153" s="1">
        <f t="shared" si="79"/>
        <v>-28.9</v>
      </c>
      <c r="W153" s="4">
        <f t="shared" si="99"/>
        <v>143.40740740740742</v>
      </c>
      <c r="X153" s="1">
        <f t="shared" si="90"/>
        <v>272.32575757575756</v>
      </c>
      <c r="Y153" s="1">
        <f t="shared" si="80"/>
        <v>128.91835016835014</v>
      </c>
      <c r="Z153" s="1">
        <f t="shared" si="81"/>
        <v>207.86658249158251</v>
      </c>
      <c r="AA153" s="7">
        <f t="shared" si="82"/>
        <v>532.86251402918049</v>
      </c>
      <c r="AB153" s="1">
        <f t="shared" si="83"/>
        <v>236.6824074074074</v>
      </c>
      <c r="AC153" s="1">
        <f t="shared" si="91"/>
        <v>4560.0810493827157</v>
      </c>
      <c r="AD153" s="1">
        <f t="shared" si="92"/>
        <v>25.066203703703721</v>
      </c>
      <c r="AE153" s="12">
        <f t="shared" si="93"/>
        <v>0.74524602370518411</v>
      </c>
      <c r="AH153" s="23">
        <f t="shared" si="84"/>
        <v>0.17078000000000002</v>
      </c>
      <c r="AI153" s="23">
        <f t="shared" si="76"/>
        <v>0.22082999999999997</v>
      </c>
      <c r="AJ153" s="11">
        <f t="shared" si="74"/>
        <v>0.16836000000000001</v>
      </c>
      <c r="AK153" s="11">
        <f t="shared" si="74"/>
        <v>0.25538</v>
      </c>
      <c r="AL153" s="11">
        <f t="shared" si="74"/>
        <v>0.29561999999999999</v>
      </c>
      <c r="AM153" s="11">
        <f t="shared" si="74"/>
        <v>0.45914999999999995</v>
      </c>
      <c r="AN153" s="23">
        <f t="shared" si="67"/>
        <v>0.99331515113800017</v>
      </c>
      <c r="AO153" s="23">
        <f t="shared" si="67"/>
        <v>1.1018315168320001</v>
      </c>
      <c r="AP153" s="23">
        <f t="shared" si="67"/>
        <v>0.92913604544799999</v>
      </c>
      <c r="AQ153" s="23">
        <f t="shared" si="66"/>
        <v>0.86167046624800014</v>
      </c>
      <c r="AR153" s="23">
        <f t="shared" si="66"/>
        <v>0.66813980845000021</v>
      </c>
      <c r="AS153" s="23">
        <f t="shared" si="77"/>
        <v>2.0838364548734827</v>
      </c>
      <c r="AT153" s="23">
        <f t="shared" si="77"/>
        <v>1.0235405919235447</v>
      </c>
      <c r="AU153" s="23">
        <f t="shared" si="77"/>
        <v>0.83568536308440267</v>
      </c>
      <c r="AV153" s="23">
        <f t="shared" si="77"/>
        <v>0.26416136163056453</v>
      </c>
    </row>
    <row r="154" spans="1:48" x14ac:dyDescent="0.35">
      <c r="A154">
        <v>1984</v>
      </c>
      <c r="B154" s="1">
        <v>-21.8</v>
      </c>
      <c r="C154" s="1">
        <v>-29.9</v>
      </c>
      <c r="D154" s="1">
        <v>-19</v>
      </c>
      <c r="E154" s="1">
        <v>-13.3</v>
      </c>
      <c r="F154" s="6">
        <v>-4</v>
      </c>
      <c r="G154" s="1">
        <v>3</v>
      </c>
      <c r="H154" s="1">
        <v>8.3000000000000007</v>
      </c>
      <c r="I154" s="1">
        <v>6.6</v>
      </c>
      <c r="J154" s="1">
        <v>2.7</v>
      </c>
      <c r="K154" s="1">
        <v>-2.8</v>
      </c>
      <c r="L154" s="1">
        <v>-5.7</v>
      </c>
      <c r="M154" s="1">
        <v>-10.7</v>
      </c>
      <c r="N154" s="1">
        <v>-7.2</v>
      </c>
      <c r="O154" s="1">
        <f t="shared" si="75"/>
        <v>20.599999999999998</v>
      </c>
      <c r="P154" s="1">
        <f t="shared" si="85"/>
        <v>-20.433333333333334</v>
      </c>
      <c r="Q154" s="1">
        <f t="shared" si="86"/>
        <v>-12.1</v>
      </c>
      <c r="R154" s="1">
        <f t="shared" si="87"/>
        <v>5.9666666666666659</v>
      </c>
      <c r="S154" s="1">
        <f t="shared" si="88"/>
        <v>-1.9333333333333333</v>
      </c>
      <c r="U154" s="1">
        <f t="shared" si="78"/>
        <v>8.3000000000000007</v>
      </c>
      <c r="V154" s="1">
        <f t="shared" si="79"/>
        <v>-29.9</v>
      </c>
      <c r="W154" s="4">
        <f t="shared" si="99"/>
        <v>152.92857142857142</v>
      </c>
      <c r="X154" s="1">
        <f t="shared" si="90"/>
        <v>272.9727272727273</v>
      </c>
      <c r="Y154" s="1">
        <f t="shared" si="80"/>
        <v>120.04415584415588</v>
      </c>
      <c r="Z154" s="1">
        <f t="shared" si="81"/>
        <v>212.95064935064937</v>
      </c>
      <c r="AA154" s="7">
        <f t="shared" si="82"/>
        <v>664.24432900432919</v>
      </c>
      <c r="AB154" s="1">
        <f t="shared" si="83"/>
        <v>245.60281385281385</v>
      </c>
      <c r="AC154" s="1">
        <f t="shared" si="91"/>
        <v>4895.6827561327555</v>
      </c>
      <c r="AD154" s="1">
        <f t="shared" si="92"/>
        <v>30.12716450216449</v>
      </c>
      <c r="AE154" s="12">
        <f t="shared" si="93"/>
        <v>0.73080870772528617</v>
      </c>
      <c r="AH154" s="23">
        <f t="shared" si="84"/>
        <v>0.24827000000000005</v>
      </c>
      <c r="AI154" s="23">
        <f t="shared" si="76"/>
        <v>0.24241999999999997</v>
      </c>
      <c r="AJ154" s="11">
        <f t="shared" si="74"/>
        <v>0.17923999999999998</v>
      </c>
      <c r="AK154" s="11">
        <f t="shared" si="74"/>
        <v>0.27272000000000002</v>
      </c>
      <c r="AL154" s="11">
        <f t="shared" si="74"/>
        <v>0.31228</v>
      </c>
      <c r="AM154" s="11">
        <f t="shared" si="74"/>
        <v>0.47019999999999995</v>
      </c>
      <c r="AN154" s="23">
        <f t="shared" si="67"/>
        <v>0.95253304448800014</v>
      </c>
      <c r="AO154" s="23">
        <f t="shared" si="67"/>
        <v>1.0782348857920001</v>
      </c>
      <c r="AP154" s="23">
        <f t="shared" si="67"/>
        <v>0.89910320012800005</v>
      </c>
      <c r="AQ154" s="23">
        <f t="shared" si="66"/>
        <v>0.83603269212800002</v>
      </c>
      <c r="AR154" s="23">
        <f t="shared" si="66"/>
        <v>0.6597310568000001</v>
      </c>
      <c r="AS154" s="23">
        <f t="shared" si="77"/>
        <v>2.3015428684275387</v>
      </c>
      <c r="AT154" s="23">
        <f t="shared" si="77"/>
        <v>1.1241558660465187</v>
      </c>
      <c r="AU154" s="23">
        <f t="shared" si="77"/>
        <v>0.91905217010741158</v>
      </c>
      <c r="AV154" s="23">
        <f t="shared" si="77"/>
        <v>0.29307274212539264</v>
      </c>
    </row>
    <row r="155" spans="1:48" x14ac:dyDescent="0.35">
      <c r="A155">
        <v>1985</v>
      </c>
      <c r="B155" s="1">
        <v>-4.8</v>
      </c>
      <c r="C155" s="1">
        <v>-13.8</v>
      </c>
      <c r="D155" s="1">
        <v>-12.5</v>
      </c>
      <c r="E155" s="1">
        <v>-5.6</v>
      </c>
      <c r="F155" s="5">
        <v>2.2000000000000002</v>
      </c>
      <c r="G155" s="1">
        <v>6.3</v>
      </c>
      <c r="H155" s="1">
        <v>8.6999999999999993</v>
      </c>
      <c r="I155" s="1">
        <v>7.4</v>
      </c>
      <c r="J155" s="1">
        <v>4.0999999999999996</v>
      </c>
      <c r="K155" s="1">
        <v>-2.7</v>
      </c>
      <c r="L155" s="1">
        <v>-4</v>
      </c>
      <c r="M155" s="1">
        <v>-5.4</v>
      </c>
      <c r="N155" s="1">
        <v>-1.7</v>
      </c>
      <c r="O155" s="1">
        <f t="shared" si="75"/>
        <v>28.700000000000003</v>
      </c>
      <c r="P155" s="1">
        <f t="shared" si="85"/>
        <v>-9.7666666666666675</v>
      </c>
      <c r="Q155" s="1">
        <f t="shared" si="86"/>
        <v>-5.3000000000000007</v>
      </c>
      <c r="R155" s="1">
        <f t="shared" si="87"/>
        <v>7.4666666666666659</v>
      </c>
      <c r="S155" s="1">
        <f t="shared" si="88"/>
        <v>-0.86666666666666681</v>
      </c>
      <c r="U155" s="1">
        <f t="shared" si="78"/>
        <v>8.6999999999999993</v>
      </c>
      <c r="V155" s="1">
        <f t="shared" si="79"/>
        <v>-13.8</v>
      </c>
      <c r="W155" s="5">
        <f t="shared" ref="W155" si="100">INTERCEPT(E$7:F$7,E155:F155)</f>
        <v>126.8974358974359</v>
      </c>
      <c r="X155" s="1">
        <f t="shared" si="90"/>
        <v>276.38970588235293</v>
      </c>
      <c r="Y155" s="1">
        <f t="shared" si="80"/>
        <v>149.49226998491702</v>
      </c>
      <c r="Z155" s="1">
        <f t="shared" si="81"/>
        <v>201.64357088989442</v>
      </c>
      <c r="AA155" s="7">
        <f t="shared" si="82"/>
        <v>867.05516591251853</v>
      </c>
      <c r="AB155" s="1">
        <f t="shared" si="83"/>
        <v>218.92470862470861</v>
      </c>
      <c r="AC155" s="1">
        <f t="shared" si="91"/>
        <v>2014.1073193473192</v>
      </c>
      <c r="AD155" s="1">
        <f t="shared" si="92"/>
        <v>17.435081585081591</v>
      </c>
      <c r="AE155" s="12">
        <f t="shared" si="93"/>
        <v>0.60382164842390773</v>
      </c>
      <c r="AH155" s="23">
        <f t="shared" si="84"/>
        <v>0.26302999999999999</v>
      </c>
      <c r="AI155" s="23">
        <f t="shared" si="76"/>
        <v>0.34529000000000004</v>
      </c>
      <c r="AJ155" s="11">
        <f t="shared" si="74"/>
        <v>0.23108000000000004</v>
      </c>
      <c r="AK155" s="11">
        <f t="shared" si="74"/>
        <v>0.35534000000000004</v>
      </c>
      <c r="AL155" s="11">
        <f t="shared" si="74"/>
        <v>0.39166000000000001</v>
      </c>
      <c r="AM155" s="11">
        <f t="shared" si="74"/>
        <v>0.52285000000000004</v>
      </c>
      <c r="AN155" s="23">
        <f t="shared" si="67"/>
        <v>0.78920204552199991</v>
      </c>
      <c r="AO155" s="23">
        <f t="shared" si="67"/>
        <v>0.9736722786880001</v>
      </c>
      <c r="AP155" s="23">
        <f t="shared" si="67"/>
        <v>0.77599156775199996</v>
      </c>
      <c r="AQ155" s="23">
        <f t="shared" si="66"/>
        <v>0.73232548455200019</v>
      </c>
      <c r="AR155" s="23">
        <f t="shared" si="66"/>
        <v>0.62778203645000008</v>
      </c>
      <c r="AS155" s="23">
        <f t="shared" si="77"/>
        <v>2.498781137942264</v>
      </c>
      <c r="AT155" s="23">
        <f t="shared" si="77"/>
        <v>1.1931902550560103</v>
      </c>
      <c r="AU155" s="23">
        <f t="shared" si="77"/>
        <v>0.9827431964913389</v>
      </c>
      <c r="AV155" s="23">
        <f t="shared" si="77"/>
        <v>0.32662982858754108</v>
      </c>
    </row>
    <row r="156" spans="1:48" x14ac:dyDescent="0.35">
      <c r="A156">
        <v>1986</v>
      </c>
      <c r="B156" s="1">
        <v>-6.1</v>
      </c>
      <c r="C156" s="1">
        <v>-4.0999999999999996</v>
      </c>
      <c r="D156" s="1">
        <v>-13.7</v>
      </c>
      <c r="E156" s="1">
        <v>-6.9</v>
      </c>
      <c r="F156" s="1">
        <v>-0.6</v>
      </c>
      <c r="G156" s="1">
        <v>3.9</v>
      </c>
      <c r="H156" s="1">
        <v>7</v>
      </c>
      <c r="I156" s="1">
        <v>7.9</v>
      </c>
      <c r="J156" s="1">
        <v>3.8</v>
      </c>
      <c r="K156" s="1">
        <v>-3.8</v>
      </c>
      <c r="L156" s="1">
        <v>-9.4</v>
      </c>
      <c r="M156" s="1">
        <v>-10</v>
      </c>
      <c r="N156" s="1">
        <v>-2.7</v>
      </c>
      <c r="O156" s="1">
        <f t="shared" si="75"/>
        <v>22.6</v>
      </c>
      <c r="P156" s="1">
        <f t="shared" si="85"/>
        <v>-5.2</v>
      </c>
      <c r="Q156" s="1">
        <f t="shared" si="86"/>
        <v>-7.0666666666666673</v>
      </c>
      <c r="R156" s="1">
        <f t="shared" si="87"/>
        <v>6.2666666666666666</v>
      </c>
      <c r="S156" s="1">
        <f t="shared" si="88"/>
        <v>-3.1333333333333333</v>
      </c>
      <c r="U156" s="1">
        <f t="shared" si="78"/>
        <v>7.9</v>
      </c>
      <c r="V156" s="1">
        <f t="shared" si="79"/>
        <v>-13.7</v>
      </c>
      <c r="W156" s="4">
        <f t="shared" ref="W156:W157" si="101">INTERCEPT(F$7:G$7,F156:G156)</f>
        <v>139.56666666666666</v>
      </c>
      <c r="X156" s="1">
        <f t="shared" si="90"/>
        <v>273.25</v>
      </c>
      <c r="Y156" s="1">
        <f t="shared" si="80"/>
        <v>133.68333333333334</v>
      </c>
      <c r="Z156" s="1">
        <f t="shared" si="81"/>
        <v>206.40833333333333</v>
      </c>
      <c r="AA156" s="7">
        <f t="shared" si="82"/>
        <v>704.06555555555553</v>
      </c>
      <c r="AB156" s="1">
        <f t="shared" si="83"/>
        <v>228.17696078431374</v>
      </c>
      <c r="AC156" s="1">
        <f t="shared" si="91"/>
        <v>2084.0162418300652</v>
      </c>
      <c r="AD156" s="1">
        <f t="shared" si="92"/>
        <v>25.478186274509795</v>
      </c>
      <c r="AE156" s="12">
        <f t="shared" si="93"/>
        <v>0.63241479616557184</v>
      </c>
      <c r="AH156" s="23">
        <f t="shared" si="84"/>
        <v>0.20030000000000003</v>
      </c>
      <c r="AI156" s="23">
        <f t="shared" si="76"/>
        <v>0.26782</v>
      </c>
      <c r="AJ156" s="11">
        <f t="shared" si="74"/>
        <v>0.19204000000000002</v>
      </c>
      <c r="AK156" s="11">
        <f t="shared" si="74"/>
        <v>0.29312000000000005</v>
      </c>
      <c r="AL156" s="11">
        <f t="shared" si="74"/>
        <v>0.33188000000000001</v>
      </c>
      <c r="AM156" s="11">
        <f t="shared" si="74"/>
        <v>0.48319999999999996</v>
      </c>
      <c r="AN156" s="23">
        <f t="shared" si="67"/>
        <v>0.90744247680800016</v>
      </c>
      <c r="AO156" s="23">
        <f t="shared" si="67"/>
        <v>1.051207655072</v>
      </c>
      <c r="AP156" s="23">
        <f t="shared" si="67"/>
        <v>0.86563358924800005</v>
      </c>
      <c r="AQ156" s="23">
        <f t="shared" si="66"/>
        <v>0.80759048924800014</v>
      </c>
      <c r="AR156" s="23">
        <f t="shared" si="66"/>
        <v>0.6505950208000002</v>
      </c>
      <c r="AS156" s="23">
        <f t="shared" si="77"/>
        <v>2.339641185303841</v>
      </c>
      <c r="AT156" s="23">
        <f t="shared" si="77"/>
        <v>1.135615811768123</v>
      </c>
      <c r="AU156" s="23">
        <f t="shared" si="77"/>
        <v>0.92996532155054767</v>
      </c>
      <c r="AV156" s="23">
        <f t="shared" si="77"/>
        <v>0.29963321373506163</v>
      </c>
    </row>
    <row r="157" spans="1:48" x14ac:dyDescent="0.35">
      <c r="A157">
        <v>1987</v>
      </c>
      <c r="B157" s="1">
        <v>-9.6999999999999993</v>
      </c>
      <c r="C157" s="1">
        <v>-18.100000000000001</v>
      </c>
      <c r="D157" s="1">
        <v>-14.1</v>
      </c>
      <c r="E157" s="1">
        <v>-11.5</v>
      </c>
      <c r="F157" s="1">
        <v>-0.2</v>
      </c>
      <c r="G157" s="1">
        <v>6.1</v>
      </c>
      <c r="H157" s="1">
        <v>7.2</v>
      </c>
      <c r="I157" s="1">
        <v>9.3000000000000007</v>
      </c>
      <c r="J157" s="1">
        <v>3.8</v>
      </c>
      <c r="K157" s="1">
        <v>-2.1</v>
      </c>
      <c r="L157" s="1">
        <v>-4.3</v>
      </c>
      <c r="M157" s="1">
        <v>-10.7</v>
      </c>
      <c r="N157" s="1">
        <v>-3.7</v>
      </c>
      <c r="O157" s="1">
        <f t="shared" si="75"/>
        <v>26.400000000000002</v>
      </c>
      <c r="P157" s="1">
        <f t="shared" si="85"/>
        <v>-12.6</v>
      </c>
      <c r="Q157" s="1">
        <f t="shared" si="86"/>
        <v>-8.6</v>
      </c>
      <c r="R157" s="1">
        <f t="shared" si="87"/>
        <v>7.5333333333333341</v>
      </c>
      <c r="S157" s="1">
        <f t="shared" si="88"/>
        <v>-0.8666666666666667</v>
      </c>
      <c r="U157" s="1">
        <f t="shared" si="78"/>
        <v>9.3000000000000007</v>
      </c>
      <c r="V157" s="1">
        <f t="shared" si="79"/>
        <v>-18.100000000000001</v>
      </c>
      <c r="W157" s="4">
        <f t="shared" si="101"/>
        <v>136.46825396825398</v>
      </c>
      <c r="X157" s="1">
        <f t="shared" si="90"/>
        <v>277.64406779661016</v>
      </c>
      <c r="Y157" s="1">
        <f t="shared" si="80"/>
        <v>141.17581382835618</v>
      </c>
      <c r="Z157" s="1">
        <f t="shared" si="81"/>
        <v>207.05616088243207</v>
      </c>
      <c r="AA157" s="7">
        <f t="shared" si="82"/>
        <v>875.29004573580835</v>
      </c>
      <c r="AB157" s="1">
        <f t="shared" si="83"/>
        <v>228.21825396825398</v>
      </c>
      <c r="AC157" s="1">
        <f t="shared" si="91"/>
        <v>2753.833597883598</v>
      </c>
      <c r="AD157" s="1">
        <f t="shared" si="92"/>
        <v>22.359126984126988</v>
      </c>
      <c r="AE157" s="12">
        <f t="shared" si="93"/>
        <v>0.63947747764595286</v>
      </c>
      <c r="AH157" s="23">
        <f t="shared" si="84"/>
        <v>0.20768000000000003</v>
      </c>
      <c r="AI157" s="23">
        <f t="shared" si="76"/>
        <v>0.31608000000000003</v>
      </c>
      <c r="AJ157" s="11">
        <f t="shared" si="74"/>
        <v>0.21636000000000002</v>
      </c>
      <c r="AK157" s="11">
        <f t="shared" si="74"/>
        <v>0.33188000000000001</v>
      </c>
      <c r="AL157" s="11">
        <f t="shared" si="74"/>
        <v>0.36912</v>
      </c>
      <c r="AM157" s="11">
        <f t="shared" si="74"/>
        <v>0.50790000000000002</v>
      </c>
      <c r="AN157" s="23">
        <f t="shared" si="67"/>
        <v>0.83037309068800003</v>
      </c>
      <c r="AO157" s="23">
        <f t="shared" si="67"/>
        <v>1.0020405920319999</v>
      </c>
      <c r="AP157" s="23">
        <f t="shared" si="67"/>
        <v>0.80759048924800014</v>
      </c>
      <c r="AQ157" s="23">
        <f t="shared" si="66"/>
        <v>0.75867277004800004</v>
      </c>
      <c r="AR157" s="23">
        <f t="shared" si="66"/>
        <v>0.63549003220000022</v>
      </c>
      <c r="AS157" s="23">
        <f t="shared" si="77"/>
        <v>2.5469305540259226</v>
      </c>
      <c r="AT157" s="23">
        <f t="shared" si="77"/>
        <v>1.2230083559921638</v>
      </c>
      <c r="AU157" s="23">
        <f t="shared" si="77"/>
        <v>1.0050041385915831</v>
      </c>
      <c r="AV157" s="23">
        <f t="shared" si="77"/>
        <v>0.3301858074969331</v>
      </c>
    </row>
    <row r="158" spans="1:48" x14ac:dyDescent="0.35">
      <c r="A158">
        <v>1988</v>
      </c>
      <c r="B158" s="1">
        <v>-13.4</v>
      </c>
      <c r="C158" s="1">
        <v>-8.9</v>
      </c>
      <c r="D158" s="1">
        <v>-12</v>
      </c>
      <c r="E158" s="1">
        <v>-7.9</v>
      </c>
      <c r="F158" s="5">
        <v>0</v>
      </c>
      <c r="G158" s="1">
        <v>3.6</v>
      </c>
      <c r="H158" s="1">
        <v>7</v>
      </c>
      <c r="I158" s="1">
        <v>7.4</v>
      </c>
      <c r="J158" s="1">
        <v>3.5</v>
      </c>
      <c r="K158" s="1">
        <v>-0.6</v>
      </c>
      <c r="L158" s="1">
        <v>-3.5</v>
      </c>
      <c r="M158" s="1">
        <v>-8.4</v>
      </c>
      <c r="N158" s="1">
        <v>-2.8</v>
      </c>
      <c r="O158" s="1">
        <f t="shared" si="75"/>
        <v>21.5</v>
      </c>
      <c r="P158" s="1">
        <f t="shared" si="85"/>
        <v>-11</v>
      </c>
      <c r="Q158" s="1">
        <f t="shared" si="86"/>
        <v>-6.6333333333333329</v>
      </c>
      <c r="R158" s="1">
        <f t="shared" si="87"/>
        <v>6</v>
      </c>
      <c r="S158" s="1">
        <f t="shared" si="88"/>
        <v>-0.20000000000000004</v>
      </c>
      <c r="U158" s="1">
        <f t="shared" si="78"/>
        <v>7.4</v>
      </c>
      <c r="V158" s="1">
        <f t="shared" si="79"/>
        <v>-13.4</v>
      </c>
      <c r="W158" s="5">
        <f t="shared" ref="W158" si="102">INTERCEPT(E$7:F$7,E158:F158)</f>
        <v>135.5</v>
      </c>
      <c r="X158" s="1">
        <f t="shared" si="90"/>
        <v>284.03658536585368</v>
      </c>
      <c r="Y158" s="1">
        <f t="shared" si="80"/>
        <v>148.53658536585368</v>
      </c>
      <c r="Z158" s="1">
        <f t="shared" si="81"/>
        <v>209.76829268292684</v>
      </c>
      <c r="AA158" s="7">
        <f t="shared" si="82"/>
        <v>732.78048780487825</v>
      </c>
      <c r="AB158" s="1">
        <f t="shared" si="83"/>
        <v>222.85593220338984</v>
      </c>
      <c r="AC158" s="1">
        <f t="shared" si="91"/>
        <v>1990.846327683616</v>
      </c>
      <c r="AD158" s="1">
        <f t="shared" si="92"/>
        <v>24.072033898305079</v>
      </c>
      <c r="AE158" s="12">
        <f t="shared" si="93"/>
        <v>0.62239692763856092</v>
      </c>
      <c r="AH158" s="23">
        <f t="shared" si="84"/>
        <v>0.20030000000000003</v>
      </c>
      <c r="AI158" s="23">
        <f t="shared" si="76"/>
        <v>0.25385000000000002</v>
      </c>
      <c r="AJ158" s="11">
        <f t="shared" si="74"/>
        <v>0.185</v>
      </c>
      <c r="AK158" s="11">
        <f t="shared" si="74"/>
        <v>0.28190000000000004</v>
      </c>
      <c r="AL158" s="11">
        <f t="shared" si="74"/>
        <v>0.3211</v>
      </c>
      <c r="AM158" s="11">
        <f t="shared" si="74"/>
        <v>0.47604999999999997</v>
      </c>
      <c r="AN158" s="23">
        <f t="shared" si="67"/>
        <v>0.93185587044999996</v>
      </c>
      <c r="AO158" s="23">
        <f t="shared" si="67"/>
        <v>1.0659745</v>
      </c>
      <c r="AP158" s="23">
        <f t="shared" si="67"/>
        <v>0.88379261620000005</v>
      </c>
      <c r="AQ158" s="23">
        <f t="shared" si="66"/>
        <v>0.82300360820000007</v>
      </c>
      <c r="AR158" s="23">
        <f t="shared" si="66"/>
        <v>0.65551861805000022</v>
      </c>
      <c r="AS158" s="23">
        <f t="shared" si="77"/>
        <v>2.4035812495244597</v>
      </c>
      <c r="AT158" s="23">
        <f t="shared" si="77"/>
        <v>1.1706308483152099</v>
      </c>
      <c r="AU158" s="23">
        <f t="shared" si="77"/>
        <v>0.95775058283358827</v>
      </c>
      <c r="AV158" s="23">
        <f t="shared" si="77"/>
        <v>0.30683683861161837</v>
      </c>
    </row>
    <row r="159" spans="1:48" x14ac:dyDescent="0.35">
      <c r="A159">
        <v>1989</v>
      </c>
      <c r="B159" s="1">
        <v>-16.3</v>
      </c>
      <c r="C159" s="1">
        <v>-22.6</v>
      </c>
      <c r="D159" s="1">
        <v>-20.6</v>
      </c>
      <c r="E159" s="1">
        <v>-8.8000000000000007</v>
      </c>
      <c r="F159" s="6">
        <v>-1.9</v>
      </c>
      <c r="G159" s="1">
        <v>3.7</v>
      </c>
      <c r="H159" s="1">
        <v>6.6</v>
      </c>
      <c r="I159" s="1">
        <v>6.2</v>
      </c>
      <c r="J159" s="1">
        <v>1.2</v>
      </c>
      <c r="K159" s="1">
        <v>-3.4</v>
      </c>
      <c r="L159" s="1">
        <v>-3.3</v>
      </c>
      <c r="M159" s="1">
        <v>-8.5</v>
      </c>
      <c r="N159" s="1">
        <v>-5.6</v>
      </c>
      <c r="O159" s="1">
        <f t="shared" si="75"/>
        <v>17.7</v>
      </c>
      <c r="P159" s="1">
        <f t="shared" si="85"/>
        <v>-15.766666666666667</v>
      </c>
      <c r="Q159" s="1">
        <f t="shared" si="86"/>
        <v>-10.433333333333334</v>
      </c>
      <c r="R159" s="1">
        <f t="shared" si="87"/>
        <v>5.5</v>
      </c>
      <c r="S159" s="1">
        <f t="shared" si="88"/>
        <v>-1.8333333333333333</v>
      </c>
      <c r="U159" s="1">
        <f t="shared" si="78"/>
        <v>6.6</v>
      </c>
      <c r="V159" s="1">
        <f t="shared" si="79"/>
        <v>-22.6</v>
      </c>
      <c r="W159" s="4">
        <f t="shared" ref="W159:W163" si="103">INTERCEPT(F$7:G$7,F159:G159)</f>
        <v>145.84821428571428</v>
      </c>
      <c r="X159" s="1">
        <f t="shared" si="90"/>
        <v>265.95652173913044</v>
      </c>
      <c r="Y159" s="1">
        <f t="shared" si="80"/>
        <v>120.10830745341616</v>
      </c>
      <c r="Z159" s="1">
        <f t="shared" si="81"/>
        <v>205.90236801242236</v>
      </c>
      <c r="AA159" s="7">
        <f t="shared" si="82"/>
        <v>528.47655279503101</v>
      </c>
      <c r="AB159" s="1">
        <f t="shared" si="83"/>
        <v>226.8116289198606</v>
      </c>
      <c r="AC159" s="1">
        <f t="shared" si="91"/>
        <v>3417.295209059233</v>
      </c>
      <c r="AD159" s="1">
        <f t="shared" si="92"/>
        <v>32.44239982578398</v>
      </c>
      <c r="AE159" s="12">
        <f t="shared" si="93"/>
        <v>0.71774493250362581</v>
      </c>
      <c r="AH159" s="23">
        <f t="shared" si="84"/>
        <v>0.18554000000000001</v>
      </c>
      <c r="AI159" s="23">
        <f t="shared" si="76"/>
        <v>0.20558999999999999</v>
      </c>
      <c r="AJ159" s="11">
        <f t="shared" si="74"/>
        <v>0.16067999999999999</v>
      </c>
      <c r="AK159" s="11">
        <f t="shared" si="74"/>
        <v>0.24314000000000002</v>
      </c>
      <c r="AL159" s="11">
        <f t="shared" si="74"/>
        <v>0.28386</v>
      </c>
      <c r="AM159" s="11">
        <f t="shared" si="74"/>
        <v>0.45134999999999997</v>
      </c>
      <c r="AN159" s="23">
        <f t="shared" si="67"/>
        <v>1.023460840402</v>
      </c>
      <c r="AO159" s="23">
        <f t="shared" si="67"/>
        <v>1.118832911008</v>
      </c>
      <c r="AP159" s="23">
        <f t="shared" si="67"/>
        <v>0.95121188423200009</v>
      </c>
      <c r="AQ159" s="23">
        <f t="shared" si="66"/>
        <v>0.88057652903200012</v>
      </c>
      <c r="AR159" s="23">
        <f t="shared" si="66"/>
        <v>0.6744312104500001</v>
      </c>
      <c r="AS159" s="23">
        <f t="shared" si="77"/>
        <v>2.0911920992312889</v>
      </c>
      <c r="AT159" s="23">
        <f t="shared" si="77"/>
        <v>1.0313577282930262</v>
      </c>
      <c r="AU159" s="23">
        <f t="shared" si="77"/>
        <v>0.84131962881047972</v>
      </c>
      <c r="AV159" s="23">
        <f t="shared" si="77"/>
        <v>0.26430764634118181</v>
      </c>
    </row>
    <row r="160" spans="1:48" x14ac:dyDescent="0.35">
      <c r="A160">
        <v>1990</v>
      </c>
      <c r="B160" s="1">
        <v>-15</v>
      </c>
      <c r="C160" s="1">
        <v>-19.600000000000001</v>
      </c>
      <c r="D160" s="1">
        <v>-17.5</v>
      </c>
      <c r="E160" s="1">
        <v>-10.8</v>
      </c>
      <c r="F160" s="6">
        <v>-0.9</v>
      </c>
      <c r="G160" s="1">
        <v>7.1</v>
      </c>
      <c r="H160" s="1">
        <v>8</v>
      </c>
      <c r="I160" s="1">
        <v>6.8</v>
      </c>
      <c r="J160" s="1">
        <v>2.2000000000000002</v>
      </c>
      <c r="K160" s="1">
        <v>-2.9</v>
      </c>
      <c r="L160" s="1">
        <v>-4</v>
      </c>
      <c r="M160" s="1">
        <v>-10.5</v>
      </c>
      <c r="N160" s="1">
        <v>-4.8</v>
      </c>
      <c r="O160" s="1">
        <f t="shared" si="75"/>
        <v>24.099999999999998</v>
      </c>
      <c r="P160" s="1">
        <f t="shared" si="85"/>
        <v>-14.366666666666667</v>
      </c>
      <c r="Q160" s="1">
        <f t="shared" si="86"/>
        <v>-9.7333333333333325</v>
      </c>
      <c r="R160" s="1">
        <f t="shared" si="87"/>
        <v>7.3</v>
      </c>
      <c r="S160" s="1">
        <f t="shared" si="88"/>
        <v>-1.5666666666666664</v>
      </c>
      <c r="U160" s="1">
        <f t="shared" si="78"/>
        <v>8</v>
      </c>
      <c r="V160" s="1">
        <f t="shared" si="79"/>
        <v>-19.600000000000001</v>
      </c>
      <c r="W160" s="4">
        <f t="shared" si="103"/>
        <v>138.93125000000001</v>
      </c>
      <c r="X160" s="1">
        <f t="shared" si="90"/>
        <v>271.15686274509807</v>
      </c>
      <c r="Y160" s="1">
        <f t="shared" si="80"/>
        <v>132.22561274509806</v>
      </c>
      <c r="Z160" s="1">
        <f t="shared" si="81"/>
        <v>205.04405637254905</v>
      </c>
      <c r="AA160" s="7">
        <f t="shared" si="82"/>
        <v>705.20326797385633</v>
      </c>
      <c r="AB160" s="1">
        <f t="shared" si="83"/>
        <v>237.97472826086957</v>
      </c>
      <c r="AC160" s="1">
        <f t="shared" si="91"/>
        <v>3109.5364492753624</v>
      </c>
      <c r="AD160" s="1">
        <f t="shared" si="92"/>
        <v>19.943885869565221</v>
      </c>
      <c r="AE160" s="12">
        <f t="shared" si="93"/>
        <v>0.67740495058266215</v>
      </c>
      <c r="AH160" s="23">
        <f t="shared" si="84"/>
        <v>0.23720000000000002</v>
      </c>
      <c r="AI160" s="23">
        <f t="shared" si="76"/>
        <v>0.28686999999999996</v>
      </c>
      <c r="AJ160" s="11">
        <f t="shared" si="74"/>
        <v>0.20163999999999999</v>
      </c>
      <c r="AK160" s="11">
        <f t="shared" si="74"/>
        <v>0.30841999999999997</v>
      </c>
      <c r="AL160" s="11">
        <f t="shared" si="74"/>
        <v>0.34658</v>
      </c>
      <c r="AM160" s="11">
        <f t="shared" si="74"/>
        <v>0.49295</v>
      </c>
      <c r="AN160" s="23">
        <f t="shared" si="67"/>
        <v>0.87567374049800017</v>
      </c>
      <c r="AO160" s="23">
        <f t="shared" si="67"/>
        <v>1.0314576288320001</v>
      </c>
      <c r="AP160" s="23">
        <f t="shared" si="67"/>
        <v>0.84185320928800011</v>
      </c>
      <c r="AQ160" s="23">
        <f t="shared" si="66"/>
        <v>0.78747902528800007</v>
      </c>
      <c r="AR160" s="23">
        <f t="shared" si="66"/>
        <v>0.64427978005000019</v>
      </c>
      <c r="AS160" s="23">
        <f t="shared" si="77"/>
        <v>2.3194301889669542</v>
      </c>
      <c r="AT160" s="23">
        <f t="shared" si="77"/>
        <v>1.1208130416230342</v>
      </c>
      <c r="AU160" s="23">
        <f t="shared" si="77"/>
        <v>0.91905449325103694</v>
      </c>
      <c r="AV160" s="23">
        <f t="shared" si="77"/>
        <v>0.29841623355746677</v>
      </c>
    </row>
    <row r="161" spans="1:48" x14ac:dyDescent="0.35">
      <c r="A161">
        <v>1991</v>
      </c>
      <c r="B161" s="1">
        <v>-17.2</v>
      </c>
      <c r="C161" s="1">
        <v>-11.7</v>
      </c>
      <c r="D161" s="1">
        <v>-11.9</v>
      </c>
      <c r="E161" s="1">
        <v>-12</v>
      </c>
      <c r="F161" s="6">
        <v>-2.8</v>
      </c>
      <c r="G161" s="1">
        <v>4.2</v>
      </c>
      <c r="H161" s="1">
        <v>8.1</v>
      </c>
      <c r="I161" s="1">
        <v>6.4</v>
      </c>
      <c r="J161" s="1">
        <v>3.5</v>
      </c>
      <c r="K161" s="1">
        <v>-1.1000000000000001</v>
      </c>
      <c r="L161" s="1">
        <v>-7.6</v>
      </c>
      <c r="M161" s="1">
        <v>-7.6</v>
      </c>
      <c r="N161" s="1">
        <v>-4.2</v>
      </c>
      <c r="O161" s="1">
        <f t="shared" si="75"/>
        <v>22.200000000000003</v>
      </c>
      <c r="P161" s="1">
        <f t="shared" si="85"/>
        <v>-13.133333333333333</v>
      </c>
      <c r="Q161" s="1">
        <f t="shared" si="86"/>
        <v>-8.9</v>
      </c>
      <c r="R161" s="1">
        <f t="shared" si="87"/>
        <v>6.2333333333333343</v>
      </c>
      <c r="S161" s="1">
        <f t="shared" si="88"/>
        <v>-1.7333333333333332</v>
      </c>
      <c r="U161" s="1">
        <f t="shared" si="78"/>
        <v>8.1</v>
      </c>
      <c r="V161" s="1">
        <f t="shared" si="79"/>
        <v>-17.2</v>
      </c>
      <c r="W161" s="4">
        <f t="shared" si="103"/>
        <v>147.69999999999999</v>
      </c>
      <c r="X161" s="1">
        <f t="shared" si="90"/>
        <v>281.20652173913044</v>
      </c>
      <c r="Y161" s="1">
        <f t="shared" si="80"/>
        <v>133.50652173913045</v>
      </c>
      <c r="Z161" s="1">
        <f t="shared" si="81"/>
        <v>214.45326086956521</v>
      </c>
      <c r="AA161" s="7">
        <f t="shared" si="82"/>
        <v>720.93521739130438</v>
      </c>
      <c r="AB161" s="1">
        <f t="shared" si="83"/>
        <v>241.54313725490192</v>
      </c>
      <c r="AC161" s="1">
        <f t="shared" si="91"/>
        <v>2769.694640522875</v>
      </c>
      <c r="AD161" s="1">
        <f t="shared" si="92"/>
        <v>26.928431372549028</v>
      </c>
      <c r="AE161" s="12">
        <f t="shared" si="93"/>
        <v>0.66216821626026756</v>
      </c>
      <c r="AH161" s="23">
        <f t="shared" si="84"/>
        <v>0.24088999999999999</v>
      </c>
      <c r="AI161" s="23">
        <f t="shared" si="76"/>
        <v>0.26274000000000003</v>
      </c>
      <c r="AJ161" s="11">
        <f t="shared" si="74"/>
        <v>0.18948000000000001</v>
      </c>
      <c r="AK161" s="11">
        <f t="shared" si="74"/>
        <v>0.28904000000000007</v>
      </c>
      <c r="AL161" s="11">
        <f t="shared" si="74"/>
        <v>0.32796000000000003</v>
      </c>
      <c r="AM161" s="11">
        <f t="shared" si="74"/>
        <v>0.48060000000000003</v>
      </c>
      <c r="AN161" s="23">
        <f t="shared" si="67"/>
        <v>0.9162107843920001</v>
      </c>
      <c r="AO161" s="23">
        <f t="shared" si="67"/>
        <v>1.056549662368</v>
      </c>
      <c r="AP161" s="23">
        <f t="shared" si="67"/>
        <v>0.87216637427199994</v>
      </c>
      <c r="AQ161" s="23">
        <f t="shared" si="66"/>
        <v>0.81313018307200013</v>
      </c>
      <c r="AR161" s="23">
        <f t="shared" si="66"/>
        <v>0.65235679120000001</v>
      </c>
      <c r="AS161" s="23">
        <f t="shared" si="77"/>
        <v>2.3735125347120833</v>
      </c>
      <c r="AT161" s="23">
        <f t="shared" si="77"/>
        <v>1.15346818855669</v>
      </c>
      <c r="AU161" s="23">
        <f t="shared" si="77"/>
        <v>0.94426255662393743</v>
      </c>
      <c r="AV161" s="23">
        <f t="shared" si="77"/>
        <v>0.30361187242229393</v>
      </c>
    </row>
    <row r="162" spans="1:48" x14ac:dyDescent="0.35">
      <c r="A162">
        <v>1992</v>
      </c>
      <c r="B162" s="1">
        <v>-12.8</v>
      </c>
      <c r="C162" s="1">
        <v>-25</v>
      </c>
      <c r="D162" s="1">
        <v>-20.2</v>
      </c>
      <c r="E162" s="1">
        <v>-10.9</v>
      </c>
      <c r="F162" s="6">
        <v>-5.0999999999999996</v>
      </c>
      <c r="G162" s="1">
        <v>1</v>
      </c>
      <c r="H162" s="1">
        <v>5.5</v>
      </c>
      <c r="I162" s="1">
        <v>4.5</v>
      </c>
      <c r="J162" s="1">
        <v>1.9</v>
      </c>
      <c r="K162" s="5">
        <v>0.6</v>
      </c>
      <c r="L162" s="1">
        <v>-7.3</v>
      </c>
      <c r="M162" s="1">
        <v>-11.2</v>
      </c>
      <c r="N162" s="1">
        <v>-6.6</v>
      </c>
      <c r="O162" s="1">
        <f t="shared" si="75"/>
        <v>12.9</v>
      </c>
      <c r="P162" s="1">
        <f t="shared" si="85"/>
        <v>-15.133333333333333</v>
      </c>
      <c r="Q162" s="1">
        <f t="shared" si="86"/>
        <v>-12.066666666666668</v>
      </c>
      <c r="R162" s="1">
        <f t="shared" si="87"/>
        <v>3.6666666666666665</v>
      </c>
      <c r="S162" s="1">
        <f t="shared" si="88"/>
        <v>-1.5999999999999999</v>
      </c>
      <c r="U162" s="1">
        <f t="shared" si="78"/>
        <v>5.5</v>
      </c>
      <c r="V162" s="1">
        <f t="shared" si="79"/>
        <v>-25</v>
      </c>
      <c r="W162" s="4">
        <f t="shared" si="103"/>
        <v>161</v>
      </c>
      <c r="X162" s="5">
        <f t="shared" ref="X162:X163" si="104">INTERCEPT(K$7:L$7,K162:L162)</f>
        <v>290.81645569620252</v>
      </c>
      <c r="Y162" s="1">
        <f t="shared" si="80"/>
        <v>129.81645569620252</v>
      </c>
      <c r="Z162" s="1">
        <f t="shared" si="81"/>
        <v>225.90822784810126</v>
      </c>
      <c r="AA162" s="7">
        <f t="shared" si="82"/>
        <v>475.9936708860759</v>
      </c>
      <c r="AB162" s="1">
        <f t="shared" si="83"/>
        <v>244.79347826086956</v>
      </c>
      <c r="AC162" s="1">
        <f t="shared" si="91"/>
        <v>4079.8913043478256</v>
      </c>
      <c r="AD162" s="1">
        <f t="shared" si="92"/>
        <v>38.603260869565219</v>
      </c>
      <c r="AE162" s="12">
        <f t="shared" si="93"/>
        <v>0.74539681800525504</v>
      </c>
      <c r="AH162" s="23">
        <f t="shared" si="84"/>
        <v>0.14495000000000002</v>
      </c>
      <c r="AI162" s="23">
        <f t="shared" si="76"/>
        <v>0.14463000000000001</v>
      </c>
      <c r="AJ162" s="11">
        <f t="shared" si="74"/>
        <v>0.12996000000000002</v>
      </c>
      <c r="AK162" s="11">
        <f t="shared" si="74"/>
        <v>0.19418000000000002</v>
      </c>
      <c r="AL162" s="11">
        <f t="shared" si="74"/>
        <v>0.23682</v>
      </c>
      <c r="AM162" s="11">
        <f t="shared" si="74"/>
        <v>0.42014999999999997</v>
      </c>
      <c r="AN162" s="23">
        <f t="shared" si="67"/>
        <v>1.1552848652979999</v>
      </c>
      <c r="AO162" s="23">
        <f t="shared" si="67"/>
        <v>1.189693235872</v>
      </c>
      <c r="AP162" s="23">
        <f t="shared" si="67"/>
        <v>1.046766411208</v>
      </c>
      <c r="AQ162" s="23">
        <f t="shared" si="66"/>
        <v>0.96289438400800009</v>
      </c>
      <c r="AR162" s="23">
        <f t="shared" si="66"/>
        <v>0.70254147445000004</v>
      </c>
      <c r="AS162" s="23">
        <f t="shared" si="77"/>
        <v>2.0465225599595684</v>
      </c>
      <c r="AT162" s="23">
        <f t="shared" si="77"/>
        <v>1.0267939710143856</v>
      </c>
      <c r="AU162" s="23">
        <f t="shared" si="77"/>
        <v>0.83493856843617109</v>
      </c>
      <c r="AV162" s="23">
        <f t="shared" si="77"/>
        <v>0.25601452672288283</v>
      </c>
    </row>
    <row r="163" spans="1:48" x14ac:dyDescent="0.35">
      <c r="A163">
        <v>1993</v>
      </c>
      <c r="B163" s="1">
        <v>-19.7</v>
      </c>
      <c r="C163" s="1">
        <v>-20</v>
      </c>
      <c r="D163" s="1">
        <v>-23.5</v>
      </c>
      <c r="E163" s="1">
        <v>-11.7</v>
      </c>
      <c r="F163" s="6">
        <v>-3.2</v>
      </c>
      <c r="G163" s="1">
        <v>4</v>
      </c>
      <c r="H163" s="1">
        <v>7.4</v>
      </c>
      <c r="I163" s="1">
        <v>5.9</v>
      </c>
      <c r="J163" s="1">
        <v>4.3</v>
      </c>
      <c r="K163" s="5">
        <v>0.3</v>
      </c>
      <c r="L163" s="1">
        <v>-8.6</v>
      </c>
      <c r="M163" s="1">
        <v>-12.5</v>
      </c>
      <c r="N163" s="1">
        <v>-6.4</v>
      </c>
      <c r="O163" s="1">
        <f t="shared" si="75"/>
        <v>21.6</v>
      </c>
      <c r="P163" s="1">
        <f t="shared" si="85"/>
        <v>-16.966666666666665</v>
      </c>
      <c r="Q163" s="1">
        <f t="shared" si="86"/>
        <v>-12.800000000000002</v>
      </c>
      <c r="R163" s="1">
        <f t="shared" si="87"/>
        <v>5.7666666666666666</v>
      </c>
      <c r="S163" s="1">
        <f t="shared" si="88"/>
        <v>-1.3333333333333333</v>
      </c>
      <c r="U163" s="1">
        <f t="shared" si="78"/>
        <v>7.4</v>
      </c>
      <c r="V163" s="1">
        <f t="shared" si="79"/>
        <v>-23.5</v>
      </c>
      <c r="W163" s="4">
        <f t="shared" si="103"/>
        <v>149.05555555555554</v>
      </c>
      <c r="X163" s="5">
        <f t="shared" si="104"/>
        <v>289.52808988764048</v>
      </c>
      <c r="Y163" s="1">
        <f t="shared" si="80"/>
        <v>140.47253433208493</v>
      </c>
      <c r="Z163" s="1">
        <f t="shared" si="81"/>
        <v>219.29182272159801</v>
      </c>
      <c r="AA163" s="7">
        <f t="shared" si="82"/>
        <v>692.99783603828575</v>
      </c>
      <c r="AB163" s="1">
        <f t="shared" si="83"/>
        <v>223.23909985935302</v>
      </c>
      <c r="AC163" s="1">
        <f t="shared" si="91"/>
        <v>3497.4125644631972</v>
      </c>
      <c r="AD163" s="1">
        <f t="shared" si="92"/>
        <v>37.436005625879034</v>
      </c>
      <c r="AE163" s="12">
        <f t="shared" si="93"/>
        <v>0.69197649965096864</v>
      </c>
      <c r="AH163" s="23">
        <f t="shared" si="84"/>
        <v>0.21506000000000003</v>
      </c>
      <c r="AI163" s="23">
        <f t="shared" si="76"/>
        <v>0.25512000000000001</v>
      </c>
      <c r="AJ163" s="11">
        <f t="shared" si="74"/>
        <v>0.18564000000000003</v>
      </c>
      <c r="AK163" s="11">
        <f t="shared" si="74"/>
        <v>0.28292000000000006</v>
      </c>
      <c r="AL163" s="11">
        <f t="shared" si="74"/>
        <v>0.32208000000000003</v>
      </c>
      <c r="AM163" s="11">
        <f t="shared" si="74"/>
        <v>0.47670000000000001</v>
      </c>
      <c r="AN163" s="23">
        <f t="shared" si="67"/>
        <v>0.92959743884800006</v>
      </c>
      <c r="AO163" s="23">
        <f t="shared" si="67"/>
        <v>1.0646221472319999</v>
      </c>
      <c r="AP163" s="23">
        <f t="shared" si="67"/>
        <v>0.882116617888</v>
      </c>
      <c r="AQ163" s="23">
        <f t="shared" si="66"/>
        <v>0.82157917388800006</v>
      </c>
      <c r="AR163" s="23">
        <f t="shared" si="66"/>
        <v>0.65506079380000015</v>
      </c>
      <c r="AS163" s="23">
        <f t="shared" si="77"/>
        <v>2.3359424487616613</v>
      </c>
      <c r="AT163" s="23">
        <f t="shared" si="77"/>
        <v>1.137330727585361</v>
      </c>
      <c r="AU163" s="23">
        <f t="shared" si="77"/>
        <v>0.93058330569603942</v>
      </c>
      <c r="AV163" s="23">
        <f t="shared" si="77"/>
        <v>0.29828731060016056</v>
      </c>
    </row>
    <row r="164" spans="1:48" x14ac:dyDescent="0.35">
      <c r="A164">
        <v>1994</v>
      </c>
      <c r="B164" s="1">
        <v>-16</v>
      </c>
      <c r="C164" s="1">
        <v>-14.4</v>
      </c>
      <c r="D164" s="1">
        <v>-20.6</v>
      </c>
      <c r="E164" s="1">
        <v>-9</v>
      </c>
      <c r="F164" s="5">
        <v>1</v>
      </c>
      <c r="G164" s="1">
        <v>2.8</v>
      </c>
      <c r="H164" s="1">
        <v>6.2</v>
      </c>
      <c r="I164" s="1">
        <v>6.2</v>
      </c>
      <c r="J164" s="1">
        <v>1.7</v>
      </c>
      <c r="K164" s="1">
        <v>-3.2</v>
      </c>
      <c r="L164" s="1">
        <v>-5.8</v>
      </c>
      <c r="M164" s="1">
        <v>-11.9</v>
      </c>
      <c r="N164" s="1">
        <v>-5.2</v>
      </c>
      <c r="O164" s="1">
        <f t="shared" si="75"/>
        <v>17.899999999999999</v>
      </c>
      <c r="P164" s="1">
        <f t="shared" si="85"/>
        <v>-14.299999999999999</v>
      </c>
      <c r="Q164" s="1">
        <f t="shared" si="86"/>
        <v>-9.5333333333333332</v>
      </c>
      <c r="R164" s="1">
        <f t="shared" si="87"/>
        <v>5.0666666666666664</v>
      </c>
      <c r="S164" s="1">
        <f t="shared" si="88"/>
        <v>-2.4333333333333331</v>
      </c>
      <c r="U164" s="1">
        <f t="shared" si="78"/>
        <v>6.2</v>
      </c>
      <c r="V164" s="1">
        <f t="shared" si="79"/>
        <v>-20.6</v>
      </c>
      <c r="W164" s="5">
        <f t="shared" ref="W164:W165" si="105">INTERCEPT(E$7:F$7,E164:F164)</f>
        <v>132.44999999999999</v>
      </c>
      <c r="X164" s="1">
        <f t="shared" si="90"/>
        <v>268.58163265306121</v>
      </c>
      <c r="Y164" s="1">
        <f t="shared" si="80"/>
        <v>136.13163265306122</v>
      </c>
      <c r="Z164" s="1">
        <f t="shared" si="81"/>
        <v>200.5158163265306</v>
      </c>
      <c r="AA164" s="7">
        <f t="shared" si="82"/>
        <v>562.67741496598626</v>
      </c>
      <c r="AB164" s="1">
        <f t="shared" si="83"/>
        <v>207.92191011235951</v>
      </c>
      <c r="AC164" s="1">
        <f t="shared" si="91"/>
        <v>2855.4608988764044</v>
      </c>
      <c r="AD164" s="1">
        <f t="shared" si="92"/>
        <v>28.489044943820232</v>
      </c>
      <c r="AE164" s="12">
        <f t="shared" si="93"/>
        <v>0.69256555663770503</v>
      </c>
      <c r="AH164" s="23">
        <f t="shared" si="84"/>
        <v>0.17078000000000002</v>
      </c>
      <c r="AI164" s="23">
        <f t="shared" si="76"/>
        <v>0.20812999999999998</v>
      </c>
      <c r="AJ164" s="11">
        <f t="shared" si="74"/>
        <v>0.16195999999999999</v>
      </c>
      <c r="AK164" s="11">
        <f t="shared" si="74"/>
        <v>0.24518000000000001</v>
      </c>
      <c r="AL164" s="11">
        <f t="shared" si="74"/>
        <v>0.28581999999999996</v>
      </c>
      <c r="AM164" s="11">
        <f t="shared" si="74"/>
        <v>0.45265</v>
      </c>
      <c r="AN164" s="23">
        <f t="shared" si="67"/>
        <v>1.018358494498</v>
      </c>
      <c r="AO164" s="23">
        <f t="shared" si="67"/>
        <v>1.115979520672</v>
      </c>
      <c r="AP164" s="23">
        <f t="shared" si="67"/>
        <v>0.94748222240800006</v>
      </c>
      <c r="AQ164" s="23">
        <f t="shared" si="66"/>
        <v>0.8773790352080002</v>
      </c>
      <c r="AR164" s="23">
        <f t="shared" si="66"/>
        <v>0.67336219445000012</v>
      </c>
      <c r="AS164" s="23">
        <f t="shared" si="77"/>
        <v>2.1550448129396758</v>
      </c>
      <c r="AT164" s="23">
        <f t="shared" si="77"/>
        <v>1.0621188302570905</v>
      </c>
      <c r="AU164" s="23">
        <f t="shared" si="77"/>
        <v>0.86653872384982467</v>
      </c>
      <c r="AV164" s="23">
        <f t="shared" si="77"/>
        <v>0.27250981080716008</v>
      </c>
    </row>
    <row r="165" spans="1:48" x14ac:dyDescent="0.35">
      <c r="A165">
        <v>1995</v>
      </c>
      <c r="B165" s="1">
        <v>-19.8</v>
      </c>
      <c r="C165" s="1">
        <v>-20.3</v>
      </c>
      <c r="D165" s="1">
        <v>-21.2</v>
      </c>
      <c r="E165" s="1">
        <v>-5.5</v>
      </c>
      <c r="F165" s="5">
        <v>1.4</v>
      </c>
      <c r="G165" s="1">
        <v>5.9</v>
      </c>
      <c r="H165" s="1">
        <v>7.7</v>
      </c>
      <c r="I165" s="1">
        <v>5.8</v>
      </c>
      <c r="J165" s="1">
        <v>4.2</v>
      </c>
      <c r="K165" s="1">
        <v>-3.6</v>
      </c>
      <c r="L165" s="1">
        <v>-1.2</v>
      </c>
      <c r="M165" s="1">
        <v>-8</v>
      </c>
      <c r="N165" s="1">
        <v>-4.5</v>
      </c>
      <c r="O165" s="1">
        <f t="shared" si="75"/>
        <v>25</v>
      </c>
      <c r="P165" s="1">
        <f t="shared" si="85"/>
        <v>-17.333333333333332</v>
      </c>
      <c r="Q165" s="1">
        <f t="shared" si="86"/>
        <v>-8.4333333333333336</v>
      </c>
      <c r="R165" s="1">
        <f t="shared" si="87"/>
        <v>6.4666666666666677</v>
      </c>
      <c r="S165" s="1">
        <f t="shared" si="88"/>
        <v>-0.19999999999999996</v>
      </c>
      <c r="U165" s="1">
        <f t="shared" si="78"/>
        <v>7.7</v>
      </c>
      <c r="V165" s="1">
        <f t="shared" si="79"/>
        <v>-21.2</v>
      </c>
      <c r="W165" s="5">
        <f t="shared" si="105"/>
        <v>129.31159420289856</v>
      </c>
      <c r="X165" s="1">
        <f t="shared" si="90"/>
        <v>274.42307692307691</v>
      </c>
      <c r="Y165" s="1">
        <f t="shared" si="80"/>
        <v>145.11148272017834</v>
      </c>
      <c r="Z165" s="1">
        <f t="shared" si="81"/>
        <v>201.86733556298773</v>
      </c>
      <c r="AA165" s="7">
        <f t="shared" si="82"/>
        <v>744.90561129691548</v>
      </c>
      <c r="AB165" s="1">
        <f t="shared" si="83"/>
        <v>225.72996154983736</v>
      </c>
      <c r="AC165" s="1">
        <f t="shared" si="91"/>
        <v>3190.3167899043679</v>
      </c>
      <c r="AD165" s="1">
        <f t="shared" si="92"/>
        <v>16.446613427979884</v>
      </c>
      <c r="AE165" s="12">
        <f t="shared" si="93"/>
        <v>0.67421447183357641</v>
      </c>
      <c r="AH165" s="23">
        <f t="shared" si="84"/>
        <v>0.22613000000000005</v>
      </c>
      <c r="AI165" s="23">
        <f t="shared" si="76"/>
        <v>0.29830000000000001</v>
      </c>
      <c r="AJ165" s="11">
        <f t="shared" si="74"/>
        <v>0.2074</v>
      </c>
      <c r="AK165" s="11">
        <f t="shared" si="74"/>
        <v>0.31759999999999999</v>
      </c>
      <c r="AL165" s="11">
        <f t="shared" si="74"/>
        <v>0.35539999999999999</v>
      </c>
      <c r="AM165" s="11">
        <f t="shared" si="74"/>
        <v>0.49880000000000002</v>
      </c>
      <c r="AN165" s="23">
        <f t="shared" si="67"/>
        <v>0.85745559380000003</v>
      </c>
      <c r="AO165" s="23">
        <f t="shared" si="67"/>
        <v>1.0198217192000001</v>
      </c>
      <c r="AP165" s="23">
        <f t="shared" si="67"/>
        <v>0.82812881920000003</v>
      </c>
      <c r="AQ165" s="23">
        <f t="shared" si="66"/>
        <v>0.77591416720000017</v>
      </c>
      <c r="AR165" s="23">
        <f t="shared" si="66"/>
        <v>0.64071148480000006</v>
      </c>
      <c r="AS165" s="23">
        <f t="shared" si="77"/>
        <v>2.3703430411775912</v>
      </c>
      <c r="AT165" s="23">
        <f t="shared" si="77"/>
        <v>1.1425031439327398</v>
      </c>
      <c r="AU165" s="23">
        <f t="shared" si="77"/>
        <v>0.93760965476351243</v>
      </c>
      <c r="AV165" s="23">
        <f t="shared" si="77"/>
        <v>0.30585100576748164</v>
      </c>
    </row>
    <row r="166" spans="1:48" x14ac:dyDescent="0.35">
      <c r="A166">
        <v>1996</v>
      </c>
      <c r="B166" s="1">
        <v>-11.7</v>
      </c>
      <c r="C166" s="1">
        <v>-13.3</v>
      </c>
      <c r="D166" s="1">
        <v>-14.6</v>
      </c>
      <c r="E166" s="1">
        <v>-7.3</v>
      </c>
      <c r="F166" s="6">
        <v>-0.2</v>
      </c>
      <c r="G166" s="1">
        <v>2.9</v>
      </c>
      <c r="H166" s="1">
        <v>6</v>
      </c>
      <c r="I166" s="1">
        <v>5.3</v>
      </c>
      <c r="J166" s="1">
        <v>2.2000000000000002</v>
      </c>
      <c r="K166" s="1">
        <v>-3.2</v>
      </c>
      <c r="L166" s="1">
        <v>-5.8</v>
      </c>
      <c r="M166" s="1">
        <v>-5.3</v>
      </c>
      <c r="N166" s="1">
        <v>-3.7</v>
      </c>
      <c r="O166" s="1">
        <f t="shared" si="75"/>
        <v>16.399999999999999</v>
      </c>
      <c r="P166" s="1">
        <f t="shared" si="85"/>
        <v>-11</v>
      </c>
      <c r="Q166" s="1">
        <f t="shared" si="86"/>
        <v>-7.3666666666666663</v>
      </c>
      <c r="R166" s="1">
        <f t="shared" si="87"/>
        <v>4.7333333333333334</v>
      </c>
      <c r="S166" s="1">
        <f t="shared" si="88"/>
        <v>-2.2666666666666666</v>
      </c>
      <c r="U166" s="1">
        <f t="shared" si="78"/>
        <v>6</v>
      </c>
      <c r="V166" s="1">
        <f t="shared" si="79"/>
        <v>-14.6</v>
      </c>
      <c r="W166" s="4">
        <f t="shared" ref="W166:W171" si="106">INTERCEPT(F$7:G$7,F166:G166)</f>
        <v>137.46774193548387</v>
      </c>
      <c r="X166" s="1">
        <f t="shared" si="90"/>
        <v>270.42592592592592</v>
      </c>
      <c r="Y166" s="1">
        <f t="shared" si="80"/>
        <v>132.95818399044205</v>
      </c>
      <c r="Z166" s="1">
        <f t="shared" si="81"/>
        <v>203.94683393070488</v>
      </c>
      <c r="AA166" s="7">
        <f t="shared" si="82"/>
        <v>531.83273596176821</v>
      </c>
      <c r="AB166" s="1">
        <f t="shared" si="83"/>
        <v>228.04466501240697</v>
      </c>
      <c r="AC166" s="1">
        <f t="shared" si="91"/>
        <v>2219.6347394540944</v>
      </c>
      <c r="AD166" s="1">
        <f t="shared" si="92"/>
        <v>23.445409429280389</v>
      </c>
      <c r="AE166" s="12">
        <f t="shared" si="93"/>
        <v>0.67136923769642121</v>
      </c>
      <c r="AH166" s="23">
        <f t="shared" si="84"/>
        <v>0.16340000000000002</v>
      </c>
      <c r="AI166" s="23">
        <f t="shared" si="76"/>
        <v>0.18907999999999997</v>
      </c>
      <c r="AJ166" s="11">
        <f t="shared" si="74"/>
        <v>0.15236</v>
      </c>
      <c r="AK166" s="11">
        <f t="shared" si="74"/>
        <v>0.22987999999999997</v>
      </c>
      <c r="AL166" s="11">
        <f t="shared" si="74"/>
        <v>0.27111999999999997</v>
      </c>
      <c r="AM166" s="11">
        <f t="shared" si="74"/>
        <v>0.44289999999999996</v>
      </c>
      <c r="AN166" s="23">
        <f t="shared" si="67"/>
        <v>1.0573872162880003</v>
      </c>
      <c r="AO166" s="23">
        <f t="shared" si="67"/>
        <v>1.1375732384320001</v>
      </c>
      <c r="AP166" s="23">
        <f t="shared" si="67"/>
        <v>0.97594565084800011</v>
      </c>
      <c r="AQ166" s="23">
        <f t="shared" si="66"/>
        <v>0.90181345164800009</v>
      </c>
      <c r="AR166" s="23">
        <f t="shared" si="66"/>
        <v>0.68157919220000007</v>
      </c>
      <c r="AS166" s="23">
        <f t="shared" si="77"/>
        <v>2.1153180126437539</v>
      </c>
      <c r="AT166" s="23">
        <f t="shared" si="77"/>
        <v>1.0479925158965864</v>
      </c>
      <c r="AU166" s="23">
        <f t="shared" si="77"/>
        <v>0.85410348623412202</v>
      </c>
      <c r="AV166" s="23">
        <f t="shared" si="77"/>
        <v>0.26654695797592254</v>
      </c>
    </row>
    <row r="167" spans="1:48" x14ac:dyDescent="0.35">
      <c r="A167">
        <v>1997</v>
      </c>
      <c r="B167" s="1">
        <v>-7.5</v>
      </c>
      <c r="C167" s="1">
        <v>-17</v>
      </c>
      <c r="D167" s="1">
        <v>-14.9</v>
      </c>
      <c r="E167" s="1">
        <v>-9.9</v>
      </c>
      <c r="F167" s="6">
        <v>-0.1</v>
      </c>
      <c r="G167" s="1">
        <v>7.1</v>
      </c>
      <c r="H167" s="1">
        <v>5.0999999999999996</v>
      </c>
      <c r="I167" s="1">
        <v>4.9000000000000004</v>
      </c>
      <c r="J167" s="1">
        <v>2.1</v>
      </c>
      <c r="K167" s="1">
        <v>-1.3</v>
      </c>
      <c r="L167" s="1">
        <v>-3.7</v>
      </c>
      <c r="M167" s="1">
        <v>-5.3</v>
      </c>
      <c r="N167" s="1">
        <v>-3.4</v>
      </c>
      <c r="O167" s="1">
        <f t="shared" si="75"/>
        <v>19.200000000000003</v>
      </c>
      <c r="P167" s="1">
        <f t="shared" si="85"/>
        <v>-9.9333333333333336</v>
      </c>
      <c r="Q167" s="1">
        <f t="shared" si="86"/>
        <v>-8.3000000000000007</v>
      </c>
      <c r="R167" s="1">
        <f t="shared" si="87"/>
        <v>5.7</v>
      </c>
      <c r="S167" s="1">
        <f t="shared" si="88"/>
        <v>-0.96666666666666679</v>
      </c>
      <c r="U167" s="1">
        <f t="shared" si="78"/>
        <v>7.1</v>
      </c>
      <c r="V167" s="1">
        <f t="shared" si="79"/>
        <v>-17</v>
      </c>
      <c r="W167" s="4">
        <f t="shared" si="106"/>
        <v>135.92361111111111</v>
      </c>
      <c r="X167" s="1">
        <f t="shared" si="90"/>
        <v>276.83823529411762</v>
      </c>
      <c r="Y167" s="1">
        <f t="shared" si="80"/>
        <v>140.91462418300651</v>
      </c>
      <c r="Z167" s="1">
        <f t="shared" si="81"/>
        <v>206.38092320261438</v>
      </c>
      <c r="AA167" s="7">
        <f t="shared" si="82"/>
        <v>666.995887799564</v>
      </c>
      <c r="AB167" s="1">
        <f t="shared" si="83"/>
        <v>230.49768518518519</v>
      </c>
      <c r="AC167" s="1">
        <f t="shared" si="91"/>
        <v>2612.3070987654319</v>
      </c>
      <c r="AD167" s="1">
        <f t="shared" si="92"/>
        <v>20.674768518518519</v>
      </c>
      <c r="AE167" s="12">
        <f t="shared" si="93"/>
        <v>0.66431932022042972</v>
      </c>
      <c r="AH167" s="23">
        <f t="shared" si="84"/>
        <v>0.13019</v>
      </c>
      <c r="AI167" s="23">
        <f t="shared" si="76"/>
        <v>0.22464000000000003</v>
      </c>
      <c r="AJ167" s="11">
        <f t="shared" si="74"/>
        <v>0.17028000000000004</v>
      </c>
      <c r="AK167" s="11">
        <f t="shared" si="74"/>
        <v>0.25844000000000006</v>
      </c>
      <c r="AL167" s="11">
        <f t="shared" si="74"/>
        <v>0.29856000000000005</v>
      </c>
      <c r="AM167" s="11">
        <f t="shared" si="74"/>
        <v>0.46110000000000001</v>
      </c>
      <c r="AN167" s="23">
        <f t="shared" si="67"/>
        <v>0.985954373632</v>
      </c>
      <c r="AO167" s="23">
        <f t="shared" si="67"/>
        <v>1.097625773728</v>
      </c>
      <c r="AP167" s="23">
        <f t="shared" si="67"/>
        <v>0.92373038531199991</v>
      </c>
      <c r="AQ167" s="23">
        <f t="shared" si="66"/>
        <v>0.8570485381120001</v>
      </c>
      <c r="AR167" s="23">
        <f t="shared" si="66"/>
        <v>0.66661296820000016</v>
      </c>
      <c r="AS167" s="23">
        <f t="shared" si="77"/>
        <v>2.3269506753246429</v>
      </c>
      <c r="AT167" s="23">
        <f t="shared" si="77"/>
        <v>1.1418052213999113</v>
      </c>
      <c r="AU167" s="23">
        <f t="shared" si="77"/>
        <v>0.93245717365993275</v>
      </c>
      <c r="AV167" s="23">
        <f t="shared" si="77"/>
        <v>0.29520689232211245</v>
      </c>
    </row>
    <row r="168" spans="1:48" x14ac:dyDescent="0.35">
      <c r="A168">
        <v>1998</v>
      </c>
      <c r="B168" s="1">
        <v>-7.4</v>
      </c>
      <c r="C168" s="1">
        <v>-18.100000000000001</v>
      </c>
      <c r="D168" s="1">
        <v>-15.2</v>
      </c>
      <c r="E168" s="1">
        <v>-4.7</v>
      </c>
      <c r="F168" s="6">
        <v>-0.1</v>
      </c>
      <c r="G168" s="1">
        <v>5.0999999999999996</v>
      </c>
      <c r="H168" s="1">
        <v>8</v>
      </c>
      <c r="I168" s="1">
        <v>6.8</v>
      </c>
      <c r="J168" s="1">
        <v>4</v>
      </c>
      <c r="K168" s="1">
        <v>-1.4</v>
      </c>
      <c r="L168" s="1">
        <v>-3.7</v>
      </c>
      <c r="M168" s="1">
        <v>-3.9</v>
      </c>
      <c r="N168" s="1">
        <v>-2.5</v>
      </c>
      <c r="O168" s="1">
        <f t="shared" si="75"/>
        <v>23.9</v>
      </c>
      <c r="P168" s="1">
        <f t="shared" si="85"/>
        <v>-10.266666666666667</v>
      </c>
      <c r="Q168" s="1">
        <f t="shared" si="86"/>
        <v>-6.666666666666667</v>
      </c>
      <c r="R168" s="1">
        <f t="shared" si="87"/>
        <v>6.6333333333333329</v>
      </c>
      <c r="S168" s="1">
        <f t="shared" si="88"/>
        <v>-0.3666666666666667</v>
      </c>
      <c r="U168" s="1">
        <f t="shared" si="78"/>
        <v>8</v>
      </c>
      <c r="V168" s="1">
        <f t="shared" si="79"/>
        <v>-18.100000000000001</v>
      </c>
      <c r="W168" s="4">
        <f t="shared" si="106"/>
        <v>136.08653846153845</v>
      </c>
      <c r="X168" s="1">
        <f t="shared" si="90"/>
        <v>280.59259259259261</v>
      </c>
      <c r="Y168" s="1">
        <f t="shared" si="80"/>
        <v>144.50605413105416</v>
      </c>
      <c r="Z168" s="1">
        <f t="shared" si="81"/>
        <v>208.33956552706553</v>
      </c>
      <c r="AA168" s="7">
        <f t="shared" si="82"/>
        <v>770.69895536562217</v>
      </c>
      <c r="AB168" s="1">
        <f t="shared" si="83"/>
        <v>224.24830316742083</v>
      </c>
      <c r="AC168" s="1">
        <f t="shared" si="91"/>
        <v>2705.929524886878</v>
      </c>
      <c r="AD168" s="1">
        <f t="shared" si="92"/>
        <v>23.962386877828038</v>
      </c>
      <c r="AE168" s="12">
        <f t="shared" si="93"/>
        <v>0.65202481778062427</v>
      </c>
      <c r="AH168" s="23">
        <f t="shared" si="84"/>
        <v>0.23720000000000002</v>
      </c>
      <c r="AI168" s="23">
        <f t="shared" si="76"/>
        <v>0.28432999999999997</v>
      </c>
      <c r="AJ168" s="11">
        <f t="shared" si="74"/>
        <v>0.20035999999999998</v>
      </c>
      <c r="AK168" s="11">
        <f t="shared" si="74"/>
        <v>0.30637999999999999</v>
      </c>
      <c r="AL168" s="11">
        <f t="shared" si="74"/>
        <v>0.34461999999999998</v>
      </c>
      <c r="AM168" s="11">
        <f t="shared" si="74"/>
        <v>0.49164999999999998</v>
      </c>
      <c r="AN168" s="23">
        <f t="shared" si="67"/>
        <v>0.87980808833800006</v>
      </c>
      <c r="AO168" s="23">
        <f t="shared" si="67"/>
        <v>1.0340651936320002</v>
      </c>
      <c r="AP168" s="23">
        <f t="shared" si="67"/>
        <v>0.84495846464800006</v>
      </c>
      <c r="AQ168" s="23">
        <f t="shared" si="66"/>
        <v>0.79010012544800001</v>
      </c>
      <c r="AR168" s="23">
        <f t="shared" si="66"/>
        <v>0.64509522845000022</v>
      </c>
      <c r="AS168" s="23">
        <f t="shared" si="77"/>
        <v>2.4278105621180024</v>
      </c>
      <c r="AT168" s="23">
        <f t="shared" si="77"/>
        <v>1.1738643066226895</v>
      </c>
      <c r="AU168" s="23">
        <f t="shared" si="77"/>
        <v>0.96238325429279392</v>
      </c>
      <c r="AV168" s="23">
        <f t="shared" si="77"/>
        <v>0.31216365397150492</v>
      </c>
    </row>
    <row r="169" spans="1:48" x14ac:dyDescent="0.35">
      <c r="A169">
        <v>1999</v>
      </c>
      <c r="B169" s="1">
        <v>-11</v>
      </c>
      <c r="C169" s="1">
        <v>-16.8</v>
      </c>
      <c r="D169" s="1">
        <v>-14.6</v>
      </c>
      <c r="E169" s="1">
        <v>-5.7</v>
      </c>
      <c r="F169" s="6">
        <v>-4.8</v>
      </c>
      <c r="G169" s="1">
        <v>2.5</v>
      </c>
      <c r="H169" s="1">
        <v>8.6</v>
      </c>
      <c r="I169" s="1">
        <v>6.8</v>
      </c>
      <c r="J169" s="1">
        <v>1.8</v>
      </c>
      <c r="K169" s="1">
        <v>-2.6</v>
      </c>
      <c r="L169" s="1">
        <v>-6.6</v>
      </c>
      <c r="M169" s="1">
        <v>-7.4</v>
      </c>
      <c r="N169" s="1">
        <v>-4.2</v>
      </c>
      <c r="O169" s="1">
        <f t="shared" si="75"/>
        <v>19.7</v>
      </c>
      <c r="P169" s="1">
        <f t="shared" si="85"/>
        <v>-10.566666666666668</v>
      </c>
      <c r="Q169" s="1">
        <f t="shared" si="86"/>
        <v>-8.3666666666666671</v>
      </c>
      <c r="R169" s="1">
        <f t="shared" si="87"/>
        <v>5.9666666666666659</v>
      </c>
      <c r="S169" s="1">
        <f t="shared" si="88"/>
        <v>-2.4666666666666663</v>
      </c>
      <c r="U169" s="1">
        <f t="shared" si="78"/>
        <v>8.6</v>
      </c>
      <c r="V169" s="1">
        <f t="shared" si="79"/>
        <v>-16.8</v>
      </c>
      <c r="W169" s="4">
        <f t="shared" si="106"/>
        <v>155.55479452054794</v>
      </c>
      <c r="X169" s="1">
        <f t="shared" si="90"/>
        <v>270.47727272727275</v>
      </c>
      <c r="Y169" s="1">
        <f t="shared" si="80"/>
        <v>114.9224782067248</v>
      </c>
      <c r="Z169" s="1">
        <f t="shared" si="81"/>
        <v>213.01603362391035</v>
      </c>
      <c r="AA169" s="7">
        <f t="shared" si="82"/>
        <v>658.88887505188882</v>
      </c>
      <c r="AB169" s="1">
        <f t="shared" si="83"/>
        <v>239.96220192795533</v>
      </c>
      <c r="AC169" s="1">
        <f t="shared" si="91"/>
        <v>2687.5766615930997</v>
      </c>
      <c r="AD169" s="1">
        <f t="shared" si="92"/>
        <v>35.573693556570277</v>
      </c>
      <c r="AE169" s="12">
        <f t="shared" si="93"/>
        <v>0.66883488913531075</v>
      </c>
      <c r="AH169" s="23">
        <f t="shared" si="84"/>
        <v>0.25934000000000001</v>
      </c>
      <c r="AI169" s="23">
        <f t="shared" si="76"/>
        <v>0.23098999999999997</v>
      </c>
      <c r="AJ169" s="11">
        <f t="shared" si="74"/>
        <v>0.17348</v>
      </c>
      <c r="AK169" s="11">
        <f t="shared" si="74"/>
        <v>0.26354</v>
      </c>
      <c r="AL169" s="11">
        <f t="shared" si="74"/>
        <v>0.30345999999999995</v>
      </c>
      <c r="AM169" s="11">
        <f t="shared" si="74"/>
        <v>0.46434999999999998</v>
      </c>
      <c r="AN169" s="23">
        <f t="shared" si="67"/>
        <v>0.9738425398420002</v>
      </c>
      <c r="AO169" s="23">
        <f t="shared" si="67"/>
        <v>1.090655851168</v>
      </c>
      <c r="AP169" s="23">
        <f t="shared" si="67"/>
        <v>0.91482166247200003</v>
      </c>
      <c r="AQ169" s="23">
        <f t="shared" si="66"/>
        <v>0.84943829127200021</v>
      </c>
      <c r="AR169" s="23">
        <f t="shared" si="66"/>
        <v>0.66410913245000003</v>
      </c>
      <c r="AS169" s="23">
        <f t="shared" si="77"/>
        <v>2.3054112359022771</v>
      </c>
      <c r="AT169" s="23">
        <f t="shared" si="77"/>
        <v>1.1293593169498473</v>
      </c>
      <c r="AU169" s="23">
        <f t="shared" si="77"/>
        <v>0.92264920445785714</v>
      </c>
      <c r="AV169" s="23">
        <f t="shared" si="77"/>
        <v>0.29285581326237425</v>
      </c>
    </row>
    <row r="170" spans="1:48" x14ac:dyDescent="0.35">
      <c r="A170">
        <v>2000</v>
      </c>
      <c r="B170" s="1">
        <v>-11.2</v>
      </c>
      <c r="C170" s="1">
        <v>-14.1</v>
      </c>
      <c r="D170" s="1">
        <v>-14.6</v>
      </c>
      <c r="E170" s="1">
        <v>-3</v>
      </c>
      <c r="F170" s="6">
        <v>-1.7</v>
      </c>
      <c r="G170" s="1">
        <v>5.9</v>
      </c>
      <c r="H170" s="1">
        <v>7.6</v>
      </c>
      <c r="I170" s="1">
        <v>7</v>
      </c>
      <c r="J170" s="1">
        <v>4.5999999999999996</v>
      </c>
      <c r="K170" s="1">
        <v>-2.2999999999999998</v>
      </c>
      <c r="L170" s="1">
        <v>-3.8</v>
      </c>
      <c r="M170" s="1">
        <v>-5.6</v>
      </c>
      <c r="N170" s="1">
        <v>-2.6</v>
      </c>
      <c r="O170" s="1">
        <f t="shared" si="75"/>
        <v>25.1</v>
      </c>
      <c r="P170" s="1">
        <f t="shared" si="85"/>
        <v>-10.9</v>
      </c>
      <c r="Q170" s="1">
        <f t="shared" si="86"/>
        <v>-6.4333333333333336</v>
      </c>
      <c r="R170" s="1">
        <f t="shared" si="87"/>
        <v>6.833333333333333</v>
      </c>
      <c r="S170" s="1">
        <f t="shared" si="88"/>
        <v>-0.5</v>
      </c>
      <c r="U170" s="1">
        <f t="shared" si="78"/>
        <v>7.6</v>
      </c>
      <c r="V170" s="1">
        <f t="shared" si="79"/>
        <v>-14.6</v>
      </c>
      <c r="W170" s="4">
        <f t="shared" si="106"/>
        <v>142.32236842105263</v>
      </c>
      <c r="X170" s="1">
        <f t="shared" si="90"/>
        <v>278.33333333333331</v>
      </c>
      <c r="Y170" s="1">
        <f t="shared" si="80"/>
        <v>136.01096491228068</v>
      </c>
      <c r="Z170" s="1">
        <f t="shared" si="81"/>
        <v>210.32785087719299</v>
      </c>
      <c r="AA170" s="7">
        <f t="shared" si="82"/>
        <v>689.12222222222215</v>
      </c>
      <c r="AB170" s="1">
        <f t="shared" si="83"/>
        <v>236.84509569377988</v>
      </c>
      <c r="AC170" s="1">
        <f t="shared" si="91"/>
        <v>2305.2922647527907</v>
      </c>
      <c r="AD170" s="1">
        <f t="shared" si="92"/>
        <v>23.899820574162689</v>
      </c>
      <c r="AE170" s="12">
        <f t="shared" si="93"/>
        <v>0.6465188166120942</v>
      </c>
      <c r="AH170" s="23">
        <f t="shared" si="84"/>
        <v>0.22244000000000003</v>
      </c>
      <c r="AI170" s="23">
        <f t="shared" si="76"/>
        <v>0.29957</v>
      </c>
      <c r="AJ170" s="11">
        <f t="shared" si="74"/>
        <v>0.20804</v>
      </c>
      <c r="AK170" s="11">
        <f t="shared" si="74"/>
        <v>0.31862000000000001</v>
      </c>
      <c r="AL170" s="11">
        <f t="shared" si="74"/>
        <v>0.35638000000000003</v>
      </c>
      <c r="AM170" s="11">
        <f t="shared" si="74"/>
        <v>0.49944999999999995</v>
      </c>
      <c r="AN170" s="23">
        <f t="shared" si="67"/>
        <v>0.85547038745800008</v>
      </c>
      <c r="AO170" s="23">
        <f t="shared" si="67"/>
        <v>1.018538752672</v>
      </c>
      <c r="AP170" s="23">
        <f t="shared" si="67"/>
        <v>0.82662906464800012</v>
      </c>
      <c r="AQ170" s="23">
        <f t="shared" si="66"/>
        <v>0.7746524246480001</v>
      </c>
      <c r="AR170" s="23">
        <f t="shared" si="66"/>
        <v>0.64032523205000025</v>
      </c>
      <c r="AS170" s="23">
        <f t="shared" ref="AS170:AV190" si="107">AS$6*SQRT($AA170*AO170)</f>
        <v>2.2784282532779301</v>
      </c>
      <c r="AT170" s="23">
        <f t="shared" si="107"/>
        <v>1.0978962323888006</v>
      </c>
      <c r="AU170" s="23">
        <f t="shared" si="107"/>
        <v>0.90108586421699122</v>
      </c>
      <c r="AV170" s="23">
        <f t="shared" si="107"/>
        <v>0.29408743594997427</v>
      </c>
    </row>
    <row r="171" spans="1:48" x14ac:dyDescent="0.35">
      <c r="A171">
        <v>2001</v>
      </c>
      <c r="B171" s="1">
        <v>-13.2</v>
      </c>
      <c r="C171" s="1">
        <v>-14.7</v>
      </c>
      <c r="D171" s="1">
        <v>-11.8</v>
      </c>
      <c r="E171" s="1">
        <v>-5.8</v>
      </c>
      <c r="F171" s="6">
        <v>-2</v>
      </c>
      <c r="G171" s="1">
        <v>4.3</v>
      </c>
      <c r="H171" s="1">
        <v>8.6</v>
      </c>
      <c r="I171" s="1">
        <v>9.1</v>
      </c>
      <c r="J171" s="1">
        <v>4.0999999999999996</v>
      </c>
      <c r="K171" s="1">
        <v>-0.3</v>
      </c>
      <c r="L171" s="1">
        <v>-6.1</v>
      </c>
      <c r="M171" s="1">
        <v>-6.2</v>
      </c>
      <c r="N171" s="1">
        <v>-2.8</v>
      </c>
      <c r="O171" s="1">
        <f t="shared" si="75"/>
        <v>26.1</v>
      </c>
      <c r="P171" s="1">
        <f t="shared" si="85"/>
        <v>-11.166666666666666</v>
      </c>
      <c r="Q171" s="1">
        <f t="shared" si="86"/>
        <v>-6.5333333333333341</v>
      </c>
      <c r="R171" s="1">
        <f t="shared" si="87"/>
        <v>7.333333333333333</v>
      </c>
      <c r="S171" s="1">
        <f t="shared" si="88"/>
        <v>-0.76666666666666661</v>
      </c>
      <c r="U171" s="1">
        <f t="shared" si="78"/>
        <v>9.1</v>
      </c>
      <c r="V171" s="1">
        <f t="shared" si="79"/>
        <v>-14.7</v>
      </c>
      <c r="W171" s="4">
        <f t="shared" si="106"/>
        <v>145.18253968253967</v>
      </c>
      <c r="X171" s="1">
        <f t="shared" si="90"/>
        <v>286.42045454545456</v>
      </c>
      <c r="Y171" s="1">
        <f t="shared" si="80"/>
        <v>141.23791486291489</v>
      </c>
      <c r="Z171" s="1">
        <f t="shared" si="81"/>
        <v>215.80149711399713</v>
      </c>
      <c r="AA171" s="7">
        <f t="shared" si="82"/>
        <v>856.8433501683503</v>
      </c>
      <c r="AB171" s="1">
        <f t="shared" si="83"/>
        <v>231.84920634920636</v>
      </c>
      <c r="AC171" s="1">
        <f t="shared" si="91"/>
        <v>2272.1222222222218</v>
      </c>
      <c r="AD171" s="1">
        <f t="shared" si="92"/>
        <v>29.257936507936492</v>
      </c>
      <c r="AE171" s="12">
        <f t="shared" si="93"/>
        <v>0.61954259511958898</v>
      </c>
      <c r="AH171" s="23">
        <f t="shared" si="84"/>
        <v>0.25934000000000001</v>
      </c>
      <c r="AI171" s="23">
        <f t="shared" si="76"/>
        <v>0.31226999999999999</v>
      </c>
      <c r="AJ171" s="11">
        <f t="shared" si="74"/>
        <v>0.21444000000000002</v>
      </c>
      <c r="AK171" s="11">
        <f t="shared" si="74"/>
        <v>0.32882</v>
      </c>
      <c r="AL171" s="11">
        <f t="shared" si="74"/>
        <v>0.36618000000000001</v>
      </c>
      <c r="AM171" s="11">
        <f t="shared" si="74"/>
        <v>0.50595000000000001</v>
      </c>
      <c r="AN171" s="23">
        <f t="shared" si="67"/>
        <v>0.83604767801800006</v>
      </c>
      <c r="AO171" s="23">
        <f t="shared" si="67"/>
        <v>1.005818122912</v>
      </c>
      <c r="AP171" s="23">
        <f t="shared" si="67"/>
        <v>0.811908473608</v>
      </c>
      <c r="AQ171" s="23">
        <f t="shared" si="66"/>
        <v>0.76229065760800008</v>
      </c>
      <c r="AR171" s="23">
        <f t="shared" si="66"/>
        <v>0.63657517405000008</v>
      </c>
      <c r="AS171" s="23">
        <f t="shared" si="107"/>
        <v>2.5246948537258356</v>
      </c>
      <c r="AT171" s="23">
        <f t="shared" si="107"/>
        <v>1.2132829203418456</v>
      </c>
      <c r="AU171" s="23">
        <f t="shared" si="107"/>
        <v>0.99672561851219355</v>
      </c>
      <c r="AV171" s="23">
        <f t="shared" si="107"/>
        <v>0.32696675692542898</v>
      </c>
    </row>
    <row r="172" spans="1:48" x14ac:dyDescent="0.35">
      <c r="A172">
        <v>2002</v>
      </c>
      <c r="B172" s="1">
        <v>-6.9</v>
      </c>
      <c r="C172" s="1">
        <v>-19.100000000000001</v>
      </c>
      <c r="D172" s="1">
        <v>-16.100000000000001</v>
      </c>
      <c r="E172" s="1">
        <v>-9.9</v>
      </c>
      <c r="F172" s="5">
        <v>1.6</v>
      </c>
      <c r="G172" s="1">
        <v>4.7</v>
      </c>
      <c r="H172" s="1">
        <v>6</v>
      </c>
      <c r="I172" s="1">
        <v>4.0999999999999996</v>
      </c>
      <c r="J172" s="1">
        <v>3.5</v>
      </c>
      <c r="K172" s="1">
        <v>-2.2000000000000002</v>
      </c>
      <c r="L172" s="1">
        <v>-2.6</v>
      </c>
      <c r="M172" s="1">
        <v>-6.3</v>
      </c>
      <c r="N172" s="1">
        <v>-3.6</v>
      </c>
      <c r="O172" s="1">
        <f t="shared" si="75"/>
        <v>19.899999999999999</v>
      </c>
      <c r="P172" s="1">
        <f t="shared" si="85"/>
        <v>-10.733333333333334</v>
      </c>
      <c r="Q172" s="1">
        <f t="shared" si="86"/>
        <v>-8.1333333333333329</v>
      </c>
      <c r="R172" s="1">
        <f t="shared" si="87"/>
        <v>4.9333333333333327</v>
      </c>
      <c r="S172" s="1">
        <f t="shared" si="88"/>
        <v>-0.4333333333333334</v>
      </c>
      <c r="U172" s="1">
        <f t="shared" si="78"/>
        <v>6</v>
      </c>
      <c r="V172" s="1">
        <f t="shared" si="79"/>
        <v>-19.100000000000001</v>
      </c>
      <c r="W172" s="5">
        <f t="shared" ref="W172:W174" si="108">INTERCEPT(E$7:F$7,E172:F172)</f>
        <v>131.25652173913045</v>
      </c>
      <c r="X172" s="1">
        <f t="shared" si="90"/>
        <v>276.72807017543857</v>
      </c>
      <c r="Y172" s="1">
        <f t="shared" si="80"/>
        <v>145.47154843630813</v>
      </c>
      <c r="Z172" s="1">
        <f t="shared" si="81"/>
        <v>203.99229595728451</v>
      </c>
      <c r="AA172" s="7">
        <f t="shared" si="82"/>
        <v>581.8861937452325</v>
      </c>
      <c r="AB172" s="1">
        <f t="shared" si="83"/>
        <v>209.83606719367589</v>
      </c>
      <c r="AC172" s="1">
        <f t="shared" si="91"/>
        <v>2671.9125889328066</v>
      </c>
      <c r="AD172" s="1">
        <f t="shared" si="92"/>
        <v>26.338488142292505</v>
      </c>
      <c r="AE172" s="12">
        <f t="shared" si="93"/>
        <v>0.6818176211404392</v>
      </c>
      <c r="AH172" s="23">
        <f t="shared" si="84"/>
        <v>0.16340000000000002</v>
      </c>
      <c r="AI172" s="23">
        <f t="shared" si="76"/>
        <v>0.23352999999999996</v>
      </c>
      <c r="AJ172" s="11">
        <f t="shared" si="74"/>
        <v>0.17476</v>
      </c>
      <c r="AK172" s="11">
        <f t="shared" si="74"/>
        <v>0.26557999999999998</v>
      </c>
      <c r="AL172" s="11">
        <f t="shared" si="74"/>
        <v>0.30541999999999997</v>
      </c>
      <c r="AM172" s="11">
        <f t="shared" si="74"/>
        <v>0.46565000000000001</v>
      </c>
      <c r="AN172" s="23">
        <f t="shared" si="67"/>
        <v>0.96905245137800011</v>
      </c>
      <c r="AO172" s="23">
        <f t="shared" si="67"/>
        <v>1.087881759392</v>
      </c>
      <c r="AP172" s="23">
        <f t="shared" si="67"/>
        <v>0.91129342208800013</v>
      </c>
      <c r="AQ172" s="23">
        <f t="shared" si="66"/>
        <v>0.84642673088800013</v>
      </c>
      <c r="AR172" s="23">
        <f t="shared" si="66"/>
        <v>0.66312191245000007</v>
      </c>
      <c r="AS172" s="23">
        <f t="shared" si="107"/>
        <v>2.1637561994144501</v>
      </c>
      <c r="AT172" s="23">
        <f t="shared" si="107"/>
        <v>1.0592683005623813</v>
      </c>
      <c r="AU172" s="23">
        <f t="shared" si="107"/>
        <v>0.86552241316102918</v>
      </c>
      <c r="AV172" s="23">
        <f t="shared" si="107"/>
        <v>0.27500700206071049</v>
      </c>
    </row>
    <row r="173" spans="1:48" x14ac:dyDescent="0.35">
      <c r="A173">
        <v>2003</v>
      </c>
      <c r="B173" s="1">
        <v>-5.7</v>
      </c>
      <c r="C173" s="1">
        <v>-11.6</v>
      </c>
      <c r="D173" s="1">
        <v>-7.6</v>
      </c>
      <c r="E173" s="1">
        <v>-5.4</v>
      </c>
      <c r="F173" s="5">
        <v>1.2</v>
      </c>
      <c r="G173" s="1">
        <v>8.5</v>
      </c>
      <c r="H173" s="1">
        <v>8.8000000000000007</v>
      </c>
      <c r="I173" s="1">
        <v>8.3000000000000007</v>
      </c>
      <c r="J173" s="1">
        <v>4.7</v>
      </c>
      <c r="K173" s="5">
        <v>1</v>
      </c>
      <c r="L173" s="1">
        <v>-5.0999999999999996</v>
      </c>
      <c r="M173" s="1">
        <v>-6.3</v>
      </c>
      <c r="N173" s="1">
        <v>-0.8</v>
      </c>
      <c r="O173" s="1">
        <f t="shared" si="75"/>
        <v>31.5</v>
      </c>
      <c r="P173" s="1">
        <f t="shared" si="85"/>
        <v>-7.8666666666666671</v>
      </c>
      <c r="Q173" s="1">
        <f t="shared" si="86"/>
        <v>-3.9333333333333336</v>
      </c>
      <c r="R173" s="1">
        <f t="shared" si="87"/>
        <v>8.5333333333333332</v>
      </c>
      <c r="S173" s="1">
        <f t="shared" si="88"/>
        <v>0.20000000000000018</v>
      </c>
      <c r="U173" s="1">
        <f t="shared" si="78"/>
        <v>8.8000000000000007</v>
      </c>
      <c r="V173" s="1">
        <f t="shared" si="79"/>
        <v>-11.6</v>
      </c>
      <c r="W173" s="5">
        <f t="shared" si="108"/>
        <v>129.95454545454547</v>
      </c>
      <c r="X173" s="5">
        <f>INTERCEPT(K$7:L$7,K173:L173)</f>
        <v>293.5</v>
      </c>
      <c r="Y173" s="1">
        <f t="shared" si="80"/>
        <v>163.54545454545453</v>
      </c>
      <c r="Z173" s="1">
        <f t="shared" si="81"/>
        <v>211.72727272727275</v>
      </c>
      <c r="AA173" s="7">
        <f t="shared" si="82"/>
        <v>959.4666666666667</v>
      </c>
      <c r="AB173" s="1">
        <f t="shared" si="83"/>
        <v>218.22647527910689</v>
      </c>
      <c r="AC173" s="1">
        <f t="shared" si="91"/>
        <v>1687.6180754917598</v>
      </c>
      <c r="AD173" s="1">
        <f t="shared" si="92"/>
        <v>20.841307814992021</v>
      </c>
      <c r="AE173" s="12">
        <f t="shared" si="93"/>
        <v>0.57012175067791304</v>
      </c>
      <c r="AH173" s="23">
        <f t="shared" si="84"/>
        <v>0.26672000000000007</v>
      </c>
      <c r="AI173" s="23">
        <f t="shared" si="76"/>
        <v>0.38084999999999997</v>
      </c>
      <c r="AJ173" s="11">
        <f t="shared" si="74"/>
        <v>0.249</v>
      </c>
      <c r="AK173" s="11">
        <f t="shared" si="74"/>
        <v>0.38390000000000002</v>
      </c>
      <c r="AL173" s="11">
        <f t="shared" si="74"/>
        <v>0.41909999999999997</v>
      </c>
      <c r="AM173" s="11">
        <f t="shared" si="74"/>
        <v>0.54105000000000003</v>
      </c>
      <c r="AN173" s="23">
        <f t="shared" si="67"/>
        <v>0.74465456845000011</v>
      </c>
      <c r="AO173" s="23">
        <f t="shared" si="67"/>
        <v>0.94055242000000006</v>
      </c>
      <c r="AP173" s="23">
        <f t="shared" si="67"/>
        <v>0.74111868820000015</v>
      </c>
      <c r="AQ173" s="23">
        <f t="shared" si="66"/>
        <v>0.70356944020000012</v>
      </c>
      <c r="AR173" s="23">
        <f t="shared" si="66"/>
        <v>0.61985844805000001</v>
      </c>
      <c r="AS173" s="23">
        <f t="shared" si="107"/>
        <v>2.5834787845102896</v>
      </c>
      <c r="AT173" s="23">
        <f t="shared" si="107"/>
        <v>1.2266386922473798</v>
      </c>
      <c r="AU173" s="23">
        <f t="shared" si="107"/>
        <v>1.0132883194197702</v>
      </c>
      <c r="AV173" s="23">
        <f t="shared" si="107"/>
        <v>0.3414202245259037</v>
      </c>
    </row>
    <row r="174" spans="1:48" x14ac:dyDescent="0.35">
      <c r="A174">
        <v>2004</v>
      </c>
      <c r="B174" s="1">
        <v>-9.6</v>
      </c>
      <c r="C174" s="1">
        <v>-10.5</v>
      </c>
      <c r="D174" s="1">
        <v>-14.7</v>
      </c>
      <c r="E174" s="1">
        <v>-7.4</v>
      </c>
      <c r="F174" s="5">
        <v>2.4</v>
      </c>
      <c r="G174" s="1">
        <v>4.9000000000000004</v>
      </c>
      <c r="H174" s="1">
        <v>5.9</v>
      </c>
      <c r="I174" s="1">
        <v>6.7</v>
      </c>
      <c r="J174" s="1">
        <v>2.6</v>
      </c>
      <c r="K174" s="1">
        <v>-0.1</v>
      </c>
      <c r="L174" s="1">
        <v>-3.9</v>
      </c>
      <c r="M174" s="1">
        <v>-11.4</v>
      </c>
      <c r="N174" s="1">
        <v>-2.9</v>
      </c>
      <c r="O174" s="1">
        <f t="shared" si="75"/>
        <v>22.500000000000004</v>
      </c>
      <c r="P174" s="1">
        <f t="shared" si="85"/>
        <v>-8.7999999999999989</v>
      </c>
      <c r="Q174" s="1">
        <f t="shared" si="86"/>
        <v>-6.5666666666666673</v>
      </c>
      <c r="R174" s="1">
        <f t="shared" si="87"/>
        <v>5.833333333333333</v>
      </c>
      <c r="S174" s="1">
        <f t="shared" si="88"/>
        <v>-0.46666666666666662</v>
      </c>
      <c r="U174" s="1">
        <f t="shared" si="78"/>
        <v>6.7</v>
      </c>
      <c r="V174" s="1">
        <f t="shared" si="79"/>
        <v>-14.7</v>
      </c>
      <c r="W174" s="5">
        <f t="shared" si="108"/>
        <v>128.03061224489795</v>
      </c>
      <c r="X174" s="1">
        <f t="shared" si="90"/>
        <v>287.37037037037038</v>
      </c>
      <c r="Y174" s="1">
        <f t="shared" si="80"/>
        <v>159.33975812547243</v>
      </c>
      <c r="Z174" s="1">
        <f t="shared" si="81"/>
        <v>207.70049130763417</v>
      </c>
      <c r="AA174" s="7">
        <f t="shared" si="82"/>
        <v>711.71758629377689</v>
      </c>
      <c r="AB174" s="1">
        <f t="shared" si="83"/>
        <v>199.53061224489795</v>
      </c>
      <c r="AC174" s="1">
        <f t="shared" si="91"/>
        <v>1955.3999999999996</v>
      </c>
      <c r="AD174" s="1">
        <f t="shared" si="92"/>
        <v>28.265306122448976</v>
      </c>
      <c r="AE174" s="12">
        <f t="shared" si="93"/>
        <v>0.62371212196632042</v>
      </c>
      <c r="AH174" s="23">
        <f t="shared" si="84"/>
        <v>0.15971000000000002</v>
      </c>
      <c r="AI174" s="23">
        <f t="shared" si="76"/>
        <v>0.26655000000000006</v>
      </c>
      <c r="AJ174" s="11">
        <f t="shared" si="74"/>
        <v>0.19140000000000001</v>
      </c>
      <c r="AK174" s="11">
        <f t="shared" si="74"/>
        <v>0.29210000000000008</v>
      </c>
      <c r="AL174" s="11">
        <f t="shared" si="74"/>
        <v>0.33090000000000003</v>
      </c>
      <c r="AM174" s="11">
        <f t="shared" si="74"/>
        <v>0.48255000000000003</v>
      </c>
      <c r="AN174" s="23">
        <f t="shared" si="67"/>
        <v>0.90962284404999993</v>
      </c>
      <c r="AO174" s="23">
        <f t="shared" si="67"/>
        <v>1.0525401832000001</v>
      </c>
      <c r="AP174" s="23">
        <f t="shared" si="67"/>
        <v>0.86725923220000001</v>
      </c>
      <c r="AQ174" s="23">
        <f t="shared" si="66"/>
        <v>0.80896844020000003</v>
      </c>
      <c r="AR174" s="23">
        <f t="shared" si="66"/>
        <v>0.65103239605000007</v>
      </c>
      <c r="AS174" s="23">
        <f t="shared" si="107"/>
        <v>2.3538112941952813</v>
      </c>
      <c r="AT174" s="23">
        <f t="shared" si="107"/>
        <v>1.1428418779371503</v>
      </c>
      <c r="AU174" s="23">
        <f t="shared" si="107"/>
        <v>0.93580259502154894</v>
      </c>
      <c r="AV174" s="23">
        <f t="shared" si="107"/>
        <v>0.30135831875209457</v>
      </c>
    </row>
    <row r="175" spans="1:48" x14ac:dyDescent="0.35">
      <c r="A175">
        <v>2005</v>
      </c>
      <c r="B175" s="1">
        <v>-10.6</v>
      </c>
      <c r="C175" s="1">
        <v>-8.1</v>
      </c>
      <c r="D175" s="1">
        <v>-4.3</v>
      </c>
      <c r="E175" s="1">
        <v>-5.5</v>
      </c>
      <c r="F175" s="6">
        <v>-0.6</v>
      </c>
      <c r="G175" s="1">
        <v>6.3</v>
      </c>
      <c r="H175" s="1">
        <v>8.1</v>
      </c>
      <c r="I175" s="1">
        <v>7.5</v>
      </c>
      <c r="J175" s="1">
        <v>1.7</v>
      </c>
      <c r="K175" s="1">
        <v>-1.8</v>
      </c>
      <c r="L175" s="1">
        <v>-2.6</v>
      </c>
      <c r="M175" s="1">
        <v>-6.3</v>
      </c>
      <c r="N175" s="1">
        <v>-1.3</v>
      </c>
      <c r="O175" s="1">
        <f t="shared" si="75"/>
        <v>23.599999999999998</v>
      </c>
      <c r="P175" s="1">
        <f t="shared" si="85"/>
        <v>-10.033333333333333</v>
      </c>
      <c r="Q175" s="1">
        <f t="shared" si="86"/>
        <v>-3.4666666666666668</v>
      </c>
      <c r="R175" s="1">
        <f t="shared" si="87"/>
        <v>7.3</v>
      </c>
      <c r="S175" s="1">
        <f t="shared" si="88"/>
        <v>-0.9</v>
      </c>
      <c r="U175" s="1">
        <f t="shared" si="78"/>
        <v>8.1</v>
      </c>
      <c r="V175" s="1">
        <f t="shared" si="79"/>
        <v>-10.6</v>
      </c>
      <c r="W175" s="4">
        <f t="shared" ref="W175" si="109">INTERCEPT(F$7:G$7,F175:G175)</f>
        <v>138.15217391304347</v>
      </c>
      <c r="X175" s="1">
        <f t="shared" si="90"/>
        <v>272.81428571428569</v>
      </c>
      <c r="Y175" s="1">
        <f t="shared" si="80"/>
        <v>134.66211180124222</v>
      </c>
      <c r="Z175" s="1">
        <f t="shared" si="81"/>
        <v>205.48322981366459</v>
      </c>
      <c r="AA175" s="7">
        <f t="shared" si="82"/>
        <v>727.17540372670794</v>
      </c>
      <c r="AB175" s="1">
        <f t="shared" si="83"/>
        <v>215.78180354267309</v>
      </c>
      <c r="AC175" s="1">
        <f t="shared" si="91"/>
        <v>1524.858078368223</v>
      </c>
      <c r="AD175" s="1">
        <f t="shared" si="92"/>
        <v>30.261272141706925</v>
      </c>
      <c r="AE175" s="12">
        <f t="shared" si="93"/>
        <v>0.59151804512946915</v>
      </c>
      <c r="AH175" s="23">
        <f t="shared" si="84"/>
        <v>0.24088999999999999</v>
      </c>
      <c r="AI175" s="23">
        <f t="shared" si="76"/>
        <v>0.28051999999999999</v>
      </c>
      <c r="AJ175" s="11">
        <f t="shared" si="74"/>
        <v>0.19843999999999998</v>
      </c>
      <c r="AK175" s="11">
        <f t="shared" si="74"/>
        <v>0.30331999999999998</v>
      </c>
      <c r="AL175" s="11">
        <f t="shared" si="74"/>
        <v>0.34167999999999998</v>
      </c>
      <c r="AM175" s="11">
        <f t="shared" si="74"/>
        <v>0.48969999999999997</v>
      </c>
      <c r="AN175" s="23">
        <f t="shared" si="67"/>
        <v>0.88606815836800012</v>
      </c>
      <c r="AO175" s="23">
        <f t="shared" si="67"/>
        <v>1.0379914093120002</v>
      </c>
      <c r="AP175" s="23">
        <f t="shared" si="67"/>
        <v>0.84965411420800008</v>
      </c>
      <c r="AQ175" s="23">
        <f t="shared" si="66"/>
        <v>0.79406663820800016</v>
      </c>
      <c r="AR175" s="23">
        <f t="shared" si="66"/>
        <v>0.64633373780000014</v>
      </c>
      <c r="AS175" s="23">
        <f t="shared" si="107"/>
        <v>2.3627344913221111</v>
      </c>
      <c r="AT175" s="23">
        <f t="shared" si="107"/>
        <v>1.143400833296742</v>
      </c>
      <c r="AU175" s="23">
        <f t="shared" si="107"/>
        <v>0.93715768824138623</v>
      </c>
      <c r="AV175" s="23">
        <f t="shared" si="107"/>
        <v>0.30351212061213279</v>
      </c>
    </row>
    <row r="176" spans="1:48" x14ac:dyDescent="0.35">
      <c r="A176">
        <v>2006</v>
      </c>
      <c r="B176" s="1">
        <v>-13.2</v>
      </c>
      <c r="C176" s="1">
        <v>-8.9</v>
      </c>
      <c r="D176" s="1">
        <v>-7.3</v>
      </c>
      <c r="E176" s="1">
        <v>-7.8</v>
      </c>
      <c r="F176" s="5">
        <v>1.2</v>
      </c>
      <c r="G176" s="1">
        <v>4</v>
      </c>
      <c r="H176" s="1">
        <v>7.8</v>
      </c>
      <c r="I176" s="1">
        <v>8.1999999999999993</v>
      </c>
      <c r="J176" s="1">
        <v>5.0999999999999996</v>
      </c>
      <c r="K176" s="5">
        <v>0.2</v>
      </c>
      <c r="L176" s="1">
        <v>-6.4</v>
      </c>
      <c r="M176" s="1">
        <v>-8.6</v>
      </c>
      <c r="N176" s="1">
        <v>-2.1</v>
      </c>
      <c r="O176" s="1">
        <f t="shared" si="75"/>
        <v>26.299999999999997</v>
      </c>
      <c r="P176" s="1">
        <f t="shared" si="85"/>
        <v>-9.4666666666666668</v>
      </c>
      <c r="Q176" s="1">
        <f t="shared" si="86"/>
        <v>-4.6333333333333337</v>
      </c>
      <c r="R176" s="1">
        <f t="shared" si="87"/>
        <v>6.666666666666667</v>
      </c>
      <c r="S176" s="1">
        <f t="shared" si="88"/>
        <v>-0.36666666666666686</v>
      </c>
      <c r="U176" s="1">
        <f t="shared" si="78"/>
        <v>8.1999999999999993</v>
      </c>
      <c r="V176" s="1">
        <f t="shared" si="79"/>
        <v>-13.2</v>
      </c>
      <c r="W176" s="5">
        <f t="shared" ref="W176" si="110">INTERCEPT(E$7:F$7,E176:F176)</f>
        <v>131.43333333333334</v>
      </c>
      <c r="X176" s="5">
        <f>INTERCEPT(K$7:L$7,K176:L176)</f>
        <v>289.42424242424244</v>
      </c>
      <c r="Y176" s="1">
        <f t="shared" si="80"/>
        <v>157.9909090909091</v>
      </c>
      <c r="Z176" s="1">
        <f t="shared" si="81"/>
        <v>210.42878787878789</v>
      </c>
      <c r="AA176" s="7">
        <f t="shared" si="82"/>
        <v>863.68363636363631</v>
      </c>
      <c r="AB176" s="1">
        <f t="shared" si="83"/>
        <v>223.61904761904765</v>
      </c>
      <c r="AC176" s="1">
        <f t="shared" si="91"/>
        <v>1967.847619047619</v>
      </c>
      <c r="AD176" s="1">
        <f t="shared" si="92"/>
        <v>19.623809523809513</v>
      </c>
      <c r="AE176" s="12">
        <f t="shared" si="93"/>
        <v>0.60150611596398185</v>
      </c>
      <c r="AH176" s="23">
        <f t="shared" si="84"/>
        <v>0.22982000000000002</v>
      </c>
      <c r="AI176" s="23">
        <f t="shared" si="76"/>
        <v>0.31480999999999998</v>
      </c>
      <c r="AJ176" s="11">
        <f t="shared" si="74"/>
        <v>0.21572</v>
      </c>
      <c r="AK176" s="11">
        <f t="shared" si="74"/>
        <v>0.33085999999999999</v>
      </c>
      <c r="AL176" s="11">
        <f t="shared" si="74"/>
        <v>0.36813999999999997</v>
      </c>
      <c r="AM176" s="11">
        <f t="shared" si="74"/>
        <v>0.50724999999999998</v>
      </c>
      <c r="AN176" s="23">
        <f t="shared" si="67"/>
        <v>0.83225681336200008</v>
      </c>
      <c r="AO176" s="23">
        <f t="shared" si="67"/>
        <v>1.0032977865279999</v>
      </c>
      <c r="AP176" s="23">
        <f t="shared" si="67"/>
        <v>0.80902478183200011</v>
      </c>
      <c r="AQ176" s="23">
        <f t="shared" si="66"/>
        <v>0.7598740842320002</v>
      </c>
      <c r="AR176" s="23">
        <f t="shared" si="66"/>
        <v>0.63584970125000029</v>
      </c>
      <c r="AS176" s="23">
        <f t="shared" si="107"/>
        <v>2.5315745671608747</v>
      </c>
      <c r="AT176" s="23">
        <f t="shared" si="107"/>
        <v>1.2159510438162016</v>
      </c>
      <c r="AU176" s="23">
        <f t="shared" si="107"/>
        <v>0.99910876556518147</v>
      </c>
      <c r="AV176" s="23">
        <f t="shared" si="107"/>
        <v>0.32808216120758699</v>
      </c>
    </row>
    <row r="177" spans="1:48" x14ac:dyDescent="0.35">
      <c r="A177">
        <v>2007</v>
      </c>
      <c r="B177" s="1">
        <v>-8.4</v>
      </c>
      <c r="C177" s="1">
        <v>-4.5999999999999996</v>
      </c>
      <c r="D177" s="1">
        <v>-10.6</v>
      </c>
      <c r="E177" s="1">
        <v>-7.9</v>
      </c>
      <c r="F177" s="6">
        <v>-0.5</v>
      </c>
      <c r="G177" s="1">
        <v>7.7</v>
      </c>
      <c r="H177" s="1">
        <v>10.5</v>
      </c>
      <c r="I177" s="1">
        <v>9.6</v>
      </c>
      <c r="J177" s="1">
        <v>4.0999999999999996</v>
      </c>
      <c r="K177" s="1">
        <v>-0.5</v>
      </c>
      <c r="L177" s="1">
        <v>4.4000000000000004</v>
      </c>
      <c r="M177" s="1">
        <v>-7.5</v>
      </c>
      <c r="N177" s="1">
        <v>-0.3</v>
      </c>
      <c r="O177" s="1">
        <f t="shared" si="75"/>
        <v>31.9</v>
      </c>
      <c r="P177" s="1">
        <f t="shared" si="85"/>
        <v>-7.2</v>
      </c>
      <c r="Q177" s="1">
        <f t="shared" si="86"/>
        <v>-6.333333333333333</v>
      </c>
      <c r="R177" s="1">
        <f t="shared" si="87"/>
        <v>9.2666666666666657</v>
      </c>
      <c r="S177" s="1">
        <f t="shared" si="88"/>
        <v>2.6666666666666665</v>
      </c>
      <c r="U177" s="1">
        <f t="shared" si="78"/>
        <v>10.5</v>
      </c>
      <c r="V177" s="1">
        <f t="shared" si="79"/>
        <v>-10.6</v>
      </c>
      <c r="W177" s="4">
        <f t="shared" ref="W177" si="111">INTERCEPT(F$7:G$7,F177:G177)</f>
        <v>137.35975609756099</v>
      </c>
      <c r="X177" s="1">
        <f t="shared" si="90"/>
        <v>285.18478260869563</v>
      </c>
      <c r="Y177" s="1">
        <f t="shared" si="80"/>
        <v>147.82502651113464</v>
      </c>
      <c r="Z177" s="1">
        <f t="shared" si="81"/>
        <v>211.27226935312831</v>
      </c>
      <c r="AA177" s="7">
        <f t="shared" si="82"/>
        <v>1034.7751855779425</v>
      </c>
      <c r="AB177" s="1">
        <f t="shared" si="83"/>
        <v>212.93551367331855</v>
      </c>
      <c r="AC177" s="1">
        <f t="shared" si="91"/>
        <v>1504.7442966247843</v>
      </c>
      <c r="AD177" s="1">
        <f t="shared" si="92"/>
        <v>30.891999260901713</v>
      </c>
      <c r="AE177" s="12">
        <f t="shared" si="93"/>
        <v>0.54666861280062762</v>
      </c>
      <c r="AH177" s="23">
        <f t="shared" si="84"/>
        <v>0.32945000000000002</v>
      </c>
      <c r="AI177" s="23">
        <f t="shared" si="76"/>
        <v>0.38593</v>
      </c>
      <c r="AJ177" s="11">
        <f t="shared" si="74"/>
        <v>0.25156000000000001</v>
      </c>
      <c r="AK177" s="11">
        <f t="shared" si="74"/>
        <v>0.38797999999999999</v>
      </c>
      <c r="AL177" s="11">
        <f t="shared" si="74"/>
        <v>0.42301999999999995</v>
      </c>
      <c r="AM177" s="11">
        <f t="shared" si="74"/>
        <v>0.54364999999999997</v>
      </c>
      <c r="AN177" s="23">
        <f t="shared" si="67"/>
        <v>0.73879025505800011</v>
      </c>
      <c r="AO177" s="23">
        <f t="shared" si="67"/>
        <v>0.93594788931200013</v>
      </c>
      <c r="AP177" s="23">
        <f t="shared" si="67"/>
        <v>0.73645912256800006</v>
      </c>
      <c r="AQ177" s="23">
        <f t="shared" si="66"/>
        <v>0.69975892736800027</v>
      </c>
      <c r="AR177" s="23">
        <f t="shared" si="66"/>
        <v>0.61885738045000016</v>
      </c>
      <c r="AS177" s="23">
        <f t="shared" si="107"/>
        <v>2.6763769976811909</v>
      </c>
      <c r="AT177" s="23">
        <f t="shared" si="107"/>
        <v>1.2698579948080584</v>
      </c>
      <c r="AU177" s="23">
        <f t="shared" si="107"/>
        <v>1.0494501977431014</v>
      </c>
      <c r="AV177" s="23">
        <f t="shared" si="107"/>
        <v>0.35427974694791675</v>
      </c>
    </row>
    <row r="178" spans="1:48" x14ac:dyDescent="0.35">
      <c r="A178">
        <v>2008</v>
      </c>
      <c r="B178" s="1">
        <v>-12.8</v>
      </c>
      <c r="C178" s="1">
        <v>-16.7</v>
      </c>
      <c r="D178" s="1">
        <v>-12</v>
      </c>
      <c r="E178" s="1">
        <v>-4.8</v>
      </c>
      <c r="F178" s="5">
        <v>1.8</v>
      </c>
      <c r="G178" s="1">
        <v>6.5</v>
      </c>
      <c r="H178" s="1">
        <v>9.9</v>
      </c>
      <c r="I178" s="1">
        <v>6.4</v>
      </c>
      <c r="J178" s="1">
        <v>0.6</v>
      </c>
      <c r="K178" s="1">
        <v>-4.3</v>
      </c>
      <c r="L178" s="1">
        <v>-6.2</v>
      </c>
      <c r="M178" s="1">
        <v>-9.3000000000000007</v>
      </c>
      <c r="N178" s="1">
        <v>-3.4</v>
      </c>
      <c r="O178" s="1">
        <f t="shared" si="75"/>
        <v>25.200000000000003</v>
      </c>
      <c r="P178" s="1">
        <f t="shared" si="85"/>
        <v>-12.333333333333334</v>
      </c>
      <c r="Q178" s="1">
        <f t="shared" si="86"/>
        <v>-5</v>
      </c>
      <c r="R178" s="1">
        <f t="shared" si="87"/>
        <v>7.5999999999999988</v>
      </c>
      <c r="S178" s="1">
        <f t="shared" si="88"/>
        <v>-3.3000000000000003</v>
      </c>
      <c r="U178" s="1">
        <f t="shared" si="78"/>
        <v>9.9</v>
      </c>
      <c r="V178" s="1">
        <f t="shared" si="79"/>
        <v>-16.7</v>
      </c>
      <c r="W178" s="5">
        <f t="shared" ref="W178" si="112">INTERCEPT(E$7:F$7,E178:F178)</f>
        <v>127.18181818181819</v>
      </c>
      <c r="X178" s="1">
        <f t="shared" si="90"/>
        <v>261.73469387755102</v>
      </c>
      <c r="Y178" s="1">
        <f t="shared" si="80"/>
        <v>134.55287569573284</v>
      </c>
      <c r="Z178" s="1">
        <f t="shared" si="81"/>
        <v>194.45825602968461</v>
      </c>
      <c r="AA178" s="7">
        <f t="shared" si="82"/>
        <v>888.04897959183666</v>
      </c>
      <c r="AB178" s="1">
        <f t="shared" si="83"/>
        <v>206.99703557312256</v>
      </c>
      <c r="AC178" s="1">
        <f t="shared" si="91"/>
        <v>2304.5669960474311</v>
      </c>
      <c r="AD178" s="1">
        <f t="shared" si="92"/>
        <v>23.683300395256907</v>
      </c>
      <c r="AE178" s="12">
        <f t="shared" si="93"/>
        <v>0.61699446031806937</v>
      </c>
      <c r="AH178" s="23">
        <f t="shared" si="84"/>
        <v>0.30731000000000003</v>
      </c>
      <c r="AI178" s="23">
        <f t="shared" si="76"/>
        <v>0.30084000000000005</v>
      </c>
      <c r="AJ178" s="11">
        <f t="shared" si="74"/>
        <v>0.20868000000000003</v>
      </c>
      <c r="AK178" s="11">
        <f t="shared" si="74"/>
        <v>0.31964000000000004</v>
      </c>
      <c r="AL178" s="11">
        <f t="shared" si="74"/>
        <v>0.35736000000000001</v>
      </c>
      <c r="AM178" s="11">
        <f t="shared" si="74"/>
        <v>0.50009999999999999</v>
      </c>
      <c r="AN178" s="23">
        <f t="shared" si="67"/>
        <v>0.85349298755199998</v>
      </c>
      <c r="AO178" s="23">
        <f t="shared" si="67"/>
        <v>1.017257768608</v>
      </c>
      <c r="AP178" s="23">
        <f t="shared" si="67"/>
        <v>0.82513434563200017</v>
      </c>
      <c r="AQ178" s="23">
        <f t="shared" si="66"/>
        <v>0.77339533043200015</v>
      </c>
      <c r="AR178" s="23">
        <f t="shared" si="66"/>
        <v>0.63994102420000021</v>
      </c>
      <c r="AS178" s="23">
        <f t="shared" si="107"/>
        <v>2.584832577600245</v>
      </c>
      <c r="AT178" s="23">
        <f t="shared" si="107"/>
        <v>1.2451986002700346</v>
      </c>
      <c r="AU178" s="23">
        <f t="shared" si="107"/>
        <v>1.0220775277008489</v>
      </c>
      <c r="AV178" s="23">
        <f t="shared" si="107"/>
        <v>0.33374630906392649</v>
      </c>
    </row>
    <row r="179" spans="1:48" x14ac:dyDescent="0.35">
      <c r="A179">
        <v>2009</v>
      </c>
      <c r="B179" s="1">
        <v>-7.5</v>
      </c>
      <c r="C179" s="1">
        <v>-10.1</v>
      </c>
      <c r="D179" s="1">
        <v>-16.2</v>
      </c>
      <c r="E179" s="1">
        <v>-7.6</v>
      </c>
      <c r="F179" s="6">
        <v>-0.1</v>
      </c>
      <c r="G179" s="1">
        <v>5.0999999999999996</v>
      </c>
      <c r="H179" s="1">
        <v>9.4</v>
      </c>
      <c r="I179" s="1">
        <v>8.8000000000000007</v>
      </c>
      <c r="J179" s="1">
        <v>2.7</v>
      </c>
      <c r="K179" s="1">
        <v>-1.8</v>
      </c>
      <c r="L179" s="1">
        <v>-6.9</v>
      </c>
      <c r="M179" s="1">
        <v>-3.3</v>
      </c>
      <c r="N179" s="1">
        <v>-2.2999999999999998</v>
      </c>
      <c r="O179" s="1">
        <f t="shared" si="75"/>
        <v>26</v>
      </c>
      <c r="P179" s="1">
        <f t="shared" si="85"/>
        <v>-8.9666666666666668</v>
      </c>
      <c r="Q179" s="1">
        <f t="shared" si="86"/>
        <v>-7.9666666666666659</v>
      </c>
      <c r="R179" s="1">
        <f t="shared" si="87"/>
        <v>7.7666666666666666</v>
      </c>
      <c r="S179" s="1">
        <f t="shared" si="88"/>
        <v>-2</v>
      </c>
      <c r="U179" s="1">
        <f t="shared" si="78"/>
        <v>9.4</v>
      </c>
      <c r="V179" s="1">
        <f t="shared" si="79"/>
        <v>-16.2</v>
      </c>
      <c r="W179" s="4">
        <f t="shared" ref="W179" si="113">INTERCEPT(F$7:G$7,F179:G179)</f>
        <v>136.08653846153845</v>
      </c>
      <c r="X179" s="1">
        <f t="shared" si="90"/>
        <v>276.3</v>
      </c>
      <c r="Y179" s="1">
        <f t="shared" si="80"/>
        <v>140.21346153846156</v>
      </c>
      <c r="Z179" s="1">
        <f t="shared" si="81"/>
        <v>206.19326923076923</v>
      </c>
      <c r="AA179" s="7">
        <f t="shared" si="82"/>
        <v>878.67102564102572</v>
      </c>
      <c r="AB179" s="1">
        <f t="shared" si="83"/>
        <v>239.35184458398743</v>
      </c>
      <c r="AC179" s="1">
        <f t="shared" si="91"/>
        <v>2584.9999215070638</v>
      </c>
      <c r="AD179" s="1">
        <f t="shared" si="92"/>
        <v>16.410616169544738</v>
      </c>
      <c r="AE179" s="12">
        <f t="shared" si="93"/>
        <v>0.63170426221179321</v>
      </c>
      <c r="AH179" s="23">
        <f t="shared" si="84"/>
        <v>0.28886000000000006</v>
      </c>
      <c r="AI179" s="23">
        <f t="shared" si="76"/>
        <v>0.311</v>
      </c>
      <c r="AJ179" s="11">
        <f t="shared" si="74"/>
        <v>0.21380000000000002</v>
      </c>
      <c r="AK179" s="11">
        <f t="shared" si="74"/>
        <v>0.32779999999999998</v>
      </c>
      <c r="AL179" s="11">
        <f t="shared" si="74"/>
        <v>0.36519999999999997</v>
      </c>
      <c r="AM179" s="11">
        <f t="shared" si="74"/>
        <v>0.50529999999999997</v>
      </c>
      <c r="AN179" s="23">
        <f t="shared" si="67"/>
        <v>0.83795482000000021</v>
      </c>
      <c r="AO179" s="23">
        <f t="shared" si="67"/>
        <v>1.0070812648</v>
      </c>
      <c r="AP179" s="23">
        <f t="shared" si="67"/>
        <v>0.81335787280000016</v>
      </c>
      <c r="AQ179" s="23">
        <f t="shared" si="66"/>
        <v>0.76350591680000002</v>
      </c>
      <c r="AR179" s="23">
        <f t="shared" si="66"/>
        <v>0.63694097780000014</v>
      </c>
      <c r="AS179" s="23">
        <f t="shared" si="107"/>
        <v>2.5582551814755754</v>
      </c>
      <c r="AT179" s="23">
        <f t="shared" si="107"/>
        <v>1.2297358156060585</v>
      </c>
      <c r="AU179" s="23">
        <f t="shared" si="107"/>
        <v>1.0101455694915571</v>
      </c>
      <c r="AV179" s="23">
        <f t="shared" si="107"/>
        <v>0.33120034740066245</v>
      </c>
    </row>
    <row r="180" spans="1:48" x14ac:dyDescent="0.35">
      <c r="A180">
        <v>2010</v>
      </c>
      <c r="B180" s="1">
        <v>-6.9</v>
      </c>
      <c r="C180" s="1">
        <v>-4.8</v>
      </c>
      <c r="D180" s="1">
        <v>-7.3</v>
      </c>
      <c r="E180" s="1">
        <v>-3.2</v>
      </c>
      <c r="F180" s="5">
        <v>3.5</v>
      </c>
      <c r="G180" s="1">
        <v>6.2</v>
      </c>
      <c r="H180" s="1">
        <v>9</v>
      </c>
      <c r="I180" s="1">
        <v>9.6</v>
      </c>
      <c r="J180" s="1">
        <v>6.3</v>
      </c>
      <c r="K180" s="5">
        <v>1.2</v>
      </c>
      <c r="L180" s="1">
        <v>-0.6</v>
      </c>
      <c r="M180" s="1">
        <v>-1.9</v>
      </c>
      <c r="N180" s="1">
        <v>0.9</v>
      </c>
      <c r="O180" s="1">
        <f t="shared" si="75"/>
        <v>34.599999999999994</v>
      </c>
      <c r="P180" s="1">
        <f t="shared" si="85"/>
        <v>-5</v>
      </c>
      <c r="Q180" s="1">
        <f t="shared" si="86"/>
        <v>-2.3333333333333335</v>
      </c>
      <c r="R180" s="1">
        <f t="shared" si="87"/>
        <v>8.2666666666666657</v>
      </c>
      <c r="S180" s="1">
        <f t="shared" si="88"/>
        <v>2.3000000000000003</v>
      </c>
      <c r="U180" s="1">
        <f t="shared" si="78"/>
        <v>9.6</v>
      </c>
      <c r="V180" s="1">
        <f t="shared" si="79"/>
        <v>-7.3</v>
      </c>
      <c r="W180" s="5">
        <f t="shared" ref="W180" si="114">INTERCEPT(E$7:F$7,E180:F180)</f>
        <v>119.56716417910448</v>
      </c>
      <c r="X180" s="5">
        <f>INTERCEPT(K$7:L$7,K180:L180)</f>
        <v>308.83333333333331</v>
      </c>
      <c r="Y180" s="1">
        <f t="shared" si="80"/>
        <v>189.26616915422883</v>
      </c>
      <c r="Z180" s="1">
        <f t="shared" si="81"/>
        <v>214.20024875621891</v>
      </c>
      <c r="AA180" s="7">
        <f t="shared" si="82"/>
        <v>1211.3034825870645</v>
      </c>
      <c r="AB180" s="1">
        <f t="shared" si="83"/>
        <v>208.26716417910447</v>
      </c>
      <c r="AC180" s="1">
        <f t="shared" si="91"/>
        <v>1013.5668656716416</v>
      </c>
      <c r="AD180" s="1">
        <f t="shared" si="92"/>
        <v>15.433582089552246</v>
      </c>
      <c r="AE180" s="12">
        <f t="shared" si="93"/>
        <v>0.47773705772683184</v>
      </c>
      <c r="AH180" s="23">
        <f t="shared" si="84"/>
        <v>0.27410000000000001</v>
      </c>
      <c r="AI180" s="23">
        <f t="shared" si="76"/>
        <v>0.42021999999999993</v>
      </c>
      <c r="AJ180" s="11">
        <f t="shared" si="74"/>
        <v>0.26883999999999997</v>
      </c>
      <c r="AK180" s="11">
        <f t="shared" si="74"/>
        <v>0.41551999999999994</v>
      </c>
      <c r="AL180" s="11">
        <f t="shared" si="74"/>
        <v>0.44947999999999994</v>
      </c>
      <c r="AM180" s="11">
        <f t="shared" si="74"/>
        <v>0.56119999999999992</v>
      </c>
      <c r="AN180" s="23">
        <f t="shared" si="67"/>
        <v>0.7024731331280003</v>
      </c>
      <c r="AO180" s="23">
        <f t="shared" si="67"/>
        <v>0.9056969683520002</v>
      </c>
      <c r="AP180" s="23">
        <f t="shared" si="67"/>
        <v>0.70711442636800026</v>
      </c>
      <c r="AQ180" s="23">
        <f t="shared" si="66"/>
        <v>0.6759832943680002</v>
      </c>
      <c r="AR180" s="23">
        <f t="shared" si="66"/>
        <v>0.61295596480000003</v>
      </c>
      <c r="AS180" s="23">
        <f t="shared" si="107"/>
        <v>2.8485010979002383</v>
      </c>
      <c r="AT180" s="23">
        <f t="shared" si="107"/>
        <v>1.346260685712426</v>
      </c>
      <c r="AU180" s="23">
        <f t="shared" si="107"/>
        <v>1.1159868356075553</v>
      </c>
      <c r="AV180" s="23">
        <f t="shared" si="107"/>
        <v>0.3814777007737305</v>
      </c>
    </row>
    <row r="181" spans="1:48" x14ac:dyDescent="0.35">
      <c r="A181">
        <v>2011</v>
      </c>
      <c r="B181" s="1">
        <v>-6</v>
      </c>
      <c r="C181" s="1">
        <v>-8.9</v>
      </c>
      <c r="D181" s="1">
        <v>-12.2</v>
      </c>
      <c r="E181" s="1">
        <v>-12.3</v>
      </c>
      <c r="F181" s="6">
        <v>-1.6</v>
      </c>
      <c r="G181" s="1">
        <v>5.4</v>
      </c>
      <c r="H181" s="1">
        <v>9.8000000000000007</v>
      </c>
      <c r="I181" s="1">
        <v>8.1</v>
      </c>
      <c r="J181" s="1">
        <v>2.9</v>
      </c>
      <c r="K181" s="1">
        <v>-2.6</v>
      </c>
      <c r="L181" s="1">
        <v>-5.6</v>
      </c>
      <c r="M181" s="1">
        <v>-8.9</v>
      </c>
      <c r="N181" s="1">
        <v>-2.7</v>
      </c>
      <c r="O181" s="1">
        <f t="shared" si="75"/>
        <v>26.2</v>
      </c>
      <c r="P181" s="1">
        <f t="shared" si="85"/>
        <v>-5.6000000000000005</v>
      </c>
      <c r="Q181" s="1">
        <f t="shared" si="86"/>
        <v>-8.7000000000000011</v>
      </c>
      <c r="R181" s="1">
        <f t="shared" si="87"/>
        <v>7.7666666666666666</v>
      </c>
      <c r="S181" s="1">
        <f t="shared" si="88"/>
        <v>-1.7666666666666666</v>
      </c>
      <c r="U181" s="1">
        <f t="shared" si="78"/>
        <v>9.8000000000000007</v>
      </c>
      <c r="V181" s="1">
        <f t="shared" si="79"/>
        <v>-12.3</v>
      </c>
      <c r="W181" s="4">
        <f t="shared" ref="W181" si="115">INTERCEPT(F$7:G$7,F181:G181)</f>
        <v>142.47142857142856</v>
      </c>
      <c r="X181" s="1">
        <f t="shared" si="90"/>
        <v>274.08181818181816</v>
      </c>
      <c r="Y181" s="1">
        <f t="shared" si="80"/>
        <v>131.6103896103896</v>
      </c>
      <c r="Z181" s="1">
        <f t="shared" si="81"/>
        <v>208.27662337662338</v>
      </c>
      <c r="AA181" s="7">
        <f t="shared" si="82"/>
        <v>859.85454545454536</v>
      </c>
      <c r="AB181" s="1">
        <f t="shared" si="83"/>
        <v>198.63809523809525</v>
      </c>
      <c r="AC181" s="1">
        <f t="shared" si="91"/>
        <v>1628.8323809523808</v>
      </c>
      <c r="AD181" s="1">
        <f t="shared" si="92"/>
        <v>43.152380952380938</v>
      </c>
      <c r="AE181" s="12">
        <f t="shared" si="93"/>
        <v>0.57918477980462368</v>
      </c>
      <c r="AH181" s="23">
        <f t="shared" si="84"/>
        <v>0.30362000000000006</v>
      </c>
      <c r="AI181" s="23">
        <f t="shared" si="76"/>
        <v>0.31353999999999999</v>
      </c>
      <c r="AJ181" s="11">
        <f t="shared" si="74"/>
        <v>0.21507999999999999</v>
      </c>
      <c r="AK181" s="11">
        <f t="shared" si="74"/>
        <v>0.32984000000000002</v>
      </c>
      <c r="AL181" s="11">
        <f t="shared" si="74"/>
        <v>0.36715999999999999</v>
      </c>
      <c r="AM181" s="11">
        <f t="shared" si="74"/>
        <v>0.50659999999999994</v>
      </c>
      <c r="AN181" s="23">
        <f t="shared" si="67"/>
        <v>0.83414834247200009</v>
      </c>
      <c r="AO181" s="23">
        <f t="shared" si="67"/>
        <v>1.0045569634880001</v>
      </c>
      <c r="AP181" s="23">
        <f t="shared" si="67"/>
        <v>0.81046410995200002</v>
      </c>
      <c r="AQ181" s="23">
        <f t="shared" si="66"/>
        <v>0.76108004675200003</v>
      </c>
      <c r="AR181" s="23">
        <f t="shared" si="66"/>
        <v>0.63621141520000024</v>
      </c>
      <c r="AS181" s="23">
        <f t="shared" si="107"/>
        <v>2.5275411283630151</v>
      </c>
      <c r="AT181" s="23">
        <f t="shared" si="107"/>
        <v>1.2143313891228043</v>
      </c>
      <c r="AU181" s="23">
        <f t="shared" si="107"/>
        <v>0.99768230783774114</v>
      </c>
      <c r="AV181" s="23">
        <f t="shared" si="107"/>
        <v>0.32744718404200501</v>
      </c>
    </row>
    <row r="182" spans="1:48" x14ac:dyDescent="0.35">
      <c r="A182">
        <v>2012</v>
      </c>
      <c r="B182" s="1">
        <v>-11.1</v>
      </c>
      <c r="C182" s="1">
        <v>-12.6</v>
      </c>
      <c r="D182" s="1">
        <v>-15.3</v>
      </c>
      <c r="E182" s="1">
        <v>-4.8</v>
      </c>
      <c r="F182" s="5">
        <v>1.6</v>
      </c>
      <c r="G182" s="1">
        <v>8.1</v>
      </c>
      <c r="H182" s="1">
        <v>10</v>
      </c>
      <c r="I182" s="1">
        <v>8.1999999999999993</v>
      </c>
      <c r="J182" s="1">
        <v>5</v>
      </c>
      <c r="K182" s="5">
        <v>0.7</v>
      </c>
      <c r="L182" s="1">
        <v>-4.5</v>
      </c>
      <c r="M182" s="1">
        <v>-6.3</v>
      </c>
      <c r="N182" s="1">
        <v>-1.8</v>
      </c>
      <c r="O182" s="1">
        <f t="shared" si="75"/>
        <v>32.9</v>
      </c>
      <c r="P182" s="1">
        <f t="shared" si="85"/>
        <v>-10.866666666666667</v>
      </c>
      <c r="Q182" s="1">
        <f t="shared" si="86"/>
        <v>-6.166666666666667</v>
      </c>
      <c r="R182" s="1">
        <f t="shared" si="87"/>
        <v>8.7666666666666675</v>
      </c>
      <c r="S182" s="1">
        <f t="shared" si="88"/>
        <v>0.40000000000000008</v>
      </c>
      <c r="U182" s="1">
        <f t="shared" si="78"/>
        <v>10</v>
      </c>
      <c r="V182" s="1">
        <f t="shared" si="79"/>
        <v>-15.3</v>
      </c>
      <c r="W182" s="5">
        <f t="shared" ref="W182" si="116">INTERCEPT(E$7:F$7,E182:F182)</f>
        <v>127.875</v>
      </c>
      <c r="X182" s="5">
        <f>INTERCEPT(K$7:L$7,K182:L182)</f>
        <v>292.60576923076923</v>
      </c>
      <c r="Y182" s="1">
        <f t="shared" si="80"/>
        <v>164.73076923076923</v>
      </c>
      <c r="Z182" s="1">
        <f t="shared" si="81"/>
        <v>210.24038461538461</v>
      </c>
      <c r="AA182" s="7">
        <f t="shared" si="82"/>
        <v>1098.2051282051282</v>
      </c>
      <c r="AB182" s="1">
        <f t="shared" si="83"/>
        <v>218.79318181818184</v>
      </c>
      <c r="AC182" s="1">
        <f t="shared" si="91"/>
        <v>2231.6904545454545</v>
      </c>
      <c r="AD182" s="1">
        <f t="shared" si="92"/>
        <v>18.478409090909082</v>
      </c>
      <c r="AE182" s="12">
        <f t="shared" si="93"/>
        <v>0.58771834947485402</v>
      </c>
      <c r="AH182" s="23">
        <f t="shared" si="84"/>
        <v>0.311</v>
      </c>
      <c r="AI182" s="23">
        <f t="shared" si="76"/>
        <v>0.39862999999999998</v>
      </c>
      <c r="AJ182" s="11">
        <f t="shared" si="74"/>
        <v>0.25795999999999997</v>
      </c>
      <c r="AK182" s="11">
        <f t="shared" si="74"/>
        <v>0.39817999999999998</v>
      </c>
      <c r="AL182" s="11">
        <f t="shared" si="74"/>
        <v>0.43281999999999998</v>
      </c>
      <c r="AM182" s="11">
        <f t="shared" si="74"/>
        <v>0.55014999999999992</v>
      </c>
      <c r="AN182" s="23">
        <f t="shared" si="67"/>
        <v>0.72467592209800014</v>
      </c>
      <c r="AO182" s="23">
        <f t="shared" si="67"/>
        <v>0.92457533507200018</v>
      </c>
      <c r="AP182" s="23">
        <f t="shared" si="67"/>
        <v>0.72516269600800021</v>
      </c>
      <c r="AQ182" s="23">
        <f t="shared" si="66"/>
        <v>0.69055802880799999</v>
      </c>
      <c r="AR182" s="23">
        <f t="shared" si="66"/>
        <v>0.61649785445000027</v>
      </c>
      <c r="AS182" s="23">
        <f t="shared" si="107"/>
        <v>2.7403834543680161</v>
      </c>
      <c r="AT182" s="23">
        <f t="shared" si="107"/>
        <v>1.2981273283066701</v>
      </c>
      <c r="AU182" s="23">
        <f t="shared" si="107"/>
        <v>1.0740053140371415</v>
      </c>
      <c r="AV182" s="23">
        <f t="shared" si="107"/>
        <v>0.36428018973827275</v>
      </c>
    </row>
    <row r="183" spans="1:48" x14ac:dyDescent="0.35">
      <c r="A183">
        <v>2013</v>
      </c>
      <c r="B183" s="1">
        <v>-7.4</v>
      </c>
      <c r="C183" s="1">
        <v>-10.6</v>
      </c>
      <c r="D183" s="1">
        <v>-7.3</v>
      </c>
      <c r="E183" s="1">
        <v>-4.3</v>
      </c>
      <c r="F183" s="6">
        <v>-3</v>
      </c>
      <c r="G183" s="1">
        <v>6.3</v>
      </c>
      <c r="H183" s="1">
        <v>8.1999999999999993</v>
      </c>
      <c r="I183" s="1">
        <v>6.8</v>
      </c>
      <c r="J183" s="1">
        <v>3.5</v>
      </c>
      <c r="K183" s="1">
        <v>-0.7</v>
      </c>
      <c r="L183" s="1">
        <v>-5.8</v>
      </c>
      <c r="M183" s="1">
        <v>-8.3000000000000007</v>
      </c>
      <c r="N183" s="1">
        <v>-1.9</v>
      </c>
      <c r="O183" s="1">
        <f t="shared" si="75"/>
        <v>24.8</v>
      </c>
      <c r="P183" s="1">
        <f t="shared" si="85"/>
        <v>-8.1</v>
      </c>
      <c r="Q183" s="1">
        <f t="shared" si="86"/>
        <v>-4.8666666666666663</v>
      </c>
      <c r="R183" s="1">
        <f t="shared" si="87"/>
        <v>7.1000000000000005</v>
      </c>
      <c r="S183" s="1">
        <f t="shared" si="88"/>
        <v>-1</v>
      </c>
      <c r="U183" s="1">
        <f t="shared" si="78"/>
        <v>8.1999999999999993</v>
      </c>
      <c r="V183" s="1">
        <f t="shared" si="79"/>
        <v>-10.6</v>
      </c>
      <c r="W183" s="4">
        <f t="shared" ref="W183:W185" si="117">INTERCEPT(F$7:G$7,F183:G183)</f>
        <v>145.33870967741936</v>
      </c>
      <c r="X183" s="1">
        <f t="shared" si="90"/>
        <v>283.41666666666669</v>
      </c>
      <c r="Y183" s="1">
        <f t="shared" si="80"/>
        <v>138.07795698924733</v>
      </c>
      <c r="Z183" s="1">
        <f t="shared" si="81"/>
        <v>214.37768817204301</v>
      </c>
      <c r="AA183" s="7">
        <f t="shared" si="82"/>
        <v>754.82616487455198</v>
      </c>
      <c r="AB183" s="1">
        <f t="shared" si="83"/>
        <v>217.73294044665013</v>
      </c>
      <c r="AC183" s="1">
        <f t="shared" si="91"/>
        <v>1538.6461124896609</v>
      </c>
      <c r="AD183" s="1">
        <f t="shared" si="92"/>
        <v>36.472239454094293</v>
      </c>
      <c r="AE183" s="12">
        <f t="shared" si="93"/>
        <v>0.58809247646799645</v>
      </c>
      <c r="AH183" s="23">
        <f t="shared" si="84"/>
        <v>0.24458000000000002</v>
      </c>
      <c r="AI183" s="23">
        <f t="shared" si="76"/>
        <v>0.29576000000000002</v>
      </c>
      <c r="AJ183" s="11">
        <f t="shared" si="74"/>
        <v>0.20612</v>
      </c>
      <c r="AK183" s="11">
        <f t="shared" si="74"/>
        <v>0.31556000000000001</v>
      </c>
      <c r="AL183" s="11">
        <f t="shared" si="74"/>
        <v>0.35343999999999998</v>
      </c>
      <c r="AM183" s="11">
        <f t="shared" si="74"/>
        <v>0.4975</v>
      </c>
      <c r="AN183" s="23">
        <f t="shared" si="67"/>
        <v>0.86144942579200012</v>
      </c>
      <c r="AO183" s="23">
        <f t="shared" si="67"/>
        <v>1.0223935996480003</v>
      </c>
      <c r="AP183" s="23">
        <f t="shared" si="67"/>
        <v>0.83114343491200005</v>
      </c>
      <c r="AQ183" s="23">
        <f t="shared" si="66"/>
        <v>0.77845159731200009</v>
      </c>
      <c r="AR183" s="23">
        <f t="shared" si="66"/>
        <v>0.64149012500000013</v>
      </c>
      <c r="AS183" s="23">
        <f t="shared" si="107"/>
        <v>2.38908160950368</v>
      </c>
      <c r="AT183" s="23">
        <f t="shared" si="107"/>
        <v>1.1521772454779111</v>
      </c>
      <c r="AU183" s="23">
        <f t="shared" si="107"/>
        <v>0.94537450722862137</v>
      </c>
      <c r="AV183" s="23">
        <f t="shared" si="107"/>
        <v>0.30806793414488115</v>
      </c>
    </row>
    <row r="184" spans="1:48" x14ac:dyDescent="0.35">
      <c r="A184">
        <v>2014</v>
      </c>
      <c r="B184" s="1">
        <v>-5.3</v>
      </c>
      <c r="C184" s="1">
        <v>-9</v>
      </c>
      <c r="D184" s="1">
        <v>-12.4</v>
      </c>
      <c r="E184" s="1">
        <v>-8.5</v>
      </c>
      <c r="F184" s="6">
        <v>-1.1000000000000001</v>
      </c>
      <c r="G184" s="1">
        <v>6.6</v>
      </c>
      <c r="H184" s="1">
        <v>8.6999999999999993</v>
      </c>
      <c r="I184" s="1">
        <v>7.4</v>
      </c>
      <c r="J184" s="1">
        <v>3.4</v>
      </c>
      <c r="K184" s="1">
        <v>-1.3</v>
      </c>
      <c r="L184" s="1">
        <v>-3.3</v>
      </c>
      <c r="M184" s="1">
        <v>-8.5</v>
      </c>
      <c r="N184" s="1">
        <v>-1.9</v>
      </c>
      <c r="O184" s="1">
        <f t="shared" si="75"/>
        <v>26.099999999999998</v>
      </c>
      <c r="P184" s="1">
        <f t="shared" si="85"/>
        <v>-7.5333333333333341</v>
      </c>
      <c r="Q184" s="1">
        <f t="shared" si="86"/>
        <v>-7.333333333333333</v>
      </c>
      <c r="R184" s="1">
        <f t="shared" si="87"/>
        <v>7.5666666666666664</v>
      </c>
      <c r="S184" s="1">
        <f t="shared" si="88"/>
        <v>-0.40000000000000008</v>
      </c>
      <c r="U184" s="1">
        <f t="shared" si="78"/>
        <v>8.6999999999999993</v>
      </c>
      <c r="V184" s="1">
        <f t="shared" si="79"/>
        <v>-12.4</v>
      </c>
      <c r="W184" s="4">
        <f t="shared" si="117"/>
        <v>139.85714285714286</v>
      </c>
      <c r="X184" s="1">
        <f t="shared" si="90"/>
        <v>280.06382978723406</v>
      </c>
      <c r="Y184" s="1">
        <f t="shared" si="80"/>
        <v>140.20668693009119</v>
      </c>
      <c r="Z184" s="1">
        <f t="shared" si="81"/>
        <v>209.96048632218844</v>
      </c>
      <c r="AA184" s="7">
        <f t="shared" si="82"/>
        <v>813.1987841945288</v>
      </c>
      <c r="AB184" s="1">
        <f t="shared" si="83"/>
        <v>221.44047619047618</v>
      </c>
      <c r="AC184" s="1">
        <f t="shared" si="91"/>
        <v>1830.5746031746028</v>
      </c>
      <c r="AD184" s="1">
        <f t="shared" si="92"/>
        <v>29.136904761904773</v>
      </c>
      <c r="AE184" s="12">
        <f t="shared" si="93"/>
        <v>0.60005752475789476</v>
      </c>
      <c r="AH184" s="23">
        <f t="shared" si="84"/>
        <v>0.26302999999999999</v>
      </c>
      <c r="AI184" s="23">
        <f t="shared" si="76"/>
        <v>0.31226999999999999</v>
      </c>
      <c r="AJ184" s="11">
        <f t="shared" si="74"/>
        <v>0.21443999999999999</v>
      </c>
      <c r="AK184" s="11">
        <f t="shared" si="74"/>
        <v>0.32882</v>
      </c>
      <c r="AL184" s="11">
        <f t="shared" si="74"/>
        <v>0.36617999999999995</v>
      </c>
      <c r="AM184" s="11">
        <f t="shared" si="74"/>
        <v>0.5059499999999999</v>
      </c>
      <c r="AN184" s="23">
        <f t="shared" si="67"/>
        <v>0.83604767801800006</v>
      </c>
      <c r="AO184" s="23">
        <f t="shared" si="67"/>
        <v>1.0058181229120002</v>
      </c>
      <c r="AP184" s="23">
        <f t="shared" si="67"/>
        <v>0.811908473608</v>
      </c>
      <c r="AQ184" s="23">
        <f t="shared" si="66"/>
        <v>0.76229065760800019</v>
      </c>
      <c r="AR184" s="23">
        <f t="shared" si="66"/>
        <v>0.63657517405000008</v>
      </c>
      <c r="AS184" s="23">
        <f t="shared" si="107"/>
        <v>2.4595550069637566</v>
      </c>
      <c r="AT184" s="23">
        <f t="shared" si="107"/>
        <v>1.1819789140800663</v>
      </c>
      <c r="AU184" s="23">
        <f t="shared" si="107"/>
        <v>0.97100902390753996</v>
      </c>
      <c r="AV184" s="23">
        <f t="shared" si="107"/>
        <v>0.31853066239662486</v>
      </c>
    </row>
    <row r="185" spans="1:48" x14ac:dyDescent="0.35">
      <c r="A185">
        <v>2015</v>
      </c>
      <c r="B185" s="1">
        <v>-13.9</v>
      </c>
      <c r="C185" s="1">
        <v>-18.600000000000001</v>
      </c>
      <c r="D185" s="1">
        <v>-14</v>
      </c>
      <c r="E185" s="1">
        <v>-10</v>
      </c>
      <c r="F185" s="6">
        <v>-1.6</v>
      </c>
      <c r="G185" s="1">
        <v>4.7</v>
      </c>
      <c r="H185" s="1">
        <v>9.1999999999999993</v>
      </c>
      <c r="I185" s="1">
        <v>6.8</v>
      </c>
      <c r="J185" s="1">
        <v>2.8</v>
      </c>
      <c r="K185" s="1">
        <v>-2.5</v>
      </c>
      <c r="L185" s="1">
        <v>-7.5</v>
      </c>
      <c r="M185" s="1">
        <v>-10.4</v>
      </c>
      <c r="N185" s="1">
        <v>-4.5999999999999996</v>
      </c>
      <c r="O185" s="1">
        <f t="shared" si="75"/>
        <v>23.5</v>
      </c>
      <c r="P185" s="1">
        <f t="shared" si="85"/>
        <v>-13.666666666666666</v>
      </c>
      <c r="Q185" s="1">
        <f t="shared" si="86"/>
        <v>-8.5333333333333332</v>
      </c>
      <c r="R185" s="1">
        <f t="shared" si="87"/>
        <v>6.8999999999999995</v>
      </c>
      <c r="S185" s="1">
        <f t="shared" si="88"/>
        <v>-2.4</v>
      </c>
      <c r="U185" s="1">
        <f t="shared" si="78"/>
        <v>9.1999999999999993</v>
      </c>
      <c r="V185" s="1">
        <f t="shared" si="79"/>
        <v>-18.600000000000001</v>
      </c>
      <c r="W185" s="4">
        <f t="shared" si="117"/>
        <v>143.24603174603175</v>
      </c>
      <c r="X185" s="1">
        <f t="shared" si="90"/>
        <v>274.11320754716979</v>
      </c>
      <c r="Y185" s="1">
        <f t="shared" si="80"/>
        <v>130.86717580113805</v>
      </c>
      <c r="Z185" s="1">
        <f t="shared" si="81"/>
        <v>208.67961964660077</v>
      </c>
      <c r="AA185" s="7">
        <f t="shared" si="82"/>
        <v>802.65201158031334</v>
      </c>
      <c r="AB185" s="1">
        <f t="shared" si="83"/>
        <v>228.18220195879769</v>
      </c>
      <c r="AC185" s="1">
        <f t="shared" si="91"/>
        <v>2829.4593042890915</v>
      </c>
      <c r="AD185" s="1">
        <f t="shared" si="92"/>
        <v>29.154930766632901</v>
      </c>
      <c r="AE185" s="12">
        <f t="shared" si="93"/>
        <v>0.65248035305748819</v>
      </c>
      <c r="AH185" s="23">
        <f t="shared" si="84"/>
        <v>0.28148000000000001</v>
      </c>
      <c r="AI185" s="23">
        <f t="shared" si="76"/>
        <v>0.27925</v>
      </c>
      <c r="AJ185" s="11">
        <f t="shared" si="74"/>
        <v>0.1978</v>
      </c>
      <c r="AK185" s="11">
        <f t="shared" si="74"/>
        <v>0.30230000000000001</v>
      </c>
      <c r="AL185" s="11">
        <f t="shared" si="74"/>
        <v>0.3407</v>
      </c>
      <c r="AM185" s="11">
        <f t="shared" si="74"/>
        <v>0.48904999999999998</v>
      </c>
      <c r="AN185" s="23">
        <f t="shared" si="67"/>
        <v>0.8881704612500001</v>
      </c>
      <c r="AO185" s="23">
        <f t="shared" si="67"/>
        <v>1.0393041128</v>
      </c>
      <c r="AP185" s="23">
        <f t="shared" si="67"/>
        <v>0.85122940180000017</v>
      </c>
      <c r="AQ185" s="23">
        <f t="shared" si="66"/>
        <v>0.79539810580000014</v>
      </c>
      <c r="AR185" s="23">
        <f t="shared" si="66"/>
        <v>0.64675066405000015</v>
      </c>
      <c r="AS185" s="23">
        <f t="shared" si="107"/>
        <v>2.4838960876099878</v>
      </c>
      <c r="AT185" s="23">
        <f t="shared" si="107"/>
        <v>1.2023884307394175</v>
      </c>
      <c r="AU185" s="23">
        <f t="shared" si="107"/>
        <v>0.98541809407149106</v>
      </c>
      <c r="AV185" s="23">
        <f t="shared" si="107"/>
        <v>0.31897755628282792</v>
      </c>
    </row>
    <row r="186" spans="1:48" x14ac:dyDescent="0.35">
      <c r="A186">
        <v>2016</v>
      </c>
      <c r="B186" s="1">
        <v>-7</v>
      </c>
      <c r="C186" s="1">
        <v>-9.3000000000000007</v>
      </c>
      <c r="D186" s="1">
        <v>-6.5</v>
      </c>
      <c r="E186" s="1">
        <v>-0.4</v>
      </c>
      <c r="F186" s="5">
        <v>1.7</v>
      </c>
      <c r="G186" s="1">
        <v>6</v>
      </c>
      <c r="H186" s="1">
        <v>9.1999999999999993</v>
      </c>
      <c r="I186" s="1">
        <v>8.1999999999999993</v>
      </c>
      <c r="J186" s="1">
        <v>3</v>
      </c>
      <c r="K186" s="1">
        <v>-1.2</v>
      </c>
      <c r="L186" s="1">
        <v>-4.7</v>
      </c>
      <c r="M186" s="1">
        <v>-8.3000000000000007</v>
      </c>
      <c r="N186" s="1">
        <v>-0.8</v>
      </c>
      <c r="O186" s="1">
        <f t="shared" si="75"/>
        <v>28.099999999999998</v>
      </c>
      <c r="P186" s="1">
        <f t="shared" si="85"/>
        <v>-8.9</v>
      </c>
      <c r="Q186" s="1">
        <f t="shared" si="86"/>
        <v>-1.7333333333333334</v>
      </c>
      <c r="R186" s="1">
        <f t="shared" si="87"/>
        <v>7.8</v>
      </c>
      <c r="S186" s="1">
        <f t="shared" si="88"/>
        <v>-0.96666666666666679</v>
      </c>
      <c r="U186" s="1">
        <f t="shared" si="78"/>
        <v>9.1999999999999993</v>
      </c>
      <c r="V186" s="1">
        <f t="shared" si="79"/>
        <v>-9.3000000000000007</v>
      </c>
      <c r="W186" s="5">
        <f t="shared" ref="W186:W187" si="118">INTERCEPT(E$7:F$7,E186:F186)</f>
        <v>110.80952380952381</v>
      </c>
      <c r="X186" s="1">
        <f t="shared" si="90"/>
        <v>279.78571428571428</v>
      </c>
      <c r="Y186" s="1">
        <f t="shared" si="80"/>
        <v>168.97619047619048</v>
      </c>
      <c r="Z186" s="1">
        <f t="shared" si="81"/>
        <v>195.29761904761904</v>
      </c>
      <c r="AA186" s="7">
        <f t="shared" si="82"/>
        <v>1036.3873015873016</v>
      </c>
      <c r="AB186" s="1">
        <f>365-X185+W186</f>
        <v>201.696316262354</v>
      </c>
      <c r="AC186" s="1">
        <f t="shared" si="91"/>
        <v>1250.5171608265948</v>
      </c>
      <c r="AD186" s="1">
        <f t="shared" si="92"/>
        <v>9.9613656783468087</v>
      </c>
      <c r="AE186" s="12">
        <f t="shared" si="93"/>
        <v>0.52345979669998555</v>
      </c>
      <c r="AH186" s="23">
        <f t="shared" si="84"/>
        <v>0.28148000000000001</v>
      </c>
      <c r="AI186" s="23">
        <f t="shared" si="76"/>
        <v>0.33766999999999997</v>
      </c>
      <c r="AJ186" s="11">
        <f t="shared" si="74"/>
        <v>0.22724</v>
      </c>
      <c r="AK186" s="11">
        <f t="shared" si="74"/>
        <v>0.34921999999999997</v>
      </c>
      <c r="AL186" s="11">
        <f t="shared" si="74"/>
        <v>0.38577999999999996</v>
      </c>
      <c r="AM186" s="11">
        <f t="shared" si="74"/>
        <v>0.51895000000000002</v>
      </c>
      <c r="AN186" s="23">
        <f t="shared" si="67"/>
        <v>0.79954418993800025</v>
      </c>
      <c r="AO186" s="23">
        <f t="shared" si="67"/>
        <v>0.98097160259200011</v>
      </c>
      <c r="AP186" s="23">
        <f t="shared" si="67"/>
        <v>0.78397795232800016</v>
      </c>
      <c r="AQ186" s="23">
        <f t="shared" si="66"/>
        <v>0.73896162432800017</v>
      </c>
      <c r="AR186" s="23">
        <f t="shared" si="66"/>
        <v>0.62968852804999997</v>
      </c>
      <c r="AS186" s="23">
        <f t="shared" si="107"/>
        <v>2.742127918937721</v>
      </c>
      <c r="AT186" s="23">
        <f t="shared" si="107"/>
        <v>1.311205607522443</v>
      </c>
      <c r="AU186" s="23">
        <f t="shared" si="107"/>
        <v>1.0792861182470983</v>
      </c>
      <c r="AV186" s="23">
        <f t="shared" si="107"/>
        <v>0.3576448435355094</v>
      </c>
    </row>
    <row r="187" spans="1:48" x14ac:dyDescent="0.35">
      <c r="A187" s="50">
        <v>2017</v>
      </c>
      <c r="B187" s="49">
        <v>-11.2</v>
      </c>
      <c r="C187" s="49">
        <v>-14.9</v>
      </c>
      <c r="D187" s="49">
        <v>-12.7</v>
      </c>
      <c r="E187" s="49">
        <v>-8.4</v>
      </c>
      <c r="F187" s="51">
        <v>0.5</v>
      </c>
      <c r="G187" s="49">
        <v>4.5999999999999996</v>
      </c>
      <c r="H187" s="49">
        <v>7.3</v>
      </c>
      <c r="I187" s="49">
        <v>6.8</v>
      </c>
      <c r="J187" s="49">
        <v>3</v>
      </c>
      <c r="K187" s="49">
        <v>-0.1</v>
      </c>
      <c r="L187" s="49">
        <v>-4.5</v>
      </c>
      <c r="M187" s="49">
        <v>-4.8</v>
      </c>
      <c r="N187" s="49">
        <v>-2.9</v>
      </c>
      <c r="O187" s="1">
        <f t="shared" si="75"/>
        <v>22.2</v>
      </c>
      <c r="P187" s="1">
        <f t="shared" si="85"/>
        <v>-11.466666666666667</v>
      </c>
      <c r="Q187" s="1">
        <f t="shared" si="86"/>
        <v>-6.8666666666666671</v>
      </c>
      <c r="R187" s="1">
        <f t="shared" si="87"/>
        <v>6.2333333333333334</v>
      </c>
      <c r="S187" s="1">
        <f t="shared" si="88"/>
        <v>-0.53333333333333333</v>
      </c>
      <c r="U187" s="1">
        <f t="shared" si="78"/>
        <v>7.3</v>
      </c>
      <c r="V187" s="1">
        <f t="shared" si="79"/>
        <v>-14.9</v>
      </c>
      <c r="W187" s="5">
        <f t="shared" si="118"/>
        <v>133.7865168539326</v>
      </c>
      <c r="X187" s="1">
        <f t="shared" si="90"/>
        <v>287.51612903225805</v>
      </c>
      <c r="Y187" s="1">
        <f t="shared" si="80"/>
        <v>153.72961217832545</v>
      </c>
      <c r="Z187" s="1">
        <f t="shared" si="81"/>
        <v>210.65132294309532</v>
      </c>
      <c r="AA187" s="7">
        <f t="shared" si="82"/>
        <v>748.15077926785045</v>
      </c>
      <c r="AB187" s="1">
        <f t="shared" ref="AB187:AB190" si="119">365-X186+W187</f>
        <v>219.00080256821832</v>
      </c>
      <c r="AC187" s="1">
        <f t="shared" si="91"/>
        <v>2175.4079721776352</v>
      </c>
      <c r="AD187" s="1">
        <f t="shared" si="92"/>
        <v>24.286115569823437</v>
      </c>
      <c r="AE187" s="12">
        <f t="shared" si="93"/>
        <v>0.6303418152668081</v>
      </c>
      <c r="AH187" s="23">
        <f t="shared" si="84"/>
        <v>0.21137</v>
      </c>
      <c r="AI187" s="23">
        <f t="shared" si="76"/>
        <v>0.26273999999999997</v>
      </c>
      <c r="AJ187" s="11">
        <f t="shared" si="74"/>
        <v>0.18948000000000001</v>
      </c>
      <c r="AK187" s="11">
        <f t="shared" si="74"/>
        <v>0.28904000000000002</v>
      </c>
      <c r="AL187" s="11">
        <f t="shared" si="74"/>
        <v>0.32795999999999997</v>
      </c>
      <c r="AM187" s="11">
        <f t="shared" si="74"/>
        <v>0.48059999999999997</v>
      </c>
      <c r="AN187" s="23">
        <f t="shared" si="67"/>
        <v>0.9162107843920001</v>
      </c>
      <c r="AO187" s="23">
        <f t="shared" si="67"/>
        <v>1.056549662368</v>
      </c>
      <c r="AP187" s="23">
        <f t="shared" si="67"/>
        <v>0.87216637427200006</v>
      </c>
      <c r="AQ187" s="23">
        <f t="shared" si="66"/>
        <v>0.81313018307200013</v>
      </c>
      <c r="AR187" s="23">
        <f t="shared" si="66"/>
        <v>0.65235679120000012</v>
      </c>
      <c r="AS187" s="23">
        <f t="shared" si="107"/>
        <v>2.4178979962215119</v>
      </c>
      <c r="AT187" s="23">
        <f t="shared" si="107"/>
        <v>1.1750384213390264</v>
      </c>
      <c r="AU187" s="23">
        <f t="shared" si="107"/>
        <v>0.96192057559324107</v>
      </c>
      <c r="AV187" s="23">
        <f t="shared" si="107"/>
        <v>0.30928951384197151</v>
      </c>
    </row>
    <row r="188" spans="1:48" x14ac:dyDescent="0.35">
      <c r="A188">
        <v>2018</v>
      </c>
      <c r="B188" s="1">
        <v>-10.1</v>
      </c>
      <c r="C188" s="1">
        <v>-16.2</v>
      </c>
      <c r="D188" s="1">
        <v>-12.1</v>
      </c>
      <c r="E188" s="1">
        <v>-6.1</v>
      </c>
      <c r="F188" s="6">
        <v>-2.5</v>
      </c>
      <c r="G188" s="1">
        <v>3.8</v>
      </c>
      <c r="H188" s="1">
        <v>6</v>
      </c>
      <c r="I188" s="1">
        <v>7.1</v>
      </c>
      <c r="J188" s="1">
        <v>3.2</v>
      </c>
      <c r="K188" s="1">
        <v>-3.3</v>
      </c>
      <c r="L188" s="1">
        <v>-4.5999999999999996</v>
      </c>
      <c r="M188" s="1">
        <v>-5.9</v>
      </c>
      <c r="N188" s="1">
        <v>-3.4</v>
      </c>
      <c r="O188" s="1">
        <f t="shared" si="75"/>
        <v>20.099999999999998</v>
      </c>
      <c r="P188" s="1">
        <f t="shared" si="85"/>
        <v>-10.366666666666665</v>
      </c>
      <c r="Q188" s="1">
        <f t="shared" si="86"/>
        <v>-6.8999999999999995</v>
      </c>
      <c r="R188" s="1">
        <f t="shared" si="87"/>
        <v>5.6333333333333329</v>
      </c>
      <c r="S188" s="1">
        <f t="shared" si="88"/>
        <v>-1.5666666666666664</v>
      </c>
      <c r="U188" s="1">
        <f t="shared" si="78"/>
        <v>7.1</v>
      </c>
      <c r="V188" s="1">
        <f t="shared" si="79"/>
        <v>-16.2</v>
      </c>
      <c r="W188" s="4">
        <f t="shared" ref="W188" si="120">INTERCEPT(F$7:G$7,F188:G188)</f>
        <v>147.60317460317461</v>
      </c>
      <c r="X188" s="1">
        <f t="shared" si="90"/>
        <v>273.01538461538462</v>
      </c>
      <c r="Y188" s="1">
        <f t="shared" si="80"/>
        <v>125.41221001221001</v>
      </c>
      <c r="Z188" s="1">
        <f t="shared" si="81"/>
        <v>210.3092796092796</v>
      </c>
      <c r="AA188" s="7">
        <f t="shared" si="82"/>
        <v>593.61779405779396</v>
      </c>
      <c r="AB188" s="1">
        <f t="shared" si="119"/>
        <v>225.08704557091656</v>
      </c>
      <c r="AC188" s="1">
        <f t="shared" si="91"/>
        <v>2430.9400921658985</v>
      </c>
      <c r="AD188" s="1">
        <f t="shared" si="92"/>
        <v>35.059651817716329</v>
      </c>
      <c r="AE188" s="12">
        <f t="shared" si="93"/>
        <v>0.66927300983129523</v>
      </c>
      <c r="AH188" s="23">
        <f t="shared" si="84"/>
        <v>0.16340000000000002</v>
      </c>
      <c r="AI188" s="23">
        <f t="shared" si="76"/>
        <v>0.23606999999999995</v>
      </c>
      <c r="AJ188" s="11">
        <f t="shared" si="74"/>
        <v>0.17604</v>
      </c>
      <c r="AK188" s="11">
        <f t="shared" si="74"/>
        <v>0.26761999999999997</v>
      </c>
      <c r="AL188" s="11">
        <f t="shared" si="74"/>
        <v>0.30737999999999999</v>
      </c>
      <c r="AM188" s="11">
        <f t="shared" si="74"/>
        <v>0.46694999999999998</v>
      </c>
      <c r="AN188" s="23">
        <f t="shared" si="67"/>
        <v>0.96429358865800019</v>
      </c>
      <c r="AO188" s="23">
        <f t="shared" si="67"/>
        <v>1.0851155974720001</v>
      </c>
      <c r="AP188" s="23">
        <f t="shared" si="67"/>
        <v>0.90778532384800015</v>
      </c>
      <c r="AQ188" s="23">
        <f t="shared" si="66"/>
        <v>0.84343376384800017</v>
      </c>
      <c r="AR188" s="23">
        <f t="shared" si="66"/>
        <v>0.66214287205000011</v>
      </c>
      <c r="AS188" s="23">
        <f t="shared" si="107"/>
        <v>2.1826791990766243</v>
      </c>
      <c r="AT188" s="23">
        <f t="shared" si="107"/>
        <v>1.0678318385055674</v>
      </c>
      <c r="AU188" s="23">
        <f t="shared" si="107"/>
        <v>0.87265695355671347</v>
      </c>
      <c r="AV188" s="23">
        <f t="shared" si="107"/>
        <v>0.27756029803855775</v>
      </c>
    </row>
    <row r="189" spans="1:48" x14ac:dyDescent="0.35">
      <c r="A189">
        <v>2019</v>
      </c>
      <c r="B189" s="1">
        <v>-11.3</v>
      </c>
      <c r="C189" s="1">
        <v>-9.9</v>
      </c>
      <c r="D189" s="1">
        <v>-11.1</v>
      </c>
      <c r="E189" s="1">
        <v>-2.4</v>
      </c>
      <c r="F189" s="5">
        <v>4.7</v>
      </c>
      <c r="G189" s="1">
        <v>7.2</v>
      </c>
      <c r="H189" s="1">
        <v>10.199999999999999</v>
      </c>
      <c r="I189" s="1">
        <v>9</v>
      </c>
      <c r="J189" s="1">
        <v>5.0999999999999996</v>
      </c>
      <c r="K189" s="5">
        <v>0.9</v>
      </c>
      <c r="L189" s="1">
        <v>-0.7</v>
      </c>
      <c r="M189" s="1">
        <v>-7.4</v>
      </c>
      <c r="N189" s="1">
        <v>-0.5</v>
      </c>
      <c r="O189" s="1">
        <f t="shared" si="75"/>
        <v>36.200000000000003</v>
      </c>
      <c r="P189" s="1">
        <f t="shared" si="85"/>
        <v>-9.0333333333333332</v>
      </c>
      <c r="Q189" s="1">
        <f t="shared" si="86"/>
        <v>-2.9333333333333336</v>
      </c>
      <c r="R189" s="1">
        <f t="shared" si="87"/>
        <v>8.7999999999999989</v>
      </c>
      <c r="S189" s="1">
        <f t="shared" si="88"/>
        <v>1.7666666666666666</v>
      </c>
      <c r="U189" s="1">
        <f t="shared" si="78"/>
        <v>10.199999999999999</v>
      </c>
      <c r="V189" s="1">
        <f t="shared" si="79"/>
        <v>-11.3</v>
      </c>
      <c r="W189" s="5">
        <f t="shared" ref="W189:W192" si="121">INTERCEPT(E$7:F$7,E189:F189)</f>
        <v>115.30985915492958</v>
      </c>
      <c r="X189" s="5">
        <f>INTERCEPT(K$7:L$7,K189:L189)</f>
        <v>305.65625</v>
      </c>
      <c r="Y189" s="1">
        <f t="shared" si="80"/>
        <v>190.3463908450704</v>
      </c>
      <c r="Z189" s="1">
        <f t="shared" si="81"/>
        <v>210.4830545774648</v>
      </c>
      <c r="AA189" s="7">
        <f t="shared" si="82"/>
        <v>1294.3554577464786</v>
      </c>
      <c r="AB189" s="1">
        <f t="shared" si="119"/>
        <v>207.29447453954498</v>
      </c>
      <c r="AC189" s="1">
        <f t="shared" si="91"/>
        <v>1561.6183748645722</v>
      </c>
      <c r="AD189" s="1">
        <f t="shared" si="92"/>
        <v>11.662621885157094</v>
      </c>
      <c r="AE189" s="12">
        <f t="shared" si="93"/>
        <v>0.52344652232912647</v>
      </c>
      <c r="AH189" s="23">
        <f t="shared" si="84"/>
        <v>0.31838</v>
      </c>
      <c r="AI189" s="23">
        <f t="shared" si="76"/>
        <v>0.44054000000000004</v>
      </c>
      <c r="AJ189" s="11">
        <f t="shared" si="74"/>
        <v>0.27907999999999999</v>
      </c>
      <c r="AK189" s="11">
        <f t="shared" si="74"/>
        <v>0.43184000000000006</v>
      </c>
      <c r="AL189" s="11">
        <f t="shared" si="74"/>
        <v>0.46516000000000002</v>
      </c>
      <c r="AM189" s="11">
        <f t="shared" si="74"/>
        <v>0.5716</v>
      </c>
      <c r="AN189" s="23">
        <f t="shared" si="67"/>
        <v>0.6836372896720001</v>
      </c>
      <c r="AO189" s="23">
        <f t="shared" si="67"/>
        <v>0.88845246428800007</v>
      </c>
      <c r="AP189" s="23">
        <f t="shared" si="67"/>
        <v>0.69145720115200004</v>
      </c>
      <c r="AQ189" s="23">
        <f t="shared" si="67"/>
        <v>0.66349305795200009</v>
      </c>
      <c r="AR189" s="23">
        <f t="shared" si="67"/>
        <v>0.6101622752000001</v>
      </c>
      <c r="AS189" s="23">
        <f t="shared" si="107"/>
        <v>2.916368031979462</v>
      </c>
      <c r="AT189" s="23">
        <f t="shared" si="107"/>
        <v>1.3761547176328173</v>
      </c>
      <c r="AU189" s="23">
        <f t="shared" si="107"/>
        <v>1.1429035410659494</v>
      </c>
      <c r="AV189" s="23">
        <f t="shared" si="107"/>
        <v>0.39343907624835806</v>
      </c>
    </row>
    <row r="190" spans="1:48" x14ac:dyDescent="0.35">
      <c r="A190">
        <v>2020</v>
      </c>
      <c r="B190" s="1">
        <v>-12.2</v>
      </c>
      <c r="C190" s="1">
        <v>-13.4</v>
      </c>
      <c r="D190" s="1">
        <v>-12.6</v>
      </c>
      <c r="E190" s="1">
        <v>-2.5</v>
      </c>
      <c r="F190" s="5">
        <v>1.6</v>
      </c>
      <c r="G190" s="1">
        <v>4.0999999999999996</v>
      </c>
      <c r="H190" s="1">
        <v>8.6</v>
      </c>
      <c r="I190" s="1">
        <v>7.3</v>
      </c>
      <c r="J190" s="1">
        <v>2.2999999999999998</v>
      </c>
      <c r="K190" s="1">
        <v>0.6</v>
      </c>
      <c r="L190" s="1">
        <v>-5.0999999999999996</v>
      </c>
      <c r="M190" s="1">
        <v>-4.5999999999999996</v>
      </c>
      <c r="N190" s="1">
        <f>AVERAGE(B190:M190)</f>
        <v>-2.1583333333333332</v>
      </c>
      <c r="O190" s="1">
        <f t="shared" si="75"/>
        <v>23.9</v>
      </c>
      <c r="P190" s="1">
        <f t="shared" si="85"/>
        <v>-11</v>
      </c>
      <c r="Q190" s="1">
        <f t="shared" si="86"/>
        <v>-4.5</v>
      </c>
      <c r="R190" s="1">
        <f t="shared" si="87"/>
        <v>6.666666666666667</v>
      </c>
      <c r="S190" s="1">
        <f t="shared" si="88"/>
        <v>-0.73333333333333328</v>
      </c>
      <c r="U190" s="1">
        <f t="shared" si="78"/>
        <v>8.6</v>
      </c>
      <c r="V190" s="1">
        <f t="shared" si="79"/>
        <v>-13.4</v>
      </c>
      <c r="W190" s="5">
        <f t="shared" si="121"/>
        <v>123.59756097560975</v>
      </c>
      <c r="X190" s="1">
        <f t="shared" si="90"/>
        <v>299.26470588235293</v>
      </c>
      <c r="Y190" s="1">
        <f t="shared" si="80"/>
        <v>175.66714490674318</v>
      </c>
      <c r="Z190" s="1">
        <f t="shared" si="81"/>
        <v>211.43113342898135</v>
      </c>
      <c r="AA190" s="7">
        <f t="shared" si="82"/>
        <v>1007.1582974653273</v>
      </c>
      <c r="AB190" s="1">
        <f t="shared" si="119"/>
        <v>182.94131097560975</v>
      </c>
      <c r="AC190" s="1">
        <f t="shared" si="91"/>
        <v>1634.2757113821137</v>
      </c>
      <c r="AD190" s="1">
        <f t="shared" si="92"/>
        <v>32.126905487804876</v>
      </c>
      <c r="AE190" s="12">
        <f t="shared" si="93"/>
        <v>0.56021470222823966</v>
      </c>
      <c r="AH190" s="23">
        <f t="shared" si="84"/>
        <v>0.25934000000000001</v>
      </c>
      <c r="AI190" s="23">
        <f t="shared" si="76"/>
        <v>0.28432999999999997</v>
      </c>
      <c r="AJ190" s="11">
        <f t="shared" si="74"/>
        <v>0.20035999999999998</v>
      </c>
      <c r="AK190" s="11">
        <f t="shared" si="74"/>
        <v>0.30637999999999999</v>
      </c>
      <c r="AL190" s="11">
        <f t="shared" si="74"/>
        <v>0.34461999999999998</v>
      </c>
      <c r="AM190" s="11">
        <f t="shared" si="74"/>
        <v>0.49164999999999998</v>
      </c>
      <c r="AN190" s="23">
        <f t="shared" ref="AN190:AR190" si="122">2.42*AI190^2-3.01*AI190+1.54</f>
        <v>0.87980808833800006</v>
      </c>
      <c r="AO190" s="23">
        <f t="shared" si="122"/>
        <v>1.0340651936320002</v>
      </c>
      <c r="AP190" s="23">
        <f t="shared" si="122"/>
        <v>0.84495846464800006</v>
      </c>
      <c r="AQ190" s="23">
        <f t="shared" si="122"/>
        <v>0.79010012544800001</v>
      </c>
      <c r="AR190" s="23">
        <f t="shared" si="122"/>
        <v>0.64509522845000022</v>
      </c>
      <c r="AS190" s="23">
        <f t="shared" si="107"/>
        <v>2.775372487757453</v>
      </c>
      <c r="AT190" s="23">
        <f t="shared" si="107"/>
        <v>1.3419130601849412</v>
      </c>
      <c r="AU190" s="23">
        <f t="shared" si="107"/>
        <v>1.1001566795691713</v>
      </c>
      <c r="AV190" s="23">
        <f t="shared" si="107"/>
        <v>0.35685256108060498</v>
      </c>
    </row>
    <row r="191" spans="1:48" x14ac:dyDescent="0.35">
      <c r="A191" s="52">
        <v>2021</v>
      </c>
      <c r="B191" s="1">
        <v>-6.4</v>
      </c>
      <c r="C191" s="1">
        <v>-10.4</v>
      </c>
      <c r="D191" s="1">
        <v>-11</v>
      </c>
      <c r="E191" s="1">
        <v>-3.9</v>
      </c>
      <c r="F191" s="46">
        <v>2.6</v>
      </c>
      <c r="G191" s="1">
        <v>5.3</v>
      </c>
      <c r="H191" s="1">
        <v>7.9</v>
      </c>
      <c r="I191" s="1">
        <v>8.1</v>
      </c>
      <c r="J191" s="1">
        <v>0.6</v>
      </c>
      <c r="K191" s="1">
        <v>-0.9</v>
      </c>
      <c r="L191" s="1">
        <v>-5</v>
      </c>
      <c r="M191" s="1">
        <v>-2.7</v>
      </c>
      <c r="N191" s="1">
        <f t="shared" ref="N191:N254" si="123">AVERAGE(B191:M191)</f>
        <v>-1.3166666666666664</v>
      </c>
      <c r="O191" s="1">
        <f t="shared" si="75"/>
        <v>24.5</v>
      </c>
      <c r="P191" s="1">
        <f t="shared" ref="P191:P254" si="124">(M190+B191+C191)/3</f>
        <v>-7.1333333333333329</v>
      </c>
      <c r="Q191" s="1">
        <f t="shared" ref="Q191:Q254" si="125">AVERAGE(D191:F191)</f>
        <v>-4.1000000000000005</v>
      </c>
      <c r="R191" s="1">
        <f t="shared" ref="R191:R254" si="126">AVERAGE(G191:I191)</f>
        <v>7.0999999999999988</v>
      </c>
      <c r="S191" s="1">
        <f t="shared" ref="S191:S254" si="127">AVERAGE(J191:L191)</f>
        <v>-1.7666666666666666</v>
      </c>
      <c r="U191" s="1">
        <f t="shared" ref="U191:U254" si="128">MAX(B191:M191)</f>
        <v>8.1</v>
      </c>
      <c r="V191" s="1">
        <f t="shared" ref="V191:V254" si="129">MIN(B191:M191)</f>
        <v>-11</v>
      </c>
      <c r="W191" s="5">
        <f t="shared" si="121"/>
        <v>123.3</v>
      </c>
      <c r="X191" s="1">
        <f t="shared" si="90"/>
        <v>270.2</v>
      </c>
      <c r="Y191" s="1">
        <f t="shared" ref="Y191:Y254" si="130">(X191-W191)</f>
        <v>146.89999999999998</v>
      </c>
      <c r="Z191" s="1">
        <f t="shared" ref="Z191:Z254" si="131">(X191+W191)/2</f>
        <v>196.75</v>
      </c>
      <c r="AA191" s="7">
        <f t="shared" ref="AA191:AA254" si="132">(2/3)*U191*(X191-W191)</f>
        <v>793.25999999999976</v>
      </c>
      <c r="AB191" s="1">
        <f t="shared" ref="AB191:AB254" si="133">365-X190+W191</f>
        <v>189.03529411764708</v>
      </c>
      <c r="AC191" s="1">
        <f t="shared" ref="AC191:AC254" si="134">ABS((2/3)*V191*AB191)</f>
        <v>1386.258823529412</v>
      </c>
      <c r="AD191" s="1">
        <f t="shared" ref="AD191:AD254" si="135">W191-AB191/2</f>
        <v>28.782352941176455</v>
      </c>
      <c r="AE191" s="12">
        <f t="shared" ref="AE191:AE254" si="136">SQRT(AC191)/(SQRT(AA191)+SQRT(AC191))</f>
        <v>0.56932714059812384</v>
      </c>
      <c r="AH191" s="23">
        <f t="shared" ref="AH191:AH254" si="137">0.0369*H191-0.058</f>
        <v>0.23351000000000005</v>
      </c>
      <c r="AI191" s="23">
        <f t="shared" si="76"/>
        <v>0.29194999999999999</v>
      </c>
      <c r="AJ191" s="11">
        <f t="shared" si="74"/>
        <v>0.20419999999999999</v>
      </c>
      <c r="AK191" s="11">
        <f t="shared" si="74"/>
        <v>0.3125</v>
      </c>
      <c r="AL191" s="11">
        <f t="shared" si="74"/>
        <v>0.35049999999999998</v>
      </c>
      <c r="AM191" s="11">
        <f t="shared" si="74"/>
        <v>0.49554999999999999</v>
      </c>
      <c r="AN191" s="23">
        <f t="shared" ref="AN191:AN254" si="138">2.42*AI191^2-3.01*AI191+1.54</f>
        <v>0.86749872205000012</v>
      </c>
      <c r="AO191" s="23">
        <f t="shared" ref="AO191:AO254" si="139">2.42*AJ191^2-3.01*AJ191+1.54</f>
        <v>1.0262662888</v>
      </c>
      <c r="AP191" s="23">
        <f t="shared" ref="AP191:AP254" si="140">2.42*AK191^2-3.01*AK191+1.54</f>
        <v>0.8357031250000001</v>
      </c>
      <c r="AQ191" s="23">
        <f t="shared" ref="AQ191:AQ254" si="141">2.42*AL191^2-3.01*AL191+1.54</f>
        <v>0.78229260500000009</v>
      </c>
      <c r="AR191" s="23">
        <f t="shared" ref="AR191:AR254" si="142">2.42*AM191^2-3.01*AM191+1.54</f>
        <v>0.64267342205000011</v>
      </c>
      <c r="AS191" s="23">
        <f t="shared" ref="AS191:AS254" si="143">AS$6*SQRT($AA191*AO191)</f>
        <v>2.4537836066554024</v>
      </c>
      <c r="AT191" s="23">
        <f t="shared" ref="AT191:AT254" si="144">AT$6*SQRT($AA191*AP191)</f>
        <v>1.1843815203488062</v>
      </c>
      <c r="AU191" s="23">
        <f t="shared" ref="AU191:AU254" si="145">AU$6*SQRT($AA191*AQ191)</f>
        <v>0.97153174823684385</v>
      </c>
      <c r="AV191" s="23">
        <f t="shared" ref="AV191:AV254" si="146">AV$6*SQRT($AA191*AR191)</f>
        <v>0.31610472201467521</v>
      </c>
    </row>
    <row r="192" spans="1:48" x14ac:dyDescent="0.35">
      <c r="A192" s="52">
        <v>2022</v>
      </c>
      <c r="B192" s="1">
        <v>-7.6</v>
      </c>
      <c r="C192" s="1">
        <v>-13.3</v>
      </c>
      <c r="D192" s="1">
        <v>-10.5</v>
      </c>
      <c r="E192" s="1">
        <v>-5.0999999999999996</v>
      </c>
      <c r="F192" s="46">
        <v>-1.5</v>
      </c>
      <c r="G192" s="1">
        <v>4.0999999999999996</v>
      </c>
      <c r="H192" s="1">
        <v>8.2483092804363842</v>
      </c>
      <c r="I192" s="1">
        <v>7.4</v>
      </c>
      <c r="J192" s="1">
        <v>5.3</v>
      </c>
      <c r="K192" s="1">
        <v>0</v>
      </c>
      <c r="L192" s="1">
        <v>-4.7</v>
      </c>
      <c r="M192" s="1">
        <v>-5</v>
      </c>
      <c r="N192" s="1">
        <f t="shared" si="123"/>
        <v>-1.8876408932969675</v>
      </c>
      <c r="O192" s="1">
        <f t="shared" si="75"/>
        <v>25.048309280436385</v>
      </c>
      <c r="P192" s="1">
        <f t="shared" si="124"/>
        <v>-7.8666666666666671</v>
      </c>
      <c r="Q192" s="1">
        <f t="shared" si="125"/>
        <v>-5.7</v>
      </c>
      <c r="R192" s="1">
        <f t="shared" si="126"/>
        <v>6.5827697601454611</v>
      </c>
      <c r="S192" s="1">
        <f t="shared" si="127"/>
        <v>0.19999999999999987</v>
      </c>
      <c r="U192" s="1">
        <f t="shared" si="128"/>
        <v>8.2483092804363842</v>
      </c>
      <c r="V192" s="1">
        <f t="shared" si="129"/>
        <v>-13.3</v>
      </c>
      <c r="W192" s="5">
        <f t="shared" si="121"/>
        <v>148.20833333333334</v>
      </c>
      <c r="X192" s="1">
        <f t="shared" si="90"/>
        <v>288.5</v>
      </c>
      <c r="Y192" s="1">
        <f t="shared" si="130"/>
        <v>140.29166666666666</v>
      </c>
      <c r="Z192" s="1">
        <f t="shared" si="131"/>
        <v>218.35416666666669</v>
      </c>
      <c r="AA192" s="7">
        <f t="shared" si="132"/>
        <v>771.44603742303627</v>
      </c>
      <c r="AB192" s="1">
        <f t="shared" si="133"/>
        <v>243.00833333333335</v>
      </c>
      <c r="AC192" s="1">
        <f t="shared" si="134"/>
        <v>2154.673888888889</v>
      </c>
      <c r="AD192" s="1">
        <f t="shared" si="135"/>
        <v>26.704166666666666</v>
      </c>
      <c r="AE192" s="12">
        <f t="shared" si="136"/>
        <v>0.6256415797814886</v>
      </c>
      <c r="AH192" s="23">
        <f t="shared" si="137"/>
        <v>0.24636261244810259</v>
      </c>
      <c r="AI192" s="23">
        <f t="shared" si="76"/>
        <v>0.29891352786154207</v>
      </c>
      <c r="AJ192" s="11">
        <f t="shared" si="74"/>
        <v>0.20770917939479286</v>
      </c>
      <c r="AK192" s="11">
        <f t="shared" si="74"/>
        <v>0.31809275466045112</v>
      </c>
      <c r="AL192" s="11">
        <f t="shared" si="74"/>
        <v>0.35587343094827656</v>
      </c>
      <c r="AM192" s="11">
        <f t="shared" si="74"/>
        <v>0.49911401032283648</v>
      </c>
      <c r="AN192" s="23">
        <f t="shared" si="138"/>
        <v>0.85649558021225003</v>
      </c>
      <c r="AO192" s="23">
        <f t="shared" si="139"/>
        <v>1.0192016797774306</v>
      </c>
      <c r="AP192" s="23">
        <f t="shared" si="140"/>
        <v>0.8274036698453292</v>
      </c>
      <c r="AQ192" s="23">
        <f t="shared" si="141"/>
        <v>0.77530404807454012</v>
      </c>
      <c r="AR192" s="23">
        <f t="shared" si="142"/>
        <v>0.64052463355558009</v>
      </c>
      <c r="AS192" s="23">
        <f t="shared" si="143"/>
        <v>2.4114668322175388</v>
      </c>
      <c r="AT192" s="23">
        <f t="shared" si="144"/>
        <v>1.1621691140566779</v>
      </c>
      <c r="AU192" s="23">
        <f t="shared" si="145"/>
        <v>0.95379141507831933</v>
      </c>
      <c r="AV192" s="23">
        <f t="shared" si="146"/>
        <v>0.31120655090140015</v>
      </c>
    </row>
    <row r="193" spans="1:48" s="33" customFormat="1" x14ac:dyDescent="0.35">
      <c r="A193" s="31">
        <v>2023</v>
      </c>
      <c r="B193" s="32">
        <v>-13.75268756059519</v>
      </c>
      <c r="C193" s="32">
        <v>-13.814705072454583</v>
      </c>
      <c r="D193" s="32">
        <v>-15.11447967442472</v>
      </c>
      <c r="E193" s="32">
        <v>-7.9806431310847099</v>
      </c>
      <c r="F193" s="32">
        <v>-0.43459633849939394</v>
      </c>
      <c r="G193" s="32">
        <v>6.7140626903817333</v>
      </c>
      <c r="H193" s="32">
        <v>9.2842556317051841</v>
      </c>
      <c r="I193" s="32">
        <v>7.753873446379429</v>
      </c>
      <c r="J193" s="32">
        <v>4.1028384815070593</v>
      </c>
      <c r="K193" s="40">
        <v>8.7284127329679495E-2</v>
      </c>
      <c r="L193" s="32">
        <v>-3.8701141754375965</v>
      </c>
      <c r="M193" s="32">
        <v>-4.6050562824303984</v>
      </c>
      <c r="N193" s="1">
        <f t="shared" si="123"/>
        <v>-2.6358306548019592</v>
      </c>
      <c r="O193" s="1">
        <f t="shared" si="75"/>
        <v>27.855030249973407</v>
      </c>
      <c r="P193" s="32">
        <f t="shared" si="124"/>
        <v>-10.855797544349926</v>
      </c>
      <c r="Q193" s="32">
        <f t="shared" si="125"/>
        <v>-7.8432397146696076</v>
      </c>
      <c r="R193" s="32">
        <f t="shared" si="126"/>
        <v>7.9173972561554491</v>
      </c>
      <c r="S193" s="32">
        <f t="shared" si="127"/>
        <v>0.10666947779971414</v>
      </c>
      <c r="U193" s="32">
        <f t="shared" si="128"/>
        <v>9.2842556317051841</v>
      </c>
      <c r="V193" s="32">
        <f t="shared" si="129"/>
        <v>-15.11447967442472</v>
      </c>
      <c r="W193" s="45">
        <f t="shared" ref="W193:W194" si="147">INTERCEPT(F$7:G$7,F193:G193)</f>
        <v>137.35422024895573</v>
      </c>
      <c r="X193" s="34">
        <f t="shared" ref="X193:X194" si="148">INTERCEPT(K$7:L$7,K193:L193)</f>
        <v>289.17270607603325</v>
      </c>
      <c r="Y193" s="32">
        <f t="shared" si="130"/>
        <v>151.81848582707752</v>
      </c>
      <c r="Z193" s="32">
        <f t="shared" si="131"/>
        <v>213.26346316249447</v>
      </c>
      <c r="AA193" s="35">
        <f t="shared" si="132"/>
        <v>939.68108802466531</v>
      </c>
      <c r="AB193" s="32">
        <f t="shared" si="133"/>
        <v>213.85422024895573</v>
      </c>
      <c r="AC193" s="32">
        <f t="shared" si="134"/>
        <v>2154.8635101618593</v>
      </c>
      <c r="AD193" s="32">
        <f t="shared" si="135"/>
        <v>30.427110124477863</v>
      </c>
      <c r="AE193" s="36">
        <f t="shared" si="136"/>
        <v>0.6022792439977539</v>
      </c>
      <c r="AG193" s="32"/>
      <c r="AH193" s="37">
        <f t="shared" si="137"/>
        <v>0.28458903280992132</v>
      </c>
      <c r="AI193" s="23">
        <f t="shared" si="76"/>
        <v>0.33455888417466223</v>
      </c>
      <c r="AJ193" s="11">
        <f t="shared" si="74"/>
        <v>0.22567219359982982</v>
      </c>
      <c r="AK193" s="11">
        <f t="shared" si="74"/>
        <v>0.34672130854972877</v>
      </c>
      <c r="AL193" s="11">
        <f t="shared" si="74"/>
        <v>0.38337929644973939</v>
      </c>
      <c r="AM193" s="11">
        <f t="shared" si="74"/>
        <v>0.51735769662482711</v>
      </c>
      <c r="AN193" s="37">
        <f t="shared" si="138"/>
        <v>0.80384750432633878</v>
      </c>
      <c r="AO193" s="37">
        <f t="shared" si="139"/>
        <v>0.98397230955777726</v>
      </c>
      <c r="AP193" s="37">
        <f t="shared" si="140"/>
        <v>0.78729077250721224</v>
      </c>
      <c r="AQ193" s="37">
        <f t="shared" si="141"/>
        <v>0.74171915525632381</v>
      </c>
      <c r="AR193" s="37">
        <f t="shared" si="142"/>
        <v>0.63048807990108158</v>
      </c>
      <c r="AS193" s="37">
        <f t="shared" si="143"/>
        <v>2.6150508179594896</v>
      </c>
      <c r="AT193" s="37">
        <f t="shared" si="144"/>
        <v>1.2511680783843833</v>
      </c>
      <c r="AU193" s="37">
        <f t="shared" si="145"/>
        <v>1.0296143758462277</v>
      </c>
      <c r="AV193" s="37">
        <f t="shared" si="146"/>
        <v>0.34076636289688855</v>
      </c>
    </row>
    <row r="194" spans="1:48" s="33" customFormat="1" x14ac:dyDescent="0.35">
      <c r="A194" s="31">
        <v>2024</v>
      </c>
      <c r="B194" s="32">
        <v>-6.2293394656173096</v>
      </c>
      <c r="C194" s="32">
        <v>-8.1996167181889152</v>
      </c>
      <c r="D194" s="32">
        <v>-6.1707773207294618</v>
      </c>
      <c r="E194" s="32">
        <v>-5.4587310049452835</v>
      </c>
      <c r="F194" s="32">
        <v>-0.82654901817906845</v>
      </c>
      <c r="G194" s="32">
        <v>6.8030854690567706</v>
      </c>
      <c r="H194" s="32">
        <v>10.001556283708499</v>
      </c>
      <c r="I194" s="32">
        <v>9.3555638575490008</v>
      </c>
      <c r="J194" s="32">
        <v>6.1324085789095264</v>
      </c>
      <c r="K194" s="40">
        <v>2.4358161010592561</v>
      </c>
      <c r="L194" s="32">
        <v>-0.74622381269596905</v>
      </c>
      <c r="M194" s="32">
        <v>-2.4338112054323475</v>
      </c>
      <c r="N194" s="1">
        <f t="shared" si="123"/>
        <v>0.38861514537455816</v>
      </c>
      <c r="O194" s="1">
        <f t="shared" si="75"/>
        <v>32.292614189223798</v>
      </c>
      <c r="P194" s="32">
        <f t="shared" si="124"/>
        <v>-6.344670822078875</v>
      </c>
      <c r="Q194" s="32">
        <f t="shared" si="125"/>
        <v>-4.1520191146179384</v>
      </c>
      <c r="R194" s="32">
        <f t="shared" si="126"/>
        <v>8.7200685367714232</v>
      </c>
      <c r="S194" s="32">
        <f t="shared" si="127"/>
        <v>2.6073336224242714</v>
      </c>
      <c r="U194" s="32">
        <f t="shared" si="128"/>
        <v>10.001556283708499</v>
      </c>
      <c r="V194" s="32">
        <f t="shared" si="129"/>
        <v>-8.1996167181889152</v>
      </c>
      <c r="W194" s="45">
        <f t="shared" si="147"/>
        <v>138.80418778208011</v>
      </c>
      <c r="X194" s="34">
        <f t="shared" si="148"/>
        <v>311.84741018211571</v>
      </c>
      <c r="Y194" s="32">
        <f t="shared" si="130"/>
        <v>173.0432224000356</v>
      </c>
      <c r="Z194" s="32">
        <f t="shared" si="131"/>
        <v>225.32579898209792</v>
      </c>
      <c r="AA194" s="35">
        <f t="shared" si="132"/>
        <v>1153.8010188988289</v>
      </c>
      <c r="AB194" s="32">
        <f t="shared" si="133"/>
        <v>214.63148170604686</v>
      </c>
      <c r="AC194" s="32">
        <f t="shared" si="134"/>
        <v>1173.2639237643734</v>
      </c>
      <c r="AD194" s="32">
        <f t="shared" si="135"/>
        <v>31.488446929056678</v>
      </c>
      <c r="AE194" s="36">
        <f t="shared" si="136"/>
        <v>0.50209096498409567</v>
      </c>
      <c r="AG194" s="32"/>
      <c r="AH194" s="37">
        <f t="shared" si="137"/>
        <v>0.31105742686884363</v>
      </c>
      <c r="AI194" s="23">
        <f t="shared" si="76"/>
        <v>0.39091620020314222</v>
      </c>
      <c r="AJ194" s="11">
        <f t="shared" si="74"/>
        <v>0.25407273081103232</v>
      </c>
      <c r="AK194" s="11">
        <f t="shared" si="74"/>
        <v>0.39198466473008275</v>
      </c>
      <c r="AL194" s="11">
        <f t="shared" si="74"/>
        <v>0.42686761905439319</v>
      </c>
      <c r="AM194" s="11">
        <f t="shared" si="74"/>
        <v>0.54620199222995469</v>
      </c>
      <c r="AN194" s="37">
        <f t="shared" si="138"/>
        <v>0.73315568829519884</v>
      </c>
      <c r="AO194" s="37">
        <f t="shared" si="139"/>
        <v>0.93145922540988901</v>
      </c>
      <c r="AP194" s="37">
        <f t="shared" si="140"/>
        <v>0.73196394443065493</v>
      </c>
      <c r="AQ194" s="37">
        <f t="shared" si="141"/>
        <v>0.69609110000341956</v>
      </c>
      <c r="AR194" s="37">
        <f t="shared" si="142"/>
        <v>0.61790661487248755</v>
      </c>
      <c r="AS194" s="37">
        <f t="shared" si="143"/>
        <v>2.8193294930368467</v>
      </c>
      <c r="AT194" s="37">
        <f t="shared" si="144"/>
        <v>1.3368052274616602</v>
      </c>
      <c r="AU194" s="37">
        <f t="shared" si="145"/>
        <v>1.1052565736852984</v>
      </c>
      <c r="AV194" s="37">
        <f t="shared" si="146"/>
        <v>0.37381344443123454</v>
      </c>
    </row>
    <row r="195" spans="1:48" s="33" customFormat="1" x14ac:dyDescent="0.35">
      <c r="A195" s="31">
        <v>2025</v>
      </c>
      <c r="B195" s="32">
        <v>-6.2506530577907604</v>
      </c>
      <c r="C195" s="32">
        <v>-7.5333806131926213</v>
      </c>
      <c r="D195" s="32">
        <v>-10.144255058617041</v>
      </c>
      <c r="E195" s="32">
        <v>-2.6575251090502698</v>
      </c>
      <c r="F195" s="40">
        <v>0.26973202103277366</v>
      </c>
      <c r="G195" s="32">
        <v>5.4399058737961568</v>
      </c>
      <c r="H195" s="32">
        <v>9.4912931757064776</v>
      </c>
      <c r="I195" s="32">
        <v>8.0608498899363585</v>
      </c>
      <c r="J195" s="32">
        <v>4.2778907863860933</v>
      </c>
      <c r="K195" s="32">
        <v>-0.24769532926855031</v>
      </c>
      <c r="L195" s="32">
        <v>-2.1023681625338204</v>
      </c>
      <c r="M195" s="32">
        <v>-6.208630337822723</v>
      </c>
      <c r="N195" s="1">
        <f t="shared" si="123"/>
        <v>-0.63373632678482739</v>
      </c>
      <c r="O195" s="1">
        <f t="shared" si="75"/>
        <v>27.539671746857863</v>
      </c>
      <c r="P195" s="32">
        <f t="shared" si="124"/>
        <v>-5.405948292138576</v>
      </c>
      <c r="Q195" s="32">
        <f t="shared" si="125"/>
        <v>-4.1773493822115126</v>
      </c>
      <c r="R195" s="32">
        <f t="shared" si="126"/>
        <v>7.6640163131463312</v>
      </c>
      <c r="S195" s="32">
        <f t="shared" si="127"/>
        <v>0.64260909819457412</v>
      </c>
      <c r="U195" s="32">
        <f t="shared" si="128"/>
        <v>9.4912931757064776</v>
      </c>
      <c r="V195" s="32">
        <f t="shared" si="129"/>
        <v>-10.144255058617041</v>
      </c>
      <c r="W195" s="34">
        <f t="shared" ref="W195:W205" si="149">INTERCEPT(E$7:F$7,E195:F195)</f>
        <v>132.68957840875899</v>
      </c>
      <c r="X195" s="32">
        <f t="shared" ref="X195:X204" si="150">INTERCEPT(J$7:K$7,J195:K195)</f>
        <v>286.8306675976051</v>
      </c>
      <c r="Y195" s="32">
        <f t="shared" si="130"/>
        <v>154.14108918884611</v>
      </c>
      <c r="Z195" s="32">
        <f t="shared" si="131"/>
        <v>209.76012300318206</v>
      </c>
      <c r="AA195" s="35">
        <f t="shared" si="132"/>
        <v>975.33217860937236</v>
      </c>
      <c r="AB195" s="32">
        <f t="shared" si="133"/>
        <v>185.84216822664328</v>
      </c>
      <c r="AC195" s="32">
        <f t="shared" si="134"/>
        <v>1256.8202367583235</v>
      </c>
      <c r="AD195" s="32">
        <f t="shared" si="135"/>
        <v>39.76849429543735</v>
      </c>
      <c r="AE195" s="36">
        <f t="shared" si="136"/>
        <v>0.53165287378230575</v>
      </c>
      <c r="AG195" s="32"/>
      <c r="AH195" s="37">
        <f t="shared" si="137"/>
        <v>0.29222871818356905</v>
      </c>
      <c r="AI195" s="23">
        <f t="shared" si="76"/>
        <v>0.33055383118509485</v>
      </c>
      <c r="AJ195" s="11">
        <f t="shared" si="74"/>
        <v>0.22365389917989034</v>
      </c>
      <c r="AK195" s="11">
        <f t="shared" si="74"/>
        <v>0.3435046518179502</v>
      </c>
      <c r="AL195" s="11">
        <f t="shared" si="74"/>
        <v>0.38028878311920705</v>
      </c>
      <c r="AM195" s="11">
        <f t="shared" si="74"/>
        <v>0.51530786635457604</v>
      </c>
      <c r="AN195" s="37">
        <f t="shared" si="138"/>
        <v>0.80945628958583349</v>
      </c>
      <c r="AO195" s="37">
        <f t="shared" si="139"/>
        <v>0.98785274468498196</v>
      </c>
      <c r="AP195" s="37">
        <f t="shared" si="140"/>
        <v>0.79159997691375228</v>
      </c>
      <c r="AQ195" s="37">
        <f t="shared" si="141"/>
        <v>0.74531009454160213</v>
      </c>
      <c r="AR195" s="37">
        <f t="shared" si="142"/>
        <v>0.6315354393198378</v>
      </c>
      <c r="AS195" s="37">
        <f t="shared" si="143"/>
        <v>2.6694441138373781</v>
      </c>
      <c r="AT195" s="37">
        <f t="shared" si="144"/>
        <v>1.27816521624906</v>
      </c>
      <c r="AU195" s="37">
        <f t="shared" si="145"/>
        <v>1.0515002618432638</v>
      </c>
      <c r="AV195" s="37">
        <f t="shared" si="146"/>
        <v>0.34745868795666274</v>
      </c>
    </row>
    <row r="196" spans="1:48" s="33" customFormat="1" x14ac:dyDescent="0.35">
      <c r="A196" s="31">
        <v>2026</v>
      </c>
      <c r="B196" s="32">
        <v>-3.6</v>
      </c>
      <c r="C196" s="32">
        <v>-1.40085036487411</v>
      </c>
      <c r="D196" s="32">
        <v>-2.4074492137796</v>
      </c>
      <c r="E196" s="32">
        <v>-4.1137420648310439</v>
      </c>
      <c r="F196" s="32">
        <v>-2.1589168076809315</v>
      </c>
      <c r="G196" s="32">
        <v>3.0567996466681437</v>
      </c>
      <c r="H196" s="32">
        <v>8.1600656288398543</v>
      </c>
      <c r="I196" s="32">
        <v>7.8457142144448273</v>
      </c>
      <c r="J196" s="32">
        <v>4.7327800209715774</v>
      </c>
      <c r="K196" s="40">
        <v>2.0688887618480232</v>
      </c>
      <c r="L196" s="32">
        <v>-0.55128450453016598</v>
      </c>
      <c r="M196" s="32">
        <v>-4.9568014870790442</v>
      </c>
      <c r="N196" s="1">
        <f t="shared" si="123"/>
        <v>0.55626698583312739</v>
      </c>
      <c r="O196" s="1">
        <f t="shared" si="75"/>
        <v>23.795359510924403</v>
      </c>
      <c r="P196" s="32">
        <f t="shared" si="124"/>
        <v>-3.7364935675656112</v>
      </c>
      <c r="Q196" s="32">
        <f t="shared" si="125"/>
        <v>-2.8933693620971916</v>
      </c>
      <c r="R196" s="32">
        <f t="shared" si="126"/>
        <v>6.3541931633176079</v>
      </c>
      <c r="S196" s="32">
        <f t="shared" si="127"/>
        <v>2.0834614260964783</v>
      </c>
      <c r="U196" s="32">
        <f t="shared" si="128"/>
        <v>8.1600656288398543</v>
      </c>
      <c r="V196" s="32">
        <f t="shared" si="129"/>
        <v>-4.9568014870790442</v>
      </c>
      <c r="W196" s="45">
        <f t="shared" ref="W196" si="151">INTERCEPT(F$7:G$7,F196:G196)</f>
        <v>148.12472053659332</v>
      </c>
      <c r="X196" s="32">
        <f t="shared" si="150"/>
        <v>312.18756870996515</v>
      </c>
      <c r="Y196" s="32">
        <f t="shared" si="130"/>
        <v>164.06284817337183</v>
      </c>
      <c r="Z196" s="32">
        <f t="shared" si="131"/>
        <v>230.15614462327923</v>
      </c>
      <c r="AA196" s="35">
        <f t="shared" si="132"/>
        <v>892.50907223273532</v>
      </c>
      <c r="AB196" s="32">
        <f t="shared" si="133"/>
        <v>226.29405293898822</v>
      </c>
      <c r="AC196" s="32">
        <f t="shared" si="134"/>
        <v>747.7964654167472</v>
      </c>
      <c r="AD196" s="32">
        <f t="shared" si="135"/>
        <v>34.977694067099208</v>
      </c>
      <c r="AE196" s="36">
        <f t="shared" si="136"/>
        <v>0.47790117607117566</v>
      </c>
      <c r="AG196" s="32"/>
      <c r="AH196" s="37">
        <f t="shared" si="137"/>
        <v>0.24310642170419067</v>
      </c>
      <c r="AI196" s="23">
        <f t="shared" si="76"/>
        <v>0.2830010657887399</v>
      </c>
      <c r="AJ196" s="11">
        <f t="shared" si="74"/>
        <v>0.19969030086991618</v>
      </c>
      <c r="AK196" s="11">
        <f t="shared" si="74"/>
        <v>0.30531266701142895</v>
      </c>
      <c r="AL196" s="11">
        <f t="shared" si="74"/>
        <v>0.34359452320705913</v>
      </c>
      <c r="AM196" s="11">
        <f t="shared" si="74"/>
        <v>0.49096983682100859</v>
      </c>
      <c r="AN196" s="37">
        <f t="shared" si="138"/>
        <v>0.88198363181079475</v>
      </c>
      <c r="AO196" s="37">
        <f t="shared" si="139"/>
        <v>1.035432637734425</v>
      </c>
      <c r="AP196" s="37">
        <f t="shared" si="140"/>
        <v>0.84659116791866773</v>
      </c>
      <c r="AQ196" s="37">
        <f t="shared" si="141"/>
        <v>0.79147890038123703</v>
      </c>
      <c r="AR196" s="37">
        <f t="shared" si="142"/>
        <v>0.64552513238543985</v>
      </c>
      <c r="AS196" s="37">
        <f t="shared" si="143"/>
        <v>2.6143618412723595</v>
      </c>
      <c r="AT196" s="37">
        <f t="shared" si="144"/>
        <v>1.2644481287219418</v>
      </c>
      <c r="AU196" s="37">
        <f t="shared" si="145"/>
        <v>1.0365508152941934</v>
      </c>
      <c r="AV196" s="37">
        <f t="shared" si="146"/>
        <v>0.33603996675040837</v>
      </c>
    </row>
    <row r="197" spans="1:48" s="33" customFormat="1" x14ac:dyDescent="0.35">
      <c r="A197" s="31">
        <v>2027</v>
      </c>
      <c r="B197" s="32">
        <v>-6.9031989971157897</v>
      </c>
      <c r="C197" s="32">
        <v>-9.772466270663708</v>
      </c>
      <c r="D197" s="32">
        <v>-9.2225161787385908</v>
      </c>
      <c r="E197" s="32">
        <v>-6.0889269338415781</v>
      </c>
      <c r="F197" s="40">
        <v>0.63886560226653744</v>
      </c>
      <c r="G197" s="32">
        <v>7.3803895325739619</v>
      </c>
      <c r="H197" s="32">
        <v>10.569188581522511</v>
      </c>
      <c r="I197" s="32">
        <v>9.5242951108056051</v>
      </c>
      <c r="J197" s="32">
        <v>5.316105804513926</v>
      </c>
      <c r="K197" s="40">
        <v>1.4701492804502503E-2</v>
      </c>
      <c r="L197" s="32">
        <v>-3.0696070897929322</v>
      </c>
      <c r="M197" s="32">
        <v>-6.6079526810007163</v>
      </c>
      <c r="N197" s="1">
        <f t="shared" si="123"/>
        <v>-0.68509350222218923</v>
      </c>
      <c r="O197" s="1">
        <f t="shared" si="75"/>
        <v>33.428844631682537</v>
      </c>
      <c r="P197" s="32">
        <f t="shared" si="124"/>
        <v>-7.210822251619514</v>
      </c>
      <c r="Q197" s="32">
        <f t="shared" si="125"/>
        <v>-4.8908591701045436</v>
      </c>
      <c r="R197" s="32">
        <f t="shared" si="126"/>
        <v>9.1579577416340268</v>
      </c>
      <c r="S197" s="32">
        <f t="shared" si="127"/>
        <v>0.75373340250849885</v>
      </c>
      <c r="U197" s="32">
        <f t="shared" si="128"/>
        <v>10.569188581522511</v>
      </c>
      <c r="V197" s="32">
        <f t="shared" si="129"/>
        <v>-9.772466270663708</v>
      </c>
      <c r="W197" s="34">
        <f t="shared" si="149"/>
        <v>132.60374528278763</v>
      </c>
      <c r="X197" s="32">
        <f t="shared" si="150"/>
        <v>288.58458051945723</v>
      </c>
      <c r="Y197" s="32">
        <f t="shared" si="130"/>
        <v>155.98083523666961</v>
      </c>
      <c r="Z197" s="32">
        <f t="shared" si="131"/>
        <v>210.59416290112244</v>
      </c>
      <c r="AA197" s="35">
        <f t="shared" si="132"/>
        <v>1099.0605751465016</v>
      </c>
      <c r="AB197" s="32">
        <f t="shared" si="133"/>
        <v>185.41617657282248</v>
      </c>
      <c r="AC197" s="32">
        <f t="shared" si="134"/>
        <v>1207.9822210622226</v>
      </c>
      <c r="AD197" s="32">
        <f t="shared" si="135"/>
        <v>39.895656996376388</v>
      </c>
      <c r="AE197" s="36">
        <f t="shared" si="136"/>
        <v>0.5118097517963377</v>
      </c>
      <c r="AG197" s="32"/>
      <c r="AH197" s="37">
        <f t="shared" si="137"/>
        <v>0.33200305865818069</v>
      </c>
      <c r="AI197" s="23">
        <f t="shared" si="76"/>
        <v>0.40534632682236821</v>
      </c>
      <c r="AJ197" s="11">
        <f t="shared" si="74"/>
        <v>0.26134460564276824</v>
      </c>
      <c r="AK197" s="11">
        <f t="shared" si="74"/>
        <v>0.40357421524316189</v>
      </c>
      <c r="AL197" s="11">
        <f t="shared" si="74"/>
        <v>0.43800267739048887</v>
      </c>
      <c r="AM197" s="11">
        <f t="shared" si="74"/>
        <v>0.55358749010593644</v>
      </c>
      <c r="AN197" s="37">
        <f t="shared" si="138"/>
        <v>0.71752721636216632</v>
      </c>
      <c r="AO197" s="37">
        <f t="shared" si="139"/>
        <v>0.91864116402981688</v>
      </c>
      <c r="AP197" s="37">
        <f t="shared" si="140"/>
        <v>0.71939220836418694</v>
      </c>
      <c r="AQ197" s="37">
        <f t="shared" si="141"/>
        <v>0.68588009692562135</v>
      </c>
      <c r="AR197" s="37">
        <f t="shared" si="142"/>
        <v>0.61533269904946375</v>
      </c>
      <c r="AS197" s="37">
        <f t="shared" si="143"/>
        <v>2.7326387152229641</v>
      </c>
      <c r="AT197" s="37">
        <f t="shared" si="144"/>
        <v>1.2934555577281603</v>
      </c>
      <c r="AU197" s="37">
        <f t="shared" si="145"/>
        <v>1.0707782029733788</v>
      </c>
      <c r="AV197" s="37">
        <f t="shared" si="146"/>
        <v>0.36407750601246369</v>
      </c>
    </row>
    <row r="198" spans="1:48" s="33" customFormat="1" x14ac:dyDescent="0.35">
      <c r="A198" s="31">
        <v>2028</v>
      </c>
      <c r="B198" s="32">
        <v>-11.256674250163313</v>
      </c>
      <c r="C198" s="32">
        <v>-8.9637065383825529</v>
      </c>
      <c r="D198" s="32">
        <v>-14.77787647892127</v>
      </c>
      <c r="E198" s="32">
        <v>-4.7236132807339963</v>
      </c>
      <c r="F198" s="32">
        <v>-1.0793284636637399</v>
      </c>
      <c r="G198" s="32">
        <v>5.1520693291309207</v>
      </c>
      <c r="H198" s="32">
        <v>9.9581258215672968</v>
      </c>
      <c r="I198" s="32">
        <v>9.1618385826749495</v>
      </c>
      <c r="J198" s="32">
        <v>4.3093087345314931</v>
      </c>
      <c r="K198" s="40">
        <v>0.7436478260992323</v>
      </c>
      <c r="L198" s="32">
        <v>-3.2346507763554513</v>
      </c>
      <c r="M198" s="32">
        <v>-3.3686608104193709</v>
      </c>
      <c r="N198" s="1">
        <f t="shared" si="123"/>
        <v>-1.5066266920529838</v>
      </c>
      <c r="O198" s="1">
        <f t="shared" si="75"/>
        <v>28.581342467904662</v>
      </c>
      <c r="P198" s="32">
        <f t="shared" si="124"/>
        <v>-8.9427778231821939</v>
      </c>
      <c r="Q198" s="32">
        <f t="shared" si="125"/>
        <v>-6.8602727411063347</v>
      </c>
      <c r="R198" s="32">
        <f t="shared" si="126"/>
        <v>8.0906779111243896</v>
      </c>
      <c r="S198" s="32">
        <f t="shared" si="127"/>
        <v>0.60610192809175822</v>
      </c>
      <c r="U198" s="32">
        <f t="shared" si="128"/>
        <v>9.9581258215672968</v>
      </c>
      <c r="V198" s="32">
        <f t="shared" si="129"/>
        <v>-14.77787647892127</v>
      </c>
      <c r="W198" s="45">
        <f t="shared" ref="W198" si="152">INTERCEPT(F$7:G$7,F198:G198)</f>
        <v>140.78284651957364</v>
      </c>
      <c r="X198" s="32">
        <f t="shared" si="150"/>
        <v>294.86102514470423</v>
      </c>
      <c r="Y198" s="32">
        <f t="shared" si="130"/>
        <v>154.07817862513059</v>
      </c>
      <c r="Z198" s="32">
        <f t="shared" si="131"/>
        <v>217.82193583213893</v>
      </c>
      <c r="AA198" s="35">
        <f t="shared" si="132"/>
        <v>1022.8865927379809</v>
      </c>
      <c r="AB198" s="32">
        <f t="shared" si="133"/>
        <v>217.1982660001164</v>
      </c>
      <c r="AC198" s="32">
        <f t="shared" si="134"/>
        <v>2139.8194309237369</v>
      </c>
      <c r="AD198" s="32">
        <f t="shared" si="135"/>
        <v>32.183713519515436</v>
      </c>
      <c r="AE198" s="36">
        <f t="shared" si="136"/>
        <v>0.59122853788665686</v>
      </c>
      <c r="AG198" s="32"/>
      <c r="AH198" s="37">
        <f t="shared" si="137"/>
        <v>0.3094548428158333</v>
      </c>
      <c r="AI198" s="23">
        <f t="shared" si="76"/>
        <v>0.34378304934238918</v>
      </c>
      <c r="AJ198" s="11">
        <f t="shared" si="74"/>
        <v>0.23032059179458983</v>
      </c>
      <c r="AK198" s="11">
        <f t="shared" si="74"/>
        <v>0.35412969317262755</v>
      </c>
      <c r="AL198" s="11">
        <f t="shared" si="74"/>
        <v>0.39049715618546565</v>
      </c>
      <c r="AM198" s="11">
        <f t="shared" si="74"/>
        <v>0.52207872604138028</v>
      </c>
      <c r="AN198" s="37">
        <f t="shared" si="138"/>
        <v>0.79122504121607551</v>
      </c>
      <c r="AO198" s="37">
        <f t="shared" si="139"/>
        <v>0.97511015020944114</v>
      </c>
      <c r="AP198" s="37">
        <f t="shared" si="140"/>
        <v>0.77755659534981636</v>
      </c>
      <c r="AQ198" s="37">
        <f t="shared" si="141"/>
        <v>0.7336245900349736</v>
      </c>
      <c r="AR198" s="37">
        <f t="shared" si="142"/>
        <v>0.62815322938312279</v>
      </c>
      <c r="AS198" s="37">
        <f t="shared" si="143"/>
        <v>2.7160579568345193</v>
      </c>
      <c r="AT198" s="37">
        <f t="shared" si="144"/>
        <v>1.2972915208495437</v>
      </c>
      <c r="AU198" s="37">
        <f t="shared" si="145"/>
        <v>1.0683542697891704</v>
      </c>
      <c r="AV198" s="37">
        <f t="shared" si="146"/>
        <v>0.35487432315980277</v>
      </c>
    </row>
    <row r="199" spans="1:48" s="33" customFormat="1" x14ac:dyDescent="0.35">
      <c r="A199" s="31">
        <v>2029</v>
      </c>
      <c r="B199" s="32">
        <v>-7.0494092806715001</v>
      </c>
      <c r="C199" s="32">
        <v>-13.670790260330643</v>
      </c>
      <c r="D199" s="32">
        <v>-15.396670680794433</v>
      </c>
      <c r="E199" s="32">
        <v>-6.113419978504548</v>
      </c>
      <c r="F199" s="40">
        <v>4.7052803262439857</v>
      </c>
      <c r="G199" s="32">
        <v>9.1540170164499308</v>
      </c>
      <c r="H199" s="32">
        <v>10.906172908695442</v>
      </c>
      <c r="I199" s="32">
        <v>8.922180965246044</v>
      </c>
      <c r="J199" s="32">
        <v>5.1203915055756797</v>
      </c>
      <c r="K199" s="40">
        <v>1.4067772130883314</v>
      </c>
      <c r="L199" s="32">
        <v>0.22349840375229268</v>
      </c>
      <c r="M199" s="32">
        <v>-3.851179646783752</v>
      </c>
      <c r="N199" s="1">
        <f t="shared" si="123"/>
        <v>-0.47026262566943039</v>
      </c>
      <c r="O199" s="1">
        <f t="shared" si="75"/>
        <v>38.808042722211084</v>
      </c>
      <c r="P199" s="32">
        <f t="shared" si="124"/>
        <v>-8.0296201171405048</v>
      </c>
      <c r="Q199" s="32">
        <f t="shared" si="125"/>
        <v>-5.6016034443516647</v>
      </c>
      <c r="R199" s="32">
        <f t="shared" si="126"/>
        <v>9.6607902967971384</v>
      </c>
      <c r="S199" s="32">
        <f t="shared" si="127"/>
        <v>2.2502223741387684</v>
      </c>
      <c r="U199" s="32">
        <f t="shared" si="128"/>
        <v>10.906172908695442</v>
      </c>
      <c r="V199" s="32">
        <f t="shared" si="129"/>
        <v>-15.396670680794433</v>
      </c>
      <c r="W199" s="34">
        <f t="shared" si="149"/>
        <v>122.23490845407264</v>
      </c>
      <c r="X199" s="32">
        <f t="shared" si="150"/>
        <v>300.05389375950932</v>
      </c>
      <c r="Y199" s="32">
        <f t="shared" si="130"/>
        <v>177.81898530543668</v>
      </c>
      <c r="Z199" s="32">
        <f t="shared" si="131"/>
        <v>211.14440110679098</v>
      </c>
      <c r="AA199" s="35">
        <f t="shared" si="132"/>
        <v>1292.8830667932443</v>
      </c>
      <c r="AB199" s="32">
        <f t="shared" si="133"/>
        <v>192.37388330936841</v>
      </c>
      <c r="AC199" s="32">
        <f t="shared" si="134"/>
        <v>1974.6115525999478</v>
      </c>
      <c r="AD199" s="32">
        <f t="shared" si="135"/>
        <v>26.047966799388433</v>
      </c>
      <c r="AE199" s="36">
        <f t="shared" si="136"/>
        <v>0.55274021535622575</v>
      </c>
      <c r="AG199" s="32"/>
      <c r="AH199" s="37">
        <f t="shared" si="137"/>
        <v>0.34443778033086186</v>
      </c>
      <c r="AI199" s="23">
        <f t="shared" si="76"/>
        <v>0.47366214257208078</v>
      </c>
      <c r="AJ199" s="11">
        <f t="shared" si="74"/>
        <v>0.29577147342215093</v>
      </c>
      <c r="AK199" s="11">
        <f t="shared" si="74"/>
        <v>0.45844203576655307</v>
      </c>
      <c r="AL199" s="11">
        <f t="shared" si="74"/>
        <v>0.49071881867766859</v>
      </c>
      <c r="AM199" s="11">
        <f t="shared" si="74"/>
        <v>0.58855227769437202</v>
      </c>
      <c r="AN199" s="37">
        <f t="shared" si="138"/>
        <v>0.65721804809849449</v>
      </c>
      <c r="AO199" s="37">
        <f t="shared" si="139"/>
        <v>0.86143131506587634</v>
      </c>
      <c r="AP199" s="37">
        <f t="shared" si="140"/>
        <v>0.6686986947245066</v>
      </c>
      <c r="AQ199" s="37">
        <f t="shared" si="141"/>
        <v>0.64568435657088152</v>
      </c>
      <c r="AR199" s="37">
        <f t="shared" si="142"/>
        <v>0.60673060040168469</v>
      </c>
      <c r="AS199" s="37">
        <f t="shared" si="143"/>
        <v>2.8700429940191801</v>
      </c>
      <c r="AT199" s="37">
        <f t="shared" si="144"/>
        <v>1.3525480205223257</v>
      </c>
      <c r="AU199" s="37">
        <f t="shared" si="145"/>
        <v>1.1268195234592164</v>
      </c>
      <c r="AV199" s="37">
        <f t="shared" si="146"/>
        <v>0.39210791498702086</v>
      </c>
    </row>
    <row r="200" spans="1:48" s="33" customFormat="1" x14ac:dyDescent="0.35">
      <c r="A200" s="31">
        <v>2030</v>
      </c>
      <c r="B200" s="32">
        <v>-9.8311138007610506</v>
      </c>
      <c r="C200" s="32">
        <v>-13.628334005488986</v>
      </c>
      <c r="D200" s="32">
        <v>-13.860941099254287</v>
      </c>
      <c r="E200" s="32">
        <v>-4.2623339510803637</v>
      </c>
      <c r="F200" s="40">
        <v>3.6805520246638399</v>
      </c>
      <c r="G200" s="32">
        <v>6.9842122921335941</v>
      </c>
      <c r="H200" s="32">
        <v>9.5377071341847035</v>
      </c>
      <c r="I200" s="32">
        <v>9.1431943181219584</v>
      </c>
      <c r="J200" s="32">
        <v>5.0664240712029116</v>
      </c>
      <c r="K200" s="40">
        <v>1.0443593073164374</v>
      </c>
      <c r="L200" s="32">
        <v>-2.3593765375234441</v>
      </c>
      <c r="M200" s="32">
        <v>-5.7141090107165784</v>
      </c>
      <c r="N200" s="1">
        <f t="shared" si="123"/>
        <v>-1.1833132714334387</v>
      </c>
      <c r="O200" s="1">
        <f t="shared" si="75"/>
        <v>34.412089840307004</v>
      </c>
      <c r="P200" s="32">
        <f t="shared" si="124"/>
        <v>-9.1035424843445956</v>
      </c>
      <c r="Q200" s="32">
        <f t="shared" si="125"/>
        <v>-4.8142410085569374</v>
      </c>
      <c r="R200" s="32">
        <f t="shared" si="126"/>
        <v>8.5550379148134184</v>
      </c>
      <c r="S200" s="32">
        <f t="shared" si="127"/>
        <v>1.250468946998635</v>
      </c>
      <c r="U200" s="32">
        <f t="shared" si="128"/>
        <v>9.5377071341847035</v>
      </c>
      <c r="V200" s="32">
        <f t="shared" si="129"/>
        <v>-13.860941099254287</v>
      </c>
      <c r="W200" s="34">
        <f t="shared" si="149"/>
        <v>121.36699631657129</v>
      </c>
      <c r="X200" s="32">
        <f t="shared" si="150"/>
        <v>296.41955394630997</v>
      </c>
      <c r="Y200" s="32">
        <f t="shared" si="130"/>
        <v>175.05255762973869</v>
      </c>
      <c r="Z200" s="32">
        <f t="shared" si="131"/>
        <v>208.89327513144065</v>
      </c>
      <c r="AA200" s="35">
        <f t="shared" si="132"/>
        <v>1113.0666851749584</v>
      </c>
      <c r="AB200" s="32">
        <f t="shared" si="133"/>
        <v>186.31310255706197</v>
      </c>
      <c r="AC200" s="32">
        <f t="shared" si="134"/>
        <v>1721.6499603751727</v>
      </c>
      <c r="AD200" s="32">
        <f t="shared" si="135"/>
        <v>28.210445038040305</v>
      </c>
      <c r="AE200" s="36">
        <f t="shared" si="136"/>
        <v>0.55430545637947115</v>
      </c>
      <c r="AG200" s="32"/>
      <c r="AH200" s="37">
        <f t="shared" si="137"/>
        <v>0.29394139325141561</v>
      </c>
      <c r="AI200" s="23">
        <f t="shared" si="76"/>
        <v>0.41783354097189895</v>
      </c>
      <c r="AJ200" s="11">
        <f t="shared" si="74"/>
        <v>0.2676373749779648</v>
      </c>
      <c r="AK200" s="11">
        <f t="shared" si="74"/>
        <v>0.41360331637113146</v>
      </c>
      <c r="AL200" s="11">
        <f t="shared" si="74"/>
        <v>0.44763848043500865</v>
      </c>
      <c r="AM200" s="11">
        <f t="shared" ref="AJ200:AM263" si="153">AM$3*$O200+AM$4</f>
        <v>0.55997858396199551</v>
      </c>
      <c r="AN200" s="37">
        <f t="shared" si="138"/>
        <v>0.7048164221404839</v>
      </c>
      <c r="AO200" s="37">
        <f t="shared" si="139"/>
        <v>0.90775553137025766</v>
      </c>
      <c r="AP200" s="37">
        <f t="shared" si="140"/>
        <v>0.70903785974083422</v>
      </c>
      <c r="AQ200" s="37">
        <f t="shared" si="141"/>
        <v>0.67752828007274002</v>
      </c>
      <c r="AR200" s="37">
        <f t="shared" si="142"/>
        <v>0.61331841735491133</v>
      </c>
      <c r="AS200" s="37">
        <f t="shared" si="143"/>
        <v>2.7336536883995168</v>
      </c>
      <c r="AT200" s="37">
        <f t="shared" si="144"/>
        <v>1.292269625563631</v>
      </c>
      <c r="AU200" s="37">
        <f t="shared" si="145"/>
        <v>1.0709986239544631</v>
      </c>
      <c r="AV200" s="37">
        <f t="shared" si="146"/>
        <v>0.36578983359485079</v>
      </c>
    </row>
    <row r="201" spans="1:48" s="33" customFormat="1" x14ac:dyDescent="0.35">
      <c r="A201" s="31">
        <v>2031</v>
      </c>
      <c r="B201" s="32">
        <v>-5.0219497777988753</v>
      </c>
      <c r="C201" s="32">
        <v>-10.567105841505086</v>
      </c>
      <c r="D201" s="32">
        <v>-15.376548238665055</v>
      </c>
      <c r="E201" s="32">
        <v>-2.1100314581213548</v>
      </c>
      <c r="F201" s="32">
        <v>-1.9949838169519398</v>
      </c>
      <c r="G201" s="32">
        <v>5.2418129674569185</v>
      </c>
      <c r="H201" s="32">
        <v>7.7954186258086988</v>
      </c>
      <c r="I201" s="32">
        <v>6.513015295281912</v>
      </c>
      <c r="J201" s="32">
        <v>5.5926845921890607</v>
      </c>
      <c r="K201" s="32">
        <v>-0.12012804963280427</v>
      </c>
      <c r="L201" s="32">
        <v>-2.8898342872838469</v>
      </c>
      <c r="M201" s="32">
        <v>-5.3078800115770521</v>
      </c>
      <c r="N201" s="1">
        <f t="shared" si="123"/>
        <v>-1.5204608333999516</v>
      </c>
      <c r="O201" s="1">
        <f t="shared" si="75"/>
        <v>25.142931480736586</v>
      </c>
      <c r="P201" s="32">
        <f t="shared" si="124"/>
        <v>-7.1010548766735129</v>
      </c>
      <c r="Q201" s="32">
        <f t="shared" si="125"/>
        <v>-6.49385450457945</v>
      </c>
      <c r="R201" s="32">
        <f t="shared" si="126"/>
        <v>6.5167489628491753</v>
      </c>
      <c r="S201" s="32">
        <f t="shared" si="127"/>
        <v>0.86090741842413665</v>
      </c>
      <c r="U201" s="32">
        <f t="shared" si="128"/>
        <v>7.7954186258086988</v>
      </c>
      <c r="V201" s="32">
        <f t="shared" si="129"/>
        <v>-15.376548238665055</v>
      </c>
      <c r="W201" s="45">
        <f t="shared" ref="W201" si="154">INTERCEPT(F$7:G$7,F201:G201)</f>
        <v>143.90800263289478</v>
      </c>
      <c r="X201" s="32">
        <f t="shared" si="150"/>
        <v>287.85865120326577</v>
      </c>
      <c r="Y201" s="32">
        <f t="shared" si="130"/>
        <v>143.95064857037099</v>
      </c>
      <c r="Z201" s="32">
        <f t="shared" si="131"/>
        <v>215.88332691808029</v>
      </c>
      <c r="AA201" s="35">
        <f t="shared" si="132"/>
        <v>748.10371137514153</v>
      </c>
      <c r="AB201" s="32">
        <f t="shared" si="133"/>
        <v>212.4884486865848</v>
      </c>
      <c r="AC201" s="32">
        <f t="shared" si="134"/>
        <v>2178.2259209255835</v>
      </c>
      <c r="AD201" s="32">
        <f t="shared" si="135"/>
        <v>37.663778289602377</v>
      </c>
      <c r="AE201" s="36">
        <f t="shared" si="136"/>
        <v>0.63049995069914022</v>
      </c>
      <c r="AG201" s="32"/>
      <c r="AH201" s="37">
        <f t="shared" si="137"/>
        <v>0.22965094729234103</v>
      </c>
      <c r="AI201" s="23">
        <f t="shared" si="76"/>
        <v>0.30011522980535466</v>
      </c>
      <c r="AJ201" s="11">
        <f t="shared" si="153"/>
        <v>0.20831476147671416</v>
      </c>
      <c r="AK201" s="11">
        <f t="shared" si="153"/>
        <v>0.31905790110351318</v>
      </c>
      <c r="AL201" s="11">
        <f t="shared" si="153"/>
        <v>0.35680072851121852</v>
      </c>
      <c r="AM201" s="11">
        <f t="shared" si="153"/>
        <v>0.49972905462478778</v>
      </c>
      <c r="AN201" s="37">
        <f t="shared" si="138"/>
        <v>0.85462050409579493</v>
      </c>
      <c r="AO201" s="37">
        <f t="shared" si="139"/>
        <v>1.0179885643899134</v>
      </c>
      <c r="AP201" s="37">
        <f t="shared" si="140"/>
        <v>0.82598674277934714</v>
      </c>
      <c r="AQ201" s="37">
        <f t="shared" si="141"/>
        <v>0.77411216605728206</v>
      </c>
      <c r="AR201" s="37">
        <f t="shared" si="142"/>
        <v>0.64016003542695454</v>
      </c>
      <c r="AS201" s="37">
        <f t="shared" si="143"/>
        <v>2.3732899796007256</v>
      </c>
      <c r="AT201" s="37">
        <f t="shared" si="144"/>
        <v>1.1434713159440841</v>
      </c>
      <c r="AU201" s="37">
        <f t="shared" si="145"/>
        <v>0.93852848467458028</v>
      </c>
      <c r="AV201" s="37">
        <f t="shared" si="146"/>
        <v>0.30637492600061378</v>
      </c>
    </row>
    <row r="202" spans="1:48" s="33" customFormat="1" x14ac:dyDescent="0.35">
      <c r="A202" s="31">
        <v>2032</v>
      </c>
      <c r="B202" s="32">
        <v>-6.8628430950914598</v>
      </c>
      <c r="C202" s="32">
        <v>-7.0359180777757402</v>
      </c>
      <c r="D202" s="32">
        <v>-11.389957037253316</v>
      </c>
      <c r="E202" s="32">
        <v>-5.8099211508415634</v>
      </c>
      <c r="F202" s="40">
        <v>3.2306505615149987</v>
      </c>
      <c r="G202" s="32">
        <v>7.5686646324311067</v>
      </c>
      <c r="H202" s="32">
        <v>9.3373672757427801</v>
      </c>
      <c r="I202" s="32">
        <v>9.0573239492639139</v>
      </c>
      <c r="J202" s="32">
        <v>4.124098747614811</v>
      </c>
      <c r="K202" s="32">
        <v>-0.12548877724838786</v>
      </c>
      <c r="L202" s="32">
        <v>-3.2719212845262478</v>
      </c>
      <c r="M202" s="32">
        <v>-6.6451905643817701</v>
      </c>
      <c r="N202" s="1">
        <f t="shared" si="123"/>
        <v>-0.65192790171257287</v>
      </c>
      <c r="O202" s="1">
        <f t="shared" ref="O202:O270" si="155">SUMIF(F202:J202,"&gt;0")</f>
        <v>33.318105166567612</v>
      </c>
      <c r="P202" s="32">
        <f t="shared" si="124"/>
        <v>-6.4022137281480838</v>
      </c>
      <c r="Q202" s="32">
        <f t="shared" si="125"/>
        <v>-4.6564092088599596</v>
      </c>
      <c r="R202" s="32">
        <f t="shared" si="126"/>
        <v>8.6544519524792669</v>
      </c>
      <c r="S202" s="32">
        <f t="shared" si="127"/>
        <v>0.24222956194672518</v>
      </c>
      <c r="U202" s="32">
        <f t="shared" si="128"/>
        <v>9.3373672757427801</v>
      </c>
      <c r="V202" s="32">
        <f t="shared" si="129"/>
        <v>-11.389957037253316</v>
      </c>
      <c r="W202" s="34">
        <f t="shared" si="149"/>
        <v>124.60081737513005</v>
      </c>
      <c r="X202" s="32">
        <f t="shared" si="150"/>
        <v>287.5993460697814</v>
      </c>
      <c r="Y202" s="32">
        <f t="shared" si="130"/>
        <v>162.99852869465136</v>
      </c>
      <c r="Z202" s="32">
        <f t="shared" si="131"/>
        <v>206.10008172245574</v>
      </c>
      <c r="AA202" s="35">
        <f t="shared" si="132"/>
        <v>1014.6514185517721</v>
      </c>
      <c r="AB202" s="32">
        <f t="shared" si="133"/>
        <v>201.74216617186428</v>
      </c>
      <c r="AC202" s="32">
        <f t="shared" si="134"/>
        <v>1531.8897368666355</v>
      </c>
      <c r="AD202" s="32">
        <f t="shared" si="135"/>
        <v>23.729734289197907</v>
      </c>
      <c r="AE202" s="36">
        <f t="shared" si="136"/>
        <v>0.5513133265185336</v>
      </c>
      <c r="AG202" s="32"/>
      <c r="AH202" s="37">
        <f t="shared" si="137"/>
        <v>0.28654885247490863</v>
      </c>
      <c r="AI202" s="23">
        <f t="shared" ref="AI202:AI270" si="156">0.0127*$O202-0.0192</f>
        <v>0.40393993561540864</v>
      </c>
      <c r="AJ202" s="11">
        <f t="shared" si="153"/>
        <v>0.26063587306603275</v>
      </c>
      <c r="AK202" s="11">
        <f t="shared" si="153"/>
        <v>0.40244467269898965</v>
      </c>
      <c r="AL202" s="11">
        <f t="shared" si="153"/>
        <v>0.4369174306323626</v>
      </c>
      <c r="AM202" s="11">
        <f t="shared" si="153"/>
        <v>0.55286768358268945</v>
      </c>
      <c r="AN202" s="37">
        <f t="shared" si="138"/>
        <v>0.71900607503327296</v>
      </c>
      <c r="AO202" s="37">
        <f t="shared" si="139"/>
        <v>0.91987918322716289</v>
      </c>
      <c r="AP202" s="37">
        <f t="shared" si="140"/>
        <v>0.72058888446882974</v>
      </c>
      <c r="AQ202" s="37">
        <f t="shared" si="141"/>
        <v>0.68684888947732126</v>
      </c>
      <c r="AR202" s="37">
        <f t="shared" si="142"/>
        <v>0.61557194724731978</v>
      </c>
      <c r="AS202" s="37">
        <f t="shared" si="143"/>
        <v>2.6273763125015508</v>
      </c>
      <c r="AT202" s="37">
        <f t="shared" si="144"/>
        <v>1.243827184765179</v>
      </c>
      <c r="AU202" s="37">
        <f t="shared" si="145"/>
        <v>1.0295646926051447</v>
      </c>
      <c r="AV202" s="37">
        <f t="shared" si="146"/>
        <v>0.34988544711241315</v>
      </c>
    </row>
    <row r="203" spans="1:48" s="33" customFormat="1" x14ac:dyDescent="0.35">
      <c r="A203" s="31">
        <v>2033</v>
      </c>
      <c r="B203" s="32">
        <v>-15.843681586888803</v>
      </c>
      <c r="C203" s="32">
        <v>-19.730794138003155</v>
      </c>
      <c r="D203" s="32">
        <v>-6.6373893898536789</v>
      </c>
      <c r="E203" s="32">
        <v>-5.3209874399007386</v>
      </c>
      <c r="F203" s="40">
        <v>2.8287749223959819</v>
      </c>
      <c r="G203" s="32">
        <v>7.0883156885517762</v>
      </c>
      <c r="H203" s="32">
        <v>10.14661337481763</v>
      </c>
      <c r="I203" s="32">
        <v>8.2897591534888413</v>
      </c>
      <c r="J203" s="32">
        <v>4.3636861663487716</v>
      </c>
      <c r="K203" s="32">
        <v>-0.20653100303050095</v>
      </c>
      <c r="L203" s="32">
        <v>-3.0201289000992175</v>
      </c>
      <c r="M203" s="32">
        <v>-5.9395097924891971</v>
      </c>
      <c r="N203" s="1">
        <f t="shared" si="123"/>
        <v>-1.9984894120551913</v>
      </c>
      <c r="O203" s="1">
        <f t="shared" si="155"/>
        <v>32.717149305603002</v>
      </c>
      <c r="P203" s="32">
        <f t="shared" si="124"/>
        <v>-14.073222096424578</v>
      </c>
      <c r="Q203" s="32">
        <f t="shared" si="125"/>
        <v>-3.0432006357861447</v>
      </c>
      <c r="R203" s="32">
        <f t="shared" si="126"/>
        <v>8.5082294056194154</v>
      </c>
      <c r="S203" s="32">
        <f t="shared" si="127"/>
        <v>0.37900875440635096</v>
      </c>
      <c r="U203" s="32">
        <f t="shared" si="128"/>
        <v>10.14661337481763</v>
      </c>
      <c r="V203" s="32">
        <f t="shared" si="129"/>
        <v>-19.730794138003155</v>
      </c>
      <c r="W203" s="34">
        <f t="shared" si="149"/>
        <v>124.91347841843536</v>
      </c>
      <c r="X203" s="32">
        <f t="shared" si="150"/>
        <v>287.12168571886798</v>
      </c>
      <c r="Y203" s="32">
        <f t="shared" si="130"/>
        <v>162.2082073004326</v>
      </c>
      <c r="Z203" s="32">
        <f t="shared" si="131"/>
        <v>206.01758206865168</v>
      </c>
      <c r="AA203" s="35">
        <f t="shared" si="132"/>
        <v>1097.2426437998402</v>
      </c>
      <c r="AB203" s="32">
        <f t="shared" si="133"/>
        <v>202.31413234865397</v>
      </c>
      <c r="AC203" s="32">
        <f t="shared" si="134"/>
        <v>2661.2123310533439</v>
      </c>
      <c r="AD203" s="32">
        <f t="shared" si="135"/>
        <v>23.756412244108375</v>
      </c>
      <c r="AE203" s="36">
        <f t="shared" si="136"/>
        <v>0.60897142793246872</v>
      </c>
      <c r="AG203" s="32"/>
      <c r="AH203" s="37">
        <f t="shared" si="137"/>
        <v>0.31641003353077057</v>
      </c>
      <c r="AI203" s="23">
        <f t="shared" si="156"/>
        <v>0.39630779618115813</v>
      </c>
      <c r="AJ203" s="11">
        <f t="shared" si="153"/>
        <v>0.25678975555585926</v>
      </c>
      <c r="AK203" s="11">
        <f t="shared" si="153"/>
        <v>0.39631492291715065</v>
      </c>
      <c r="AL203" s="11">
        <f t="shared" si="153"/>
        <v>0.43102806319490938</v>
      </c>
      <c r="AM203" s="11">
        <f t="shared" si="153"/>
        <v>0.54896147048641952</v>
      </c>
      <c r="AN203" s="37">
        <f t="shared" si="138"/>
        <v>0.72719841723451273</v>
      </c>
      <c r="AO203" s="37">
        <f t="shared" si="139"/>
        <v>0.9266400038882836</v>
      </c>
      <c r="AP203" s="37">
        <f t="shared" si="140"/>
        <v>0.72719063588629806</v>
      </c>
      <c r="AQ203" s="37">
        <f t="shared" si="141"/>
        <v>0.69220569263628562</v>
      </c>
      <c r="AR203" s="37">
        <f t="shared" si="142"/>
        <v>0.61691401834611848</v>
      </c>
      <c r="AS203" s="37">
        <f t="shared" si="143"/>
        <v>2.7422390613138532</v>
      </c>
      <c r="AT203" s="37">
        <f t="shared" si="144"/>
        <v>1.2993714182377709</v>
      </c>
      <c r="AU203" s="37">
        <f t="shared" si="145"/>
        <v>1.0748145310012229</v>
      </c>
      <c r="AV203" s="37">
        <f t="shared" si="146"/>
        <v>0.36424340244334769</v>
      </c>
    </row>
    <row r="204" spans="1:48" s="33" customFormat="1" x14ac:dyDescent="0.35">
      <c r="A204" s="31">
        <v>2034</v>
      </c>
      <c r="B204" s="32">
        <v>-6.6694152025960198</v>
      </c>
      <c r="C204" s="32">
        <v>-8.5006774442367536</v>
      </c>
      <c r="D204" s="32">
        <v>-12.787928295363937</v>
      </c>
      <c r="E204" s="32">
        <v>-7.0241606338520004</v>
      </c>
      <c r="F204" s="40">
        <v>1.2628266287566783</v>
      </c>
      <c r="G204" s="32">
        <v>6.7231875490521222</v>
      </c>
      <c r="H204" s="32">
        <v>9.6606258664155025</v>
      </c>
      <c r="I204" s="32">
        <v>7.6044014748951874</v>
      </c>
      <c r="J204" s="32">
        <v>4.255295004757782</v>
      </c>
      <c r="K204" s="32">
        <v>-0.32881182109421703</v>
      </c>
      <c r="L204" s="32">
        <v>-3.475159667081209</v>
      </c>
      <c r="M204" s="32">
        <v>-5.4219843866006192</v>
      </c>
      <c r="N204" s="1">
        <f t="shared" si="123"/>
        <v>-1.2251500772456241</v>
      </c>
      <c r="O204" s="1">
        <f t="shared" si="155"/>
        <v>29.506336523877273</v>
      </c>
      <c r="P204" s="32">
        <f t="shared" si="124"/>
        <v>-7.0365341464406574</v>
      </c>
      <c r="Q204" s="32">
        <f t="shared" si="125"/>
        <v>-6.1830874334864205</v>
      </c>
      <c r="R204" s="32">
        <f t="shared" si="126"/>
        <v>7.9960716301209374</v>
      </c>
      <c r="S204" s="32">
        <f t="shared" si="127"/>
        <v>0.15044117219411865</v>
      </c>
      <c r="U204" s="32">
        <f t="shared" si="128"/>
        <v>9.6606258664155025</v>
      </c>
      <c r="V204" s="32">
        <f t="shared" si="129"/>
        <v>-12.787928295363937</v>
      </c>
      <c r="W204" s="34">
        <f t="shared" si="149"/>
        <v>130.85220569834036</v>
      </c>
      <c r="X204" s="32">
        <f t="shared" si="150"/>
        <v>286.31227599522407</v>
      </c>
      <c r="Y204" s="32">
        <f t="shared" si="130"/>
        <v>155.46007029688371</v>
      </c>
      <c r="Z204" s="32">
        <f t="shared" si="131"/>
        <v>208.58224084678221</v>
      </c>
      <c r="AA204" s="35">
        <f t="shared" si="132"/>
        <v>1001.2277175365647</v>
      </c>
      <c r="AB204" s="32">
        <f t="shared" si="133"/>
        <v>208.73051997947238</v>
      </c>
      <c r="AC204" s="32">
        <f t="shared" si="134"/>
        <v>1779.4872817010146</v>
      </c>
      <c r="AD204" s="32">
        <f t="shared" si="135"/>
        <v>26.486945708604168</v>
      </c>
      <c r="AE204" s="36">
        <f t="shared" si="136"/>
        <v>0.57139602043532911</v>
      </c>
      <c r="AG204" s="32"/>
      <c r="AH204" s="37">
        <f t="shared" si="137"/>
        <v>0.29847709447073206</v>
      </c>
      <c r="AI204" s="23">
        <f t="shared" si="156"/>
        <v>0.35553047385324138</v>
      </c>
      <c r="AJ204" s="11">
        <f t="shared" si="153"/>
        <v>0.23624055375281455</v>
      </c>
      <c r="AK204" s="11">
        <f t="shared" si="153"/>
        <v>0.36356463254354821</v>
      </c>
      <c r="AL204" s="11">
        <f t="shared" si="153"/>
        <v>0.39956209793399727</v>
      </c>
      <c r="AM204" s="11">
        <f t="shared" si="153"/>
        <v>0.52809118740520222</v>
      </c>
      <c r="AN204" s="37">
        <f t="shared" si="138"/>
        <v>0.77574591487045463</v>
      </c>
      <c r="AO204" s="37">
        <f t="shared" si="139"/>
        <v>0.96397516335862443</v>
      </c>
      <c r="AP204" s="37">
        <f t="shared" si="140"/>
        <v>0.76554422177231096</v>
      </c>
      <c r="AQ204" s="37">
        <f t="shared" si="141"/>
        <v>0.72367077087377796</v>
      </c>
      <c r="AR204" s="37">
        <f t="shared" si="142"/>
        <v>0.6253358572707296</v>
      </c>
      <c r="AS204" s="37">
        <f t="shared" si="143"/>
        <v>2.6717622264001637</v>
      </c>
      <c r="AT204" s="37">
        <f t="shared" si="144"/>
        <v>1.2735306602363552</v>
      </c>
      <c r="AU204" s="37">
        <f t="shared" si="145"/>
        <v>1.0497878810371102</v>
      </c>
      <c r="AV204" s="37">
        <f t="shared" si="146"/>
        <v>0.35030886977282338</v>
      </c>
    </row>
    <row r="205" spans="1:48" s="33" customFormat="1" x14ac:dyDescent="0.35">
      <c r="A205" s="31">
        <v>2035</v>
      </c>
      <c r="B205" s="32">
        <v>-7.3332508479093521</v>
      </c>
      <c r="C205" s="32">
        <v>-13.555270940852525</v>
      </c>
      <c r="D205" s="32">
        <v>-10.375270851484892</v>
      </c>
      <c r="E205" s="32">
        <v>-6.6818621153140549</v>
      </c>
      <c r="F205" s="40">
        <v>1.6054561062796051</v>
      </c>
      <c r="G205" s="32">
        <v>7.7074052879000954</v>
      </c>
      <c r="H205" s="32">
        <v>9.2177138898681417</v>
      </c>
      <c r="I205" s="32">
        <v>7.5056220794339756</v>
      </c>
      <c r="J205" s="32">
        <v>4.5223281647765585</v>
      </c>
      <c r="K205" s="40">
        <v>2.4475834042395936</v>
      </c>
      <c r="L205" s="32">
        <v>-2.3861511199232579</v>
      </c>
      <c r="M205" s="32">
        <v>-5.8305291806440955</v>
      </c>
      <c r="N205" s="1">
        <f t="shared" si="123"/>
        <v>-1.096352176969184</v>
      </c>
      <c r="O205" s="1">
        <f t="shared" si="155"/>
        <v>30.558525528258379</v>
      </c>
      <c r="P205" s="32">
        <f t="shared" si="124"/>
        <v>-8.7701687251208327</v>
      </c>
      <c r="Q205" s="32">
        <f t="shared" si="125"/>
        <v>-5.1505589535064464</v>
      </c>
      <c r="R205" s="32">
        <f t="shared" si="126"/>
        <v>8.1435804190674048</v>
      </c>
      <c r="S205" s="32">
        <f t="shared" si="127"/>
        <v>1.5279201496976313</v>
      </c>
      <c r="U205" s="32">
        <f t="shared" si="128"/>
        <v>9.2177138898681417</v>
      </c>
      <c r="V205" s="32">
        <f t="shared" si="129"/>
        <v>-13.555270940852525</v>
      </c>
      <c r="W205" s="34">
        <f t="shared" si="149"/>
        <v>129.59140448909761</v>
      </c>
      <c r="X205" s="34">
        <f>INTERCEPT(K$7:L$7,K205:L205)</f>
        <v>303.94381336131329</v>
      </c>
      <c r="Y205" s="32">
        <f t="shared" si="130"/>
        <v>174.35240887221568</v>
      </c>
      <c r="Z205" s="32">
        <f t="shared" si="131"/>
        <v>216.76760892520545</v>
      </c>
      <c r="AA205" s="35">
        <f t="shared" si="132"/>
        <v>1071.4204139955946</v>
      </c>
      <c r="AB205" s="32">
        <f t="shared" si="133"/>
        <v>208.27912849387354</v>
      </c>
      <c r="AC205" s="32">
        <f t="shared" si="134"/>
        <v>1882.1866787060621</v>
      </c>
      <c r="AD205" s="32">
        <f t="shared" si="135"/>
        <v>25.451840242160841</v>
      </c>
      <c r="AE205" s="36">
        <f t="shared" si="136"/>
        <v>0.5699689536147805</v>
      </c>
      <c r="AG205" s="32"/>
      <c r="AH205" s="37">
        <f t="shared" si="137"/>
        <v>0.28213364253613443</v>
      </c>
      <c r="AI205" s="23">
        <f t="shared" si="156"/>
        <v>0.36889327420888141</v>
      </c>
      <c r="AJ205" s="11">
        <f t="shared" si="153"/>
        <v>0.24297456338085363</v>
      </c>
      <c r="AK205" s="11">
        <f t="shared" si="153"/>
        <v>0.37429696038823546</v>
      </c>
      <c r="AL205" s="11">
        <f t="shared" si="153"/>
        <v>0.40987355017693211</v>
      </c>
      <c r="AM205" s="11">
        <f t="shared" si="153"/>
        <v>0.5349304159336794</v>
      </c>
      <c r="AN205" s="37">
        <f t="shared" si="138"/>
        <v>0.75895028420211563</v>
      </c>
      <c r="AO205" s="37">
        <f t="shared" si="139"/>
        <v>0.95151522927291254</v>
      </c>
      <c r="AP205" s="37">
        <f t="shared" si="140"/>
        <v>0.75240382845662235</v>
      </c>
      <c r="AQ205" s="37">
        <f t="shared" si="141"/>
        <v>0.71283172563326835</v>
      </c>
      <c r="AR205" s="37">
        <f t="shared" si="142"/>
        <v>0.62234377877579494</v>
      </c>
      <c r="AS205" s="37">
        <f t="shared" si="143"/>
        <v>2.7459098912891653</v>
      </c>
      <c r="AT205" s="37">
        <f t="shared" si="144"/>
        <v>1.3060604802356763</v>
      </c>
      <c r="AU205" s="37">
        <f t="shared" si="145"/>
        <v>1.0777997428071304</v>
      </c>
      <c r="AV205" s="37">
        <f t="shared" si="146"/>
        <v>0.3615123766958675</v>
      </c>
    </row>
    <row r="206" spans="1:48" s="33" customFormat="1" x14ac:dyDescent="0.35">
      <c r="A206" s="31">
        <v>2036</v>
      </c>
      <c r="B206" s="32">
        <v>-9.4205172193350162</v>
      </c>
      <c r="C206" s="32">
        <v>-18.869380165983916</v>
      </c>
      <c r="D206" s="32">
        <v>-9.0645618957640366</v>
      </c>
      <c r="E206" s="32">
        <v>-7.9414459313786807</v>
      </c>
      <c r="F206" s="32">
        <v>-0.3974008138679469</v>
      </c>
      <c r="G206" s="32">
        <v>5.0801578314224569</v>
      </c>
      <c r="H206" s="32">
        <v>7.1119860535570671</v>
      </c>
      <c r="I206" s="32">
        <v>6.9158392067253338</v>
      </c>
      <c r="J206" s="32">
        <v>3.9090388702172127</v>
      </c>
      <c r="K206" s="32">
        <v>-0.17221876132779734</v>
      </c>
      <c r="L206" s="32">
        <v>-3.2500883714080797</v>
      </c>
      <c r="M206" s="32">
        <v>-6.3601961466466097</v>
      </c>
      <c r="N206" s="1">
        <f t="shared" si="123"/>
        <v>-2.7048989453158345</v>
      </c>
      <c r="O206" s="1">
        <f t="shared" si="155"/>
        <v>23.017021961922072</v>
      </c>
      <c r="P206" s="32">
        <f t="shared" si="124"/>
        <v>-11.373475521987677</v>
      </c>
      <c r="Q206" s="32">
        <f t="shared" si="125"/>
        <v>-5.8011362136702216</v>
      </c>
      <c r="R206" s="32">
        <f t="shared" si="126"/>
        <v>6.3693276972349535</v>
      </c>
      <c r="S206" s="32">
        <f t="shared" si="127"/>
        <v>0.16224391249377859</v>
      </c>
      <c r="U206" s="32">
        <f t="shared" si="128"/>
        <v>7.1119860535570671</v>
      </c>
      <c r="V206" s="32">
        <f t="shared" si="129"/>
        <v>-18.869380165983916</v>
      </c>
      <c r="W206" s="45">
        <f t="shared" ref="W206:W207" si="157">INTERCEPT(F$7:G$7,F206:G206)</f>
        <v>137.71279690604385</v>
      </c>
      <c r="X206" s="32">
        <f t="shared" ref="X206" si="158">INTERCEPT(J$7:K$7,J206:K206)</f>
        <v>287.21297705396034</v>
      </c>
      <c r="Y206" s="32">
        <f t="shared" si="130"/>
        <v>149.5001801479165</v>
      </c>
      <c r="Z206" s="32">
        <f t="shared" si="131"/>
        <v>212.46288698000211</v>
      </c>
      <c r="AA206" s="35">
        <f t="shared" si="132"/>
        <v>708.82879747750076</v>
      </c>
      <c r="AB206" s="32">
        <f t="shared" si="133"/>
        <v>198.76898354473056</v>
      </c>
      <c r="AC206" s="32">
        <f t="shared" si="134"/>
        <v>2500.4316771411482</v>
      </c>
      <c r="AD206" s="32">
        <f t="shared" si="135"/>
        <v>38.328305133678569</v>
      </c>
      <c r="AE206" s="36">
        <f t="shared" si="136"/>
        <v>0.6525580091568336</v>
      </c>
      <c r="AG206" s="32"/>
      <c r="AH206" s="37">
        <f t="shared" si="137"/>
        <v>0.2044322853762558</v>
      </c>
      <c r="AI206" s="23">
        <f t="shared" si="156"/>
        <v>0.27311617891641032</v>
      </c>
      <c r="AJ206" s="11">
        <f t="shared" si="153"/>
        <v>0.19470894055630128</v>
      </c>
      <c r="AK206" s="11">
        <f t="shared" si="153"/>
        <v>0.29737362401160516</v>
      </c>
      <c r="AL206" s="11">
        <f t="shared" si="153"/>
        <v>0.3359668152268363</v>
      </c>
      <c r="AM206" s="11">
        <f t="shared" si="153"/>
        <v>0.48591064275249346</v>
      </c>
      <c r="AN206" s="37">
        <f t="shared" si="138"/>
        <v>0.89843402365148461</v>
      </c>
      <c r="AO206" s="37">
        <f t="shared" si="139"/>
        <v>1.0456720920343217</v>
      </c>
      <c r="AP206" s="37">
        <f t="shared" si="140"/>
        <v>0.85890858658893365</v>
      </c>
      <c r="AQ206" s="37">
        <f t="shared" si="141"/>
        <v>0.80189424242668772</v>
      </c>
      <c r="AR206" s="37">
        <f t="shared" si="142"/>
        <v>0.64879311494613678</v>
      </c>
      <c r="AS206" s="37">
        <f t="shared" si="143"/>
        <v>2.3413529480883639</v>
      </c>
      <c r="AT206" s="37">
        <f t="shared" si="144"/>
        <v>1.135015991718425</v>
      </c>
      <c r="AU206" s="37">
        <f t="shared" si="145"/>
        <v>0.92980918349303965</v>
      </c>
      <c r="AV206" s="37">
        <f t="shared" si="146"/>
        <v>0.30022843922898879</v>
      </c>
    </row>
    <row r="207" spans="1:48" s="33" customFormat="1" x14ac:dyDescent="0.35">
      <c r="A207" s="31">
        <v>2037</v>
      </c>
      <c r="B207" s="32">
        <v>-15.184211080236205</v>
      </c>
      <c r="C207" s="32">
        <v>-9.7031651222497679</v>
      </c>
      <c r="D207" s="32">
        <v>-8.2025293769914036</v>
      </c>
      <c r="E207" s="32">
        <v>-4.7663060225352822</v>
      </c>
      <c r="F207" s="32">
        <v>-1.5101308634517563</v>
      </c>
      <c r="G207" s="32">
        <v>5.3806425690061213</v>
      </c>
      <c r="H207" s="32">
        <v>9.6294368410671414</v>
      </c>
      <c r="I207" s="32">
        <v>8.6990432156388771</v>
      </c>
      <c r="J207" s="32">
        <v>3.5465501085125015</v>
      </c>
      <c r="K207" s="40">
        <v>0.46301377518697384</v>
      </c>
      <c r="L207" s="32">
        <v>-3.4143266781767574</v>
      </c>
      <c r="M207" s="32">
        <v>-6.5016613979348232</v>
      </c>
      <c r="N207" s="1">
        <f t="shared" si="123"/>
        <v>-1.7969703360136986</v>
      </c>
      <c r="O207" s="1">
        <f t="shared" si="155"/>
        <v>27.255672734224643</v>
      </c>
      <c r="P207" s="32">
        <f t="shared" si="124"/>
        <v>-10.415857449710861</v>
      </c>
      <c r="Q207" s="32">
        <f t="shared" si="125"/>
        <v>-4.8263220876594808</v>
      </c>
      <c r="R207" s="32">
        <f t="shared" si="126"/>
        <v>7.9030408752373802</v>
      </c>
      <c r="S207" s="32">
        <f t="shared" si="127"/>
        <v>0.198412401840906</v>
      </c>
      <c r="U207" s="32">
        <f t="shared" si="128"/>
        <v>9.6294368410671414</v>
      </c>
      <c r="V207" s="32">
        <f t="shared" si="129"/>
        <v>-15.184211080236205</v>
      </c>
      <c r="W207" s="45">
        <f t="shared" si="157"/>
        <v>142.18415407744001</v>
      </c>
      <c r="X207" s="34">
        <f t="shared" ref="X207:X213" si="159">INTERCEPT(K$7:L$7,K207:L207)</f>
        <v>292.14216666373761</v>
      </c>
      <c r="Y207" s="32">
        <f t="shared" si="130"/>
        <v>149.9580125862976</v>
      </c>
      <c r="Z207" s="32">
        <f t="shared" si="131"/>
        <v>217.1631603705888</v>
      </c>
      <c r="AA207" s="35">
        <f t="shared" si="132"/>
        <v>962.67414067446941</v>
      </c>
      <c r="AB207" s="32">
        <f t="shared" si="133"/>
        <v>219.97117702347967</v>
      </c>
      <c r="AC207" s="32">
        <f t="shared" si="134"/>
        <v>2226.7258556616794</v>
      </c>
      <c r="AD207" s="32">
        <f t="shared" si="135"/>
        <v>32.198565565700179</v>
      </c>
      <c r="AE207" s="36">
        <f t="shared" si="136"/>
        <v>0.60331245322793692</v>
      </c>
      <c r="AG207" s="32"/>
      <c r="AH207" s="37">
        <f t="shared" si="137"/>
        <v>0.29732621943537751</v>
      </c>
      <c r="AI207" s="23">
        <f t="shared" si="156"/>
        <v>0.32694704372465294</v>
      </c>
      <c r="AJ207" s="11">
        <f t="shared" si="153"/>
        <v>0.22183630549903771</v>
      </c>
      <c r="AK207" s="11">
        <f t="shared" si="153"/>
        <v>0.34060786188909137</v>
      </c>
      <c r="AL207" s="11">
        <f t="shared" si="153"/>
        <v>0.37750559279540147</v>
      </c>
      <c r="AM207" s="11">
        <f t="shared" si="153"/>
        <v>0.51346187277246014</v>
      </c>
      <c r="AN207" s="37">
        <f t="shared" si="138"/>
        <v>0.81457377233749684</v>
      </c>
      <c r="AO207" s="37">
        <f t="shared" si="139"/>
        <v>0.99136417882655559</v>
      </c>
      <c r="AP207" s="37">
        <f t="shared" si="140"/>
        <v>0.79552352741902832</v>
      </c>
      <c r="AQ207" s="37">
        <f t="shared" si="141"/>
        <v>0.74858350935801576</v>
      </c>
      <c r="AR207" s="37">
        <f t="shared" si="142"/>
        <v>0.6324960523491201</v>
      </c>
      <c r="AS207" s="37">
        <f t="shared" si="143"/>
        <v>2.6567746298047696</v>
      </c>
      <c r="AT207" s="37">
        <f t="shared" si="144"/>
        <v>1.2729870886830024</v>
      </c>
      <c r="AU207" s="37">
        <f t="shared" si="145"/>
        <v>1.0469462553588604</v>
      </c>
      <c r="AV207" s="37">
        <f t="shared" si="146"/>
        <v>0.34545906900866846</v>
      </c>
    </row>
    <row r="208" spans="1:48" s="33" customFormat="1" x14ac:dyDescent="0.35">
      <c r="A208" s="31">
        <v>2038</v>
      </c>
      <c r="B208" s="32">
        <v>-6.1725535655568526</v>
      </c>
      <c r="C208" s="32">
        <v>-4.6410094325404225</v>
      </c>
      <c r="D208" s="32">
        <v>-6.7789282037465535</v>
      </c>
      <c r="E208" s="32">
        <v>-2.3286471665047963</v>
      </c>
      <c r="F208" s="40">
        <v>0.37202430838244238</v>
      </c>
      <c r="G208" s="32">
        <v>5.318085725097097</v>
      </c>
      <c r="H208" s="32">
        <v>10.073670607524935</v>
      </c>
      <c r="I208" s="32">
        <v>8.8656701974463683</v>
      </c>
      <c r="J208" s="32">
        <v>4.7984631714401127</v>
      </c>
      <c r="K208" s="40">
        <v>0.22688882032335844</v>
      </c>
      <c r="L208" s="32">
        <v>-3.4494908590476983</v>
      </c>
      <c r="M208" s="32">
        <v>-2.3671567652714449</v>
      </c>
      <c r="N208" s="1">
        <f t="shared" si="123"/>
        <v>0.32641806979554544</v>
      </c>
      <c r="O208" s="1">
        <f t="shared" si="155"/>
        <v>29.427914009890955</v>
      </c>
      <c r="P208" s="32">
        <f t="shared" si="124"/>
        <v>-5.7717414653440322</v>
      </c>
      <c r="Q208" s="32">
        <f t="shared" si="125"/>
        <v>-2.9118503539563023</v>
      </c>
      <c r="R208" s="32">
        <f t="shared" si="126"/>
        <v>8.0858088433561335</v>
      </c>
      <c r="S208" s="32">
        <f t="shared" si="127"/>
        <v>0.52528704423859096</v>
      </c>
      <c r="U208" s="32">
        <f t="shared" si="128"/>
        <v>10.073670607524935</v>
      </c>
      <c r="V208" s="32">
        <f t="shared" si="129"/>
        <v>-6.7789282037465535</v>
      </c>
      <c r="W208" s="34">
        <f t="shared" ref="W208:W211" si="160">INTERCEPT(E$7:F$7,E208:F208)</f>
        <v>131.29854806066766</v>
      </c>
      <c r="X208" s="34">
        <f t="shared" si="159"/>
        <v>290.38231619783249</v>
      </c>
      <c r="Y208" s="32">
        <f t="shared" si="130"/>
        <v>159.08376813716484</v>
      </c>
      <c r="Z208" s="32">
        <f t="shared" si="131"/>
        <v>210.84043212925008</v>
      </c>
      <c r="AA208" s="35">
        <f t="shared" si="132"/>
        <v>1068.3716528117795</v>
      </c>
      <c r="AB208" s="32">
        <f t="shared" si="133"/>
        <v>204.15638139693004</v>
      </c>
      <c r="AC208" s="32">
        <f t="shared" si="134"/>
        <v>922.64096788432482</v>
      </c>
      <c r="AD208" s="32">
        <f t="shared" si="135"/>
        <v>29.220357362202634</v>
      </c>
      <c r="AE208" s="36">
        <f t="shared" si="136"/>
        <v>0.48167686227076517</v>
      </c>
      <c r="AG208" s="32"/>
      <c r="AH208" s="37">
        <f t="shared" si="137"/>
        <v>0.31371844541767013</v>
      </c>
      <c r="AI208" s="23">
        <f t="shared" si="156"/>
        <v>0.35453450792561514</v>
      </c>
      <c r="AJ208" s="11">
        <f t="shared" si="153"/>
        <v>0.23573864966330213</v>
      </c>
      <c r="AK208" s="11">
        <f t="shared" si="153"/>
        <v>0.36276472290088774</v>
      </c>
      <c r="AL208" s="11">
        <f t="shared" si="153"/>
        <v>0.39879355729693133</v>
      </c>
      <c r="AM208" s="11">
        <f t="shared" si="153"/>
        <v>0.52758144106429117</v>
      </c>
      <c r="AN208" s="37">
        <f t="shared" si="138"/>
        <v>0.77703234703423907</v>
      </c>
      <c r="AO208" s="37">
        <f t="shared" si="139"/>
        <v>0.96491262500054731</v>
      </c>
      <c r="AP208" s="37">
        <f t="shared" si="140"/>
        <v>0.76654593498721413</v>
      </c>
      <c r="AQ208" s="37">
        <f t="shared" si="141"/>
        <v>0.7244992417827657</v>
      </c>
      <c r="AR208" s="37">
        <f t="shared" si="142"/>
        <v>0.62556793062873106</v>
      </c>
      <c r="AS208" s="37">
        <f t="shared" si="143"/>
        <v>2.7612366159291497</v>
      </c>
      <c r="AT208" s="37">
        <f t="shared" si="144"/>
        <v>1.3164006931588197</v>
      </c>
      <c r="AU208" s="37">
        <f t="shared" si="145"/>
        <v>1.0850375118432509</v>
      </c>
      <c r="AV208" s="37">
        <f t="shared" si="146"/>
        <v>0.36193155792553511</v>
      </c>
    </row>
    <row r="209" spans="1:48" s="33" customFormat="1" x14ac:dyDescent="0.35">
      <c r="A209" s="31">
        <v>2039</v>
      </c>
      <c r="B209" s="32">
        <v>-8.5973511982242155</v>
      </c>
      <c r="C209" s="32">
        <v>-13.18853995108754</v>
      </c>
      <c r="D209" s="32">
        <v>-3.7989571060227378</v>
      </c>
      <c r="E209" s="32">
        <v>-0.66458795370538226</v>
      </c>
      <c r="F209" s="40">
        <v>6.7540978483872083E-3</v>
      </c>
      <c r="G209" s="32">
        <v>6.564925204382619</v>
      </c>
      <c r="H209" s="32">
        <v>10.1412555189969</v>
      </c>
      <c r="I209" s="32">
        <v>9.7349466689261401</v>
      </c>
      <c r="J209" s="32">
        <v>5.7913848880115246</v>
      </c>
      <c r="K209" s="40">
        <v>0.11648473748933263</v>
      </c>
      <c r="L209" s="32">
        <v>-1.9308917275877184</v>
      </c>
      <c r="M209" s="32">
        <v>-6.074565059448136</v>
      </c>
      <c r="N209" s="1">
        <f t="shared" si="123"/>
        <v>-0.15826182336840225</v>
      </c>
      <c r="O209" s="1">
        <f t="shared" si="155"/>
        <v>32.239266378165567</v>
      </c>
      <c r="P209" s="32">
        <f t="shared" si="124"/>
        <v>-8.0510159715277325</v>
      </c>
      <c r="Q209" s="32">
        <f t="shared" si="125"/>
        <v>-1.4855969872932444</v>
      </c>
      <c r="R209" s="32">
        <f t="shared" si="126"/>
        <v>8.8137091307685527</v>
      </c>
      <c r="S209" s="32">
        <f t="shared" si="127"/>
        <v>1.3256592993043796</v>
      </c>
      <c r="U209" s="32">
        <f t="shared" si="128"/>
        <v>10.1412555189969</v>
      </c>
      <c r="V209" s="32">
        <f t="shared" si="129"/>
        <v>-13.18853995108754</v>
      </c>
      <c r="W209" s="34">
        <f t="shared" si="160"/>
        <v>135.19315197238274</v>
      </c>
      <c r="X209" s="34">
        <f t="shared" si="159"/>
        <v>290.23528637943531</v>
      </c>
      <c r="Y209" s="32">
        <f t="shared" si="130"/>
        <v>155.04213440705257</v>
      </c>
      <c r="Z209" s="32">
        <f t="shared" si="131"/>
        <v>212.71421917590902</v>
      </c>
      <c r="AA209" s="35">
        <f t="shared" si="132"/>
        <v>1048.2146008217208</v>
      </c>
      <c r="AB209" s="32">
        <f t="shared" si="133"/>
        <v>209.81083577455024</v>
      </c>
      <c r="AC209" s="32">
        <f t="shared" si="134"/>
        <v>1844.7323931891485</v>
      </c>
      <c r="AD209" s="32">
        <f t="shared" si="135"/>
        <v>30.287734085107616</v>
      </c>
      <c r="AE209" s="36">
        <f t="shared" si="136"/>
        <v>0.57018915570092499</v>
      </c>
      <c r="AG209" s="32"/>
      <c r="AH209" s="37">
        <f t="shared" si="137"/>
        <v>0.31621232865098564</v>
      </c>
      <c r="AI209" s="23">
        <f t="shared" si="156"/>
        <v>0.3902386830027027</v>
      </c>
      <c r="AJ209" s="11">
        <f t="shared" si="153"/>
        <v>0.25373130482025963</v>
      </c>
      <c r="AK209" s="11">
        <f t="shared" si="153"/>
        <v>0.39144051705728877</v>
      </c>
      <c r="AL209" s="11">
        <f t="shared" si="153"/>
        <v>0.42634481050602252</v>
      </c>
      <c r="AM209" s="11">
        <f t="shared" si="153"/>
        <v>0.54585523145807613</v>
      </c>
      <c r="AN209" s="37">
        <f t="shared" si="138"/>
        <v>0.73391424006413986</v>
      </c>
      <c r="AO209" s="37">
        <f t="shared" si="139"/>
        <v>0.93206734410183401</v>
      </c>
      <c r="AP209" s="37">
        <f t="shared" si="140"/>
        <v>0.73257018537122853</v>
      </c>
      <c r="AQ209" s="37">
        <f t="shared" si="141"/>
        <v>0.69658527219477961</v>
      </c>
      <c r="AR209" s="37">
        <f t="shared" si="142"/>
        <v>0.6180339528897536</v>
      </c>
      <c r="AS209" s="37">
        <f t="shared" si="143"/>
        <v>2.6881110108169222</v>
      </c>
      <c r="AT209" s="37">
        <f t="shared" si="144"/>
        <v>1.2746987320695808</v>
      </c>
      <c r="AU209" s="37">
        <f t="shared" si="145"/>
        <v>1.0538452768132434</v>
      </c>
      <c r="AV209" s="37">
        <f t="shared" si="146"/>
        <v>0.35633567572112435</v>
      </c>
    </row>
    <row r="210" spans="1:48" s="33" customFormat="1" x14ac:dyDescent="0.35">
      <c r="A210" s="31">
        <v>2040</v>
      </c>
      <c r="B210" s="32">
        <v>-8.207375219016404</v>
      </c>
      <c r="C210" s="32">
        <v>-10.109673041835601</v>
      </c>
      <c r="D210" s="32">
        <v>-7.8722628747095964</v>
      </c>
      <c r="E210" s="32">
        <v>-1.3138390578436487</v>
      </c>
      <c r="F210" s="40">
        <v>1.5986866264809849</v>
      </c>
      <c r="G210" s="32">
        <v>7.5966961412578708</v>
      </c>
      <c r="H210" s="32">
        <v>9.7065556239538076</v>
      </c>
      <c r="I210" s="32">
        <v>7.6448334702360867</v>
      </c>
      <c r="J210" s="32">
        <v>3.8148785797150282</v>
      </c>
      <c r="K210" s="40">
        <v>0.10800263872714577</v>
      </c>
      <c r="L210" s="32">
        <v>-2.9551566274478978</v>
      </c>
      <c r="M210" s="32">
        <v>-5.4866229397123893</v>
      </c>
      <c r="N210" s="1">
        <f t="shared" si="123"/>
        <v>-0.45627305668288476</v>
      </c>
      <c r="O210" s="1">
        <f t="shared" si="155"/>
        <v>30.361650441643778</v>
      </c>
      <c r="P210" s="32">
        <f t="shared" si="124"/>
        <v>-8.1305377734333799</v>
      </c>
      <c r="Q210" s="32">
        <f t="shared" si="125"/>
        <v>-2.5291384353574204</v>
      </c>
      <c r="R210" s="32">
        <f t="shared" si="126"/>
        <v>8.3160284118159211</v>
      </c>
      <c r="S210" s="32">
        <f t="shared" si="127"/>
        <v>0.32257486366475874</v>
      </c>
      <c r="U210" s="32">
        <f t="shared" si="128"/>
        <v>9.7065556239538076</v>
      </c>
      <c r="V210" s="32">
        <f t="shared" si="129"/>
        <v>-10.109673041835601</v>
      </c>
      <c r="W210" s="34">
        <f t="shared" si="160"/>
        <v>118.75853661305079</v>
      </c>
      <c r="X210" s="34">
        <f t="shared" si="159"/>
        <v>289.57538661719383</v>
      </c>
      <c r="Y210" s="32">
        <f t="shared" si="130"/>
        <v>170.81685000414302</v>
      </c>
      <c r="Z210" s="32">
        <f t="shared" si="131"/>
        <v>204.16696161512232</v>
      </c>
      <c r="AA210" s="35">
        <f t="shared" si="132"/>
        <v>1105.3621707158588</v>
      </c>
      <c r="AB210" s="32">
        <f t="shared" si="133"/>
        <v>193.5232502336155</v>
      </c>
      <c r="AC210" s="32">
        <f t="shared" si="134"/>
        <v>1304.3045239034584</v>
      </c>
      <c r="AD210" s="32">
        <f t="shared" si="135"/>
        <v>21.996911496243044</v>
      </c>
      <c r="AE210" s="36">
        <f t="shared" si="136"/>
        <v>0.52067531998028249</v>
      </c>
      <c r="AG210" s="32"/>
      <c r="AH210" s="37">
        <f t="shared" si="137"/>
        <v>0.30017190252389553</v>
      </c>
      <c r="AI210" s="23">
        <f t="shared" si="156"/>
        <v>0.36639296060887599</v>
      </c>
      <c r="AJ210" s="11">
        <f t="shared" si="153"/>
        <v>0.24171456282652018</v>
      </c>
      <c r="AK210" s="11">
        <f t="shared" si="153"/>
        <v>0.37228883450476657</v>
      </c>
      <c r="AL210" s="11">
        <f t="shared" si="153"/>
        <v>0.40794417432810903</v>
      </c>
      <c r="AM210" s="11">
        <f t="shared" si="153"/>
        <v>0.53365072787068457</v>
      </c>
      <c r="AN210" s="37">
        <f t="shared" si="138"/>
        <v>0.76202718839992778</v>
      </c>
      <c r="AO210" s="37">
        <f t="shared" si="139"/>
        <v>0.95382991620762048</v>
      </c>
      <c r="AP210" s="37">
        <f t="shared" si="140"/>
        <v>0.75482013077919308</v>
      </c>
      <c r="AQ210" s="37">
        <f t="shared" si="141"/>
        <v>0.71482068274353905</v>
      </c>
      <c r="AR210" s="37">
        <f t="shared" si="142"/>
        <v>0.62288640955296515</v>
      </c>
      <c r="AS210" s="37">
        <f t="shared" si="143"/>
        <v>2.7924552349775222</v>
      </c>
      <c r="AT210" s="37">
        <f t="shared" si="144"/>
        <v>1.3287150906925744</v>
      </c>
      <c r="AU210" s="37">
        <f t="shared" si="145"/>
        <v>1.0962647777327956</v>
      </c>
      <c r="AV210" s="37">
        <f t="shared" si="146"/>
        <v>0.36735399066769792</v>
      </c>
    </row>
    <row r="211" spans="1:48" s="33" customFormat="1" x14ac:dyDescent="0.35">
      <c r="A211" s="31">
        <v>2041</v>
      </c>
      <c r="B211" s="32">
        <v>-10.328930792539737</v>
      </c>
      <c r="C211" s="32">
        <v>-9.8863099752722334</v>
      </c>
      <c r="D211" s="32">
        <v>-10.153919086738185</v>
      </c>
      <c r="E211" s="32">
        <v>-3.0310188423133777</v>
      </c>
      <c r="F211" s="40">
        <v>8.5650602733525649E-2</v>
      </c>
      <c r="G211" s="32">
        <v>4.7837081835992645</v>
      </c>
      <c r="H211" s="32">
        <v>10.047627280682583</v>
      </c>
      <c r="I211" s="32">
        <v>8.8499896747081426</v>
      </c>
      <c r="J211" s="32">
        <v>3.6825418344779273</v>
      </c>
      <c r="K211" s="40">
        <v>0.76397006394779055</v>
      </c>
      <c r="L211" s="32">
        <v>-3.5559477068362861</v>
      </c>
      <c r="M211" s="32">
        <v>-3.9969114495868334</v>
      </c>
      <c r="N211" s="1">
        <f t="shared" si="123"/>
        <v>-1.0616291844281183</v>
      </c>
      <c r="O211" s="1">
        <f t="shared" si="155"/>
        <v>27.449517576201441</v>
      </c>
      <c r="P211" s="32">
        <f t="shared" si="124"/>
        <v>-8.5672879025081201</v>
      </c>
      <c r="Q211" s="32">
        <f t="shared" si="125"/>
        <v>-4.366429108772679</v>
      </c>
      <c r="R211" s="32">
        <f t="shared" si="126"/>
        <v>7.8937750463299965</v>
      </c>
      <c r="S211" s="32">
        <f t="shared" si="127"/>
        <v>0.2968547305298106</v>
      </c>
      <c r="U211" s="32">
        <f t="shared" si="128"/>
        <v>10.047627280682583</v>
      </c>
      <c r="V211" s="32">
        <f t="shared" si="129"/>
        <v>-10.328930792539737</v>
      </c>
      <c r="W211" s="34">
        <f t="shared" si="160"/>
        <v>134.66181570441353</v>
      </c>
      <c r="X211" s="34">
        <f t="shared" si="159"/>
        <v>293.89387279730056</v>
      </c>
      <c r="Y211" s="32">
        <f t="shared" si="130"/>
        <v>159.23205709288703</v>
      </c>
      <c r="Z211" s="32">
        <f t="shared" si="131"/>
        <v>214.27784425085704</v>
      </c>
      <c r="AA211" s="35">
        <f t="shared" si="132"/>
        <v>1066.6029072037988</v>
      </c>
      <c r="AB211" s="32">
        <f t="shared" si="133"/>
        <v>210.0864290872197</v>
      </c>
      <c r="AC211" s="32">
        <f t="shared" si="134"/>
        <v>1446.6454576624662</v>
      </c>
      <c r="AD211" s="32">
        <f t="shared" si="135"/>
        <v>29.618601160803678</v>
      </c>
      <c r="AE211" s="36">
        <f t="shared" si="136"/>
        <v>0.53802253347741902</v>
      </c>
      <c r="AG211" s="32"/>
      <c r="AH211" s="37">
        <f t="shared" si="137"/>
        <v>0.31275744665718735</v>
      </c>
      <c r="AI211" s="23">
        <f t="shared" si="156"/>
        <v>0.3294088732177583</v>
      </c>
      <c r="AJ211" s="11">
        <f t="shared" si="153"/>
        <v>0.22307691248768924</v>
      </c>
      <c r="AK211" s="11">
        <f t="shared" si="153"/>
        <v>0.34258507927725468</v>
      </c>
      <c r="AL211" s="11">
        <f t="shared" si="153"/>
        <v>0.37940527224677412</v>
      </c>
      <c r="AM211" s="11">
        <f t="shared" si="153"/>
        <v>0.5147218642453093</v>
      </c>
      <c r="AN211" s="37">
        <f t="shared" si="138"/>
        <v>0.81107398954066312</v>
      </c>
      <c r="AO211" s="37">
        <f t="shared" si="139"/>
        <v>0.98896570091385261</v>
      </c>
      <c r="AP211" s="37">
        <f t="shared" si="140"/>
        <v>0.7928410898104985</v>
      </c>
      <c r="AQ211" s="37">
        <f t="shared" si="141"/>
        <v>0.74634516321014011</v>
      </c>
      <c r="AR211" s="37">
        <f t="shared" si="142"/>
        <v>0.63183859464946235</v>
      </c>
      <c r="AS211" s="37">
        <f t="shared" si="143"/>
        <v>2.7931254866113422</v>
      </c>
      <c r="AT211" s="37">
        <f t="shared" si="144"/>
        <v>1.3376801671553415</v>
      </c>
      <c r="AU211" s="37">
        <f t="shared" si="145"/>
        <v>1.1003626736781604</v>
      </c>
      <c r="AV211" s="37">
        <f t="shared" si="146"/>
        <v>0.36343980637732726</v>
      </c>
    </row>
    <row r="212" spans="1:48" s="33" customFormat="1" x14ac:dyDescent="0.35">
      <c r="A212" s="31">
        <v>2042</v>
      </c>
      <c r="B212" s="32">
        <v>-6.6953877054594901</v>
      </c>
      <c r="C212" s="32">
        <v>-8.7441925020909732</v>
      </c>
      <c r="D212" s="32">
        <v>-8.9114061420349806</v>
      </c>
      <c r="E212" s="32">
        <v>-3.822161027355901</v>
      </c>
      <c r="F212" s="32">
        <v>-0.50676563933035157</v>
      </c>
      <c r="G212" s="32">
        <v>5.0085362539156542</v>
      </c>
      <c r="H212" s="32">
        <v>7.7067448933071656</v>
      </c>
      <c r="I212" s="32">
        <v>8.9995444154836033</v>
      </c>
      <c r="J212" s="32">
        <v>5.3502635722600731</v>
      </c>
      <c r="K212" s="40">
        <v>2.5029251751486719</v>
      </c>
      <c r="L212" s="32">
        <v>-1.18260983009704</v>
      </c>
      <c r="M212" s="32">
        <v>-3.192438740522856</v>
      </c>
      <c r="N212" s="1">
        <f t="shared" si="123"/>
        <v>-0.2905789397313685</v>
      </c>
      <c r="O212" s="1">
        <f t="shared" si="155"/>
        <v>27.065089134966495</v>
      </c>
      <c r="P212" s="32">
        <f t="shared" si="124"/>
        <v>-6.4788305523790983</v>
      </c>
      <c r="Q212" s="32">
        <f t="shared" si="125"/>
        <v>-4.4134442695737439</v>
      </c>
      <c r="R212" s="32">
        <f t="shared" si="126"/>
        <v>7.2382751875688074</v>
      </c>
      <c r="S212" s="32">
        <f t="shared" si="127"/>
        <v>2.2235263057705681</v>
      </c>
      <c r="U212" s="32">
        <f t="shared" si="128"/>
        <v>8.9995444154836033</v>
      </c>
      <c r="V212" s="32">
        <f t="shared" si="129"/>
        <v>-8.9114061420349806</v>
      </c>
      <c r="W212" s="45">
        <f t="shared" ref="W212" si="161">INTERCEPT(F$7:G$7,F212:G212)</f>
        <v>138.30244894998467</v>
      </c>
      <c r="X212" s="34">
        <f t="shared" si="159"/>
        <v>309.21319841851425</v>
      </c>
      <c r="Y212" s="32">
        <f t="shared" si="130"/>
        <v>170.91074946852959</v>
      </c>
      <c r="Z212" s="32">
        <f t="shared" si="131"/>
        <v>223.75782368424944</v>
      </c>
      <c r="AA212" s="35">
        <f t="shared" si="132"/>
        <v>1025.4125872837483</v>
      </c>
      <c r="AB212" s="32">
        <f t="shared" si="133"/>
        <v>209.40857615268411</v>
      </c>
      <c r="AC212" s="32">
        <f t="shared" si="134"/>
        <v>1244.0832478145526</v>
      </c>
      <c r="AD212" s="32">
        <f t="shared" si="135"/>
        <v>33.598160873642613</v>
      </c>
      <c r="AE212" s="36">
        <f t="shared" si="136"/>
        <v>0.52414418945928332</v>
      </c>
      <c r="AG212" s="32"/>
      <c r="AH212" s="37">
        <f t="shared" si="137"/>
        <v>0.22637888656303445</v>
      </c>
      <c r="AI212" s="23">
        <f t="shared" si="156"/>
        <v>0.3245266320140745</v>
      </c>
      <c r="AJ212" s="11">
        <f t="shared" si="153"/>
        <v>0.22061657046378558</v>
      </c>
      <c r="AK212" s="11">
        <f t="shared" si="153"/>
        <v>0.33866390917665828</v>
      </c>
      <c r="AL212" s="11">
        <f t="shared" si="153"/>
        <v>0.37563787352267164</v>
      </c>
      <c r="AM212" s="11">
        <f t="shared" si="153"/>
        <v>0.51222307937728218</v>
      </c>
      <c r="AN212" s="37">
        <f t="shared" si="138"/>
        <v>0.81804327206272032</v>
      </c>
      <c r="AO212" s="37">
        <f t="shared" si="139"/>
        <v>0.99372956711895544</v>
      </c>
      <c r="AP212" s="37">
        <f t="shared" si="140"/>
        <v>0.79817928235499314</v>
      </c>
      <c r="AQ212" s="37">
        <f t="shared" si="141"/>
        <v>0.75080122579637432</v>
      </c>
      <c r="AR212" s="37">
        <f t="shared" si="142"/>
        <v>0.63314994004750513</v>
      </c>
      <c r="AS212" s="37">
        <f t="shared" si="143"/>
        <v>2.745249867812519</v>
      </c>
      <c r="AT212" s="37">
        <f t="shared" si="144"/>
        <v>1.3160045150773627</v>
      </c>
      <c r="AU212" s="37">
        <f t="shared" si="145"/>
        <v>1.082122471255716</v>
      </c>
      <c r="AV212" s="37">
        <f t="shared" si="146"/>
        <v>0.35672261487026841</v>
      </c>
    </row>
    <row r="213" spans="1:48" s="33" customFormat="1" x14ac:dyDescent="0.35">
      <c r="A213" s="31">
        <v>2043</v>
      </c>
      <c r="B213" s="32">
        <v>-6.0242657952635401</v>
      </c>
      <c r="C213" s="32">
        <v>-5.3905632311361797</v>
      </c>
      <c r="D213" s="32">
        <v>-4.2956258973181001</v>
      </c>
      <c r="E213" s="32">
        <v>-6.9536501962359747</v>
      </c>
      <c r="F213" s="40">
        <v>2.9213725420658987</v>
      </c>
      <c r="G213" s="32">
        <v>7.6188565721534207</v>
      </c>
      <c r="H213" s="32">
        <v>9.6949411237514731</v>
      </c>
      <c r="I213" s="32">
        <v>8.8173238256088897</v>
      </c>
      <c r="J213" s="32">
        <v>4.2816412731565867</v>
      </c>
      <c r="K213" s="40">
        <v>0.94766897098557135</v>
      </c>
      <c r="L213" s="32">
        <v>-0.35433826804461199</v>
      </c>
      <c r="M213" s="32">
        <v>-4.6970666799394074</v>
      </c>
      <c r="N213" s="1">
        <f t="shared" si="123"/>
        <v>0.54719118664866884</v>
      </c>
      <c r="O213" s="1">
        <f t="shared" si="155"/>
        <v>33.334135336736267</v>
      </c>
      <c r="P213" s="32">
        <f t="shared" si="124"/>
        <v>-4.8690892556408585</v>
      </c>
      <c r="Q213" s="32">
        <f t="shared" si="125"/>
        <v>-2.775967850496059</v>
      </c>
      <c r="R213" s="32">
        <f t="shared" si="126"/>
        <v>8.7103738405045945</v>
      </c>
      <c r="S213" s="32">
        <f t="shared" si="127"/>
        <v>1.624990658699182</v>
      </c>
      <c r="U213" s="32">
        <f t="shared" si="128"/>
        <v>9.6949411237514731</v>
      </c>
      <c r="V213" s="32">
        <f t="shared" si="129"/>
        <v>-6.9536501962359747</v>
      </c>
      <c r="W213" s="34">
        <f t="shared" ref="W213" si="162">INTERCEPT(E$7:F$7,E213:F213)</f>
        <v>126.47704735530239</v>
      </c>
      <c r="X213" s="34">
        <f t="shared" si="159"/>
        <v>310.69949532430354</v>
      </c>
      <c r="Y213" s="32">
        <f t="shared" si="130"/>
        <v>184.22244796900117</v>
      </c>
      <c r="Z213" s="32">
        <f t="shared" si="131"/>
        <v>218.58827133980296</v>
      </c>
      <c r="AA213" s="35">
        <f t="shared" si="132"/>
        <v>1190.6838578218901</v>
      </c>
      <c r="AB213" s="32">
        <f t="shared" si="133"/>
        <v>182.26384893678812</v>
      </c>
      <c r="AC213" s="32">
        <f t="shared" si="134"/>
        <v>844.93269928401389</v>
      </c>
      <c r="AD213" s="32">
        <f t="shared" si="135"/>
        <v>35.345122886908328</v>
      </c>
      <c r="AE213" s="36">
        <f t="shared" si="136"/>
        <v>0.45722653909584232</v>
      </c>
      <c r="AG213" s="32"/>
      <c r="AH213" s="37">
        <f t="shared" si="137"/>
        <v>0.2997433274664294</v>
      </c>
      <c r="AI213" s="23">
        <f t="shared" si="156"/>
        <v>0.40414351877655058</v>
      </c>
      <c r="AJ213" s="11">
        <f t="shared" si="153"/>
        <v>0.26073846615511209</v>
      </c>
      <c r="AK213" s="11">
        <f t="shared" si="153"/>
        <v>0.40260818043470992</v>
      </c>
      <c r="AL213" s="11">
        <f t="shared" si="153"/>
        <v>0.43707452630001542</v>
      </c>
      <c r="AM213" s="11">
        <f t="shared" si="153"/>
        <v>0.55297187968878569</v>
      </c>
      <c r="AN213" s="37">
        <f t="shared" si="138"/>
        <v>0.7187914092037857</v>
      </c>
      <c r="AO213" s="37">
        <f t="shared" si="139"/>
        <v>0.91969982238678039</v>
      </c>
      <c r="AP213" s="37">
        <f t="shared" si="140"/>
        <v>0.72041527651765735</v>
      </c>
      <c r="AQ213" s="37">
        <f t="shared" si="141"/>
        <v>0.68670829836468017</v>
      </c>
      <c r="AR213" s="37">
        <f t="shared" si="142"/>
        <v>0.61553715947500354</v>
      </c>
      <c r="AS213" s="37">
        <f t="shared" si="143"/>
        <v>2.8459006542737928</v>
      </c>
      <c r="AT213" s="37">
        <f t="shared" si="144"/>
        <v>1.3472479188606559</v>
      </c>
      <c r="AU213" s="37">
        <f t="shared" si="145"/>
        <v>1.1151903115820827</v>
      </c>
      <c r="AV213" s="37">
        <f t="shared" si="146"/>
        <v>0.37901238937082171</v>
      </c>
    </row>
    <row r="214" spans="1:48" s="33" customFormat="1" x14ac:dyDescent="0.35">
      <c r="A214" s="31">
        <v>2044</v>
      </c>
      <c r="B214" s="32">
        <v>-6.4187542088523202</v>
      </c>
      <c r="C214" s="32">
        <v>-6.4295109958400367</v>
      </c>
      <c r="D214" s="32">
        <v>-7.26316546587441</v>
      </c>
      <c r="E214" s="32">
        <v>-3.9790886789515936</v>
      </c>
      <c r="F214" s="32">
        <v>-0.33928580443722545</v>
      </c>
      <c r="G214" s="32">
        <v>8.6285863112687693</v>
      </c>
      <c r="H214" s="32">
        <v>10.683686089545544</v>
      </c>
      <c r="I214" s="32">
        <v>8.6650045326298812</v>
      </c>
      <c r="J214" s="32">
        <v>4.0157878455022029</v>
      </c>
      <c r="K214" s="32">
        <v>-0.1505989747492513</v>
      </c>
      <c r="L214" s="32">
        <v>-2.2092150237584685</v>
      </c>
      <c r="M214" s="32">
        <v>-4.3019148057280869</v>
      </c>
      <c r="N214" s="1">
        <f t="shared" si="123"/>
        <v>7.5127568396250233E-2</v>
      </c>
      <c r="O214" s="1">
        <f t="shared" si="155"/>
        <v>31.993064778946398</v>
      </c>
      <c r="P214" s="32">
        <f t="shared" si="124"/>
        <v>-5.8484439615439214</v>
      </c>
      <c r="Q214" s="32">
        <f t="shared" si="125"/>
        <v>-3.8605133164210756</v>
      </c>
      <c r="R214" s="32">
        <f t="shared" si="126"/>
        <v>9.325758977814731</v>
      </c>
      <c r="S214" s="32">
        <f t="shared" si="127"/>
        <v>0.55199128233149442</v>
      </c>
      <c r="U214" s="32">
        <f t="shared" si="128"/>
        <v>10.683686089545544</v>
      </c>
      <c r="V214" s="32">
        <f t="shared" si="129"/>
        <v>-7.26316546587441</v>
      </c>
      <c r="W214" s="45">
        <f t="shared" ref="W214" si="163">INTERCEPT(F$7:G$7,F214:G214)</f>
        <v>136.65392111995129</v>
      </c>
      <c r="X214" s="32">
        <f t="shared" ref="X214" si="164">INTERCEPT(J$7:K$7,J214:K214)</f>
        <v>287.39754146025859</v>
      </c>
      <c r="Y214" s="32">
        <f t="shared" si="130"/>
        <v>150.7436203403073</v>
      </c>
      <c r="Z214" s="32">
        <f t="shared" si="131"/>
        <v>212.02573129010494</v>
      </c>
      <c r="AA214" s="35">
        <f t="shared" si="132"/>
        <v>1073.665013144984</v>
      </c>
      <c r="AB214" s="32">
        <f t="shared" si="133"/>
        <v>190.95442579564775</v>
      </c>
      <c r="AC214" s="32">
        <f t="shared" si="134"/>
        <v>924.62239399655084</v>
      </c>
      <c r="AD214" s="32">
        <f t="shared" si="135"/>
        <v>41.176708222127417</v>
      </c>
      <c r="AE214" s="36">
        <f t="shared" si="136"/>
        <v>0.48132770137630082</v>
      </c>
      <c r="AG214" s="32"/>
      <c r="AH214" s="37">
        <f t="shared" si="137"/>
        <v>0.33622801670423058</v>
      </c>
      <c r="AI214" s="23">
        <f t="shared" si="156"/>
        <v>0.38711192269261924</v>
      </c>
      <c r="AJ214" s="11">
        <f t="shared" si="153"/>
        <v>0.25215561458525693</v>
      </c>
      <c r="AK214" s="11">
        <f t="shared" si="153"/>
        <v>0.38892926074525325</v>
      </c>
      <c r="AL214" s="11">
        <f t="shared" si="153"/>
        <v>0.4239320348336747</v>
      </c>
      <c r="AM214" s="11">
        <f t="shared" si="153"/>
        <v>0.54425492106315154</v>
      </c>
      <c r="AN214" s="37">
        <f t="shared" si="138"/>
        <v>0.73744376316689508</v>
      </c>
      <c r="AO214" s="37">
        <f t="shared" si="139"/>
        <v>0.93488113869819889</v>
      </c>
      <c r="AP214" s="37">
        <f t="shared" si="140"/>
        <v>0.73538657222730275</v>
      </c>
      <c r="AQ214" s="37">
        <f t="shared" si="141"/>
        <v>0.69888303093353155</v>
      </c>
      <c r="AR214" s="37">
        <f t="shared" si="142"/>
        <v>0.6186291618254407</v>
      </c>
      <c r="AS214" s="37">
        <f t="shared" si="143"/>
        <v>2.7246520625271176</v>
      </c>
      <c r="AT214" s="37">
        <f t="shared" si="144"/>
        <v>1.2925581194621942</v>
      </c>
      <c r="AU214" s="37">
        <f t="shared" si="145"/>
        <v>1.0683197458259208</v>
      </c>
      <c r="AV214" s="37">
        <f t="shared" si="146"/>
        <v>0.3608092231137997</v>
      </c>
    </row>
    <row r="215" spans="1:48" s="33" customFormat="1" x14ac:dyDescent="0.35">
      <c r="A215" s="31">
        <v>2045</v>
      </c>
      <c r="B215" s="32">
        <v>-9.7138825311735104</v>
      </c>
      <c r="C215" s="32">
        <v>-11.268149859337001</v>
      </c>
      <c r="D215" s="32">
        <v>-10.017598389038824</v>
      </c>
      <c r="E215" s="32">
        <v>-10.357624207687923</v>
      </c>
      <c r="F215" s="40">
        <v>1.8478257888921292</v>
      </c>
      <c r="G215" s="32">
        <v>7.6495614879160705</v>
      </c>
      <c r="H215" s="32">
        <v>10.469777813976473</v>
      </c>
      <c r="I215" s="32">
        <v>8.2905965440799907</v>
      </c>
      <c r="J215" s="32">
        <v>4.2751468139025519</v>
      </c>
      <c r="K215" s="40">
        <v>1.2468474467638468</v>
      </c>
      <c r="L215" s="32">
        <v>-3.190989769059021</v>
      </c>
      <c r="M215" s="32">
        <v>-4.8720005954417118</v>
      </c>
      <c r="N215" s="1">
        <f t="shared" si="123"/>
        <v>-1.3033741213505767</v>
      </c>
      <c r="O215" s="1">
        <f t="shared" si="155"/>
        <v>32.532908448767216</v>
      </c>
      <c r="P215" s="32">
        <f t="shared" si="124"/>
        <v>-8.4279823987462006</v>
      </c>
      <c r="Q215" s="32">
        <f t="shared" si="125"/>
        <v>-6.1757989359448722</v>
      </c>
      <c r="R215" s="32">
        <f t="shared" si="126"/>
        <v>8.8033119486575107</v>
      </c>
      <c r="S215" s="32">
        <f t="shared" si="127"/>
        <v>0.77700149720245937</v>
      </c>
      <c r="U215" s="32">
        <f t="shared" si="128"/>
        <v>10.469777813976473</v>
      </c>
      <c r="V215" s="32">
        <f t="shared" si="129"/>
        <v>-11.268149859337001</v>
      </c>
      <c r="W215" s="34">
        <f t="shared" ref="W215:W217" si="165">INTERCEPT(E$7:F$7,E215:F215)</f>
        <v>130.88249826290701</v>
      </c>
      <c r="X215" s="34">
        <f>INTERCEPT(K$7:L$7,K215:L215)</f>
        <v>297.06922984707677</v>
      </c>
      <c r="Y215" s="32">
        <f t="shared" si="130"/>
        <v>166.18673158416976</v>
      </c>
      <c r="Z215" s="32">
        <f t="shared" si="131"/>
        <v>213.97586405499189</v>
      </c>
      <c r="AA215" s="35">
        <f t="shared" si="132"/>
        <v>1159.9587702114691</v>
      </c>
      <c r="AB215" s="32">
        <f t="shared" si="133"/>
        <v>208.48495680264841</v>
      </c>
      <c r="AC215" s="32">
        <f t="shared" si="134"/>
        <v>1566.159824446429</v>
      </c>
      <c r="AD215" s="32">
        <f t="shared" si="135"/>
        <v>26.6400198615828</v>
      </c>
      <c r="AE215" s="36">
        <f t="shared" si="136"/>
        <v>0.53745994928271834</v>
      </c>
      <c r="AG215" s="32"/>
      <c r="AH215" s="37">
        <f t="shared" si="137"/>
        <v>0.32833480133573184</v>
      </c>
      <c r="AI215" s="23">
        <f t="shared" si="156"/>
        <v>0.39396793729934365</v>
      </c>
      <c r="AJ215" s="11">
        <f t="shared" si="153"/>
        <v>0.25561061407211016</v>
      </c>
      <c r="AK215" s="11">
        <f t="shared" si="153"/>
        <v>0.39443566617742559</v>
      </c>
      <c r="AL215" s="11">
        <f t="shared" si="153"/>
        <v>0.42922250279791868</v>
      </c>
      <c r="AM215" s="11">
        <f t="shared" si="153"/>
        <v>0.5477639049169869</v>
      </c>
      <c r="AN215" s="37">
        <f t="shared" si="138"/>
        <v>0.72976648892913265</v>
      </c>
      <c r="AO215" s="37">
        <f t="shared" si="139"/>
        <v>0.92872707382664599</v>
      </c>
      <c r="AP215" s="37">
        <f t="shared" si="140"/>
        <v>0.72925102210779658</v>
      </c>
      <c r="AQ215" s="37">
        <f t="shared" si="141"/>
        <v>0.69388160229588935</v>
      </c>
      <c r="AR215" s="37">
        <f t="shared" si="142"/>
        <v>0.61734026138224185</v>
      </c>
      <c r="AS215" s="37">
        <f t="shared" si="143"/>
        <v>2.8226938739856142</v>
      </c>
      <c r="AT215" s="37">
        <f t="shared" si="144"/>
        <v>1.3378814474151544</v>
      </c>
      <c r="AU215" s="37">
        <f t="shared" si="145"/>
        <v>1.1064417879666137</v>
      </c>
      <c r="AV215" s="37">
        <f t="shared" si="146"/>
        <v>0.37463781586675754</v>
      </c>
    </row>
    <row r="216" spans="1:48" s="33" customFormat="1" x14ac:dyDescent="0.35">
      <c r="A216" s="31">
        <v>2046</v>
      </c>
      <c r="B216" s="32">
        <v>-5.3924020088258704</v>
      </c>
      <c r="C216" s="32">
        <v>-9.4265081063406857</v>
      </c>
      <c r="D216" s="32">
        <v>-6.6530479025305906</v>
      </c>
      <c r="E216" s="32">
        <v>-6.1826831668866404</v>
      </c>
      <c r="F216" s="40">
        <v>1.7605065757111249</v>
      </c>
      <c r="G216" s="32">
        <v>7.4667867714246761</v>
      </c>
      <c r="H216" s="32">
        <v>9.6761050740831589</v>
      </c>
      <c r="I216" s="32">
        <v>9.4122270022418562</v>
      </c>
      <c r="J216" s="32">
        <v>4.4056786834073618</v>
      </c>
      <c r="K216" s="32">
        <v>-0.20197792145399318</v>
      </c>
      <c r="L216" s="32">
        <v>-2.4716641976633613</v>
      </c>
      <c r="M216" s="32">
        <v>-5.7699684481684299</v>
      </c>
      <c r="N216" s="1">
        <f t="shared" si="123"/>
        <v>-0.28141230375011611</v>
      </c>
      <c r="O216" s="1">
        <f t="shared" si="155"/>
        <v>32.721304106868175</v>
      </c>
      <c r="P216" s="32">
        <f t="shared" si="124"/>
        <v>-6.5636369035360893</v>
      </c>
      <c r="Q216" s="32">
        <f t="shared" si="125"/>
        <v>-3.691741497902036</v>
      </c>
      <c r="R216" s="32">
        <f t="shared" si="126"/>
        <v>8.8517062825832298</v>
      </c>
      <c r="S216" s="32">
        <f t="shared" si="127"/>
        <v>0.5773455214300024</v>
      </c>
      <c r="U216" s="32">
        <f t="shared" si="128"/>
        <v>9.6761050740831589</v>
      </c>
      <c r="V216" s="32">
        <f t="shared" si="129"/>
        <v>-9.4265081063406857</v>
      </c>
      <c r="W216" s="34">
        <f t="shared" si="165"/>
        <v>128.7400644704191</v>
      </c>
      <c r="X216" s="32">
        <f t="shared" ref="X216" si="166">INTERCEPT(J$7:K$7,J216:K216)</f>
        <v>287.16302393328374</v>
      </c>
      <c r="Y216" s="32">
        <f t="shared" si="130"/>
        <v>158.42295946286464</v>
      </c>
      <c r="Z216" s="32">
        <f t="shared" si="131"/>
        <v>207.95154420185142</v>
      </c>
      <c r="AA216" s="35">
        <f t="shared" si="132"/>
        <v>1021.9448012732634</v>
      </c>
      <c r="AB216" s="32">
        <f t="shared" si="133"/>
        <v>196.67083462334233</v>
      </c>
      <c r="AC216" s="32">
        <f t="shared" si="134"/>
        <v>1235.9461445718166</v>
      </c>
      <c r="AD216" s="32">
        <f t="shared" si="135"/>
        <v>30.404647158747935</v>
      </c>
      <c r="AE216" s="36">
        <f t="shared" si="136"/>
        <v>0.52374828092656822</v>
      </c>
      <c r="AG216" s="32"/>
      <c r="AH216" s="37">
        <f t="shared" si="137"/>
        <v>0.29904827723366861</v>
      </c>
      <c r="AI216" s="23">
        <f t="shared" si="156"/>
        <v>0.39636056215722582</v>
      </c>
      <c r="AJ216" s="11">
        <f t="shared" si="153"/>
        <v>0.25681634628395633</v>
      </c>
      <c r="AK216" s="11">
        <f t="shared" si="153"/>
        <v>0.39635730189005541</v>
      </c>
      <c r="AL216" s="11">
        <f t="shared" si="153"/>
        <v>0.4310687802473081</v>
      </c>
      <c r="AM216" s="11">
        <f t="shared" si="153"/>
        <v>0.54898847669464312</v>
      </c>
      <c r="AN216" s="37">
        <f t="shared" si="138"/>
        <v>0.72714081037204314</v>
      </c>
      <c r="AO216" s="37">
        <f t="shared" si="139"/>
        <v>0.9265930161244027</v>
      </c>
      <c r="AP216" s="37">
        <f t="shared" si="140"/>
        <v>0.72714436935391946</v>
      </c>
      <c r="AQ216" s="37">
        <f t="shared" si="141"/>
        <v>0.69216808125104556</v>
      </c>
      <c r="AR216" s="37">
        <f t="shared" si="142"/>
        <v>0.61690448620440586</v>
      </c>
      <c r="AS216" s="37">
        <f t="shared" si="143"/>
        <v>2.6464072756660122</v>
      </c>
      <c r="AT216" s="37">
        <f t="shared" si="144"/>
        <v>1.2539547756617642</v>
      </c>
      <c r="AU216" s="37">
        <f t="shared" si="145"/>
        <v>1.0372515930957982</v>
      </c>
      <c r="AV216" s="37">
        <f t="shared" si="146"/>
        <v>0.35152055015534195</v>
      </c>
    </row>
    <row r="217" spans="1:48" s="33" customFormat="1" x14ac:dyDescent="0.35">
      <c r="A217" s="31">
        <v>2047</v>
      </c>
      <c r="B217" s="32">
        <v>-8.0279882894859611</v>
      </c>
      <c r="C217" s="32">
        <v>-12.613587641957167</v>
      </c>
      <c r="D217" s="32">
        <v>-13.161771113841667</v>
      </c>
      <c r="E217" s="32">
        <v>-5.7113297387537969</v>
      </c>
      <c r="F217" s="40">
        <v>0.40732879684336731</v>
      </c>
      <c r="G217" s="32">
        <v>7.0139243772704303</v>
      </c>
      <c r="H217" s="32">
        <v>10.10343924371046</v>
      </c>
      <c r="I217" s="32">
        <v>7.8716060844479516</v>
      </c>
      <c r="J217" s="32">
        <v>3.9544298416782073</v>
      </c>
      <c r="K217" s="40">
        <v>2.0113041277050607</v>
      </c>
      <c r="L217" s="32">
        <v>-2.8692105082997075</v>
      </c>
      <c r="M217" s="32">
        <v>-5.4910119159459869</v>
      </c>
      <c r="N217" s="1">
        <f t="shared" si="123"/>
        <v>-1.3760722280524009</v>
      </c>
      <c r="O217" s="1">
        <f t="shared" si="155"/>
        <v>29.350728343950415</v>
      </c>
      <c r="P217" s="32">
        <f t="shared" si="124"/>
        <v>-8.8038481265371864</v>
      </c>
      <c r="Q217" s="32">
        <f t="shared" si="125"/>
        <v>-6.1552573519173661</v>
      </c>
      <c r="R217" s="32">
        <f t="shared" si="126"/>
        <v>8.3296565684762793</v>
      </c>
      <c r="S217" s="32">
        <f t="shared" si="127"/>
        <v>1.0321744870278535</v>
      </c>
      <c r="U217" s="32">
        <f t="shared" si="128"/>
        <v>10.10343924371046</v>
      </c>
      <c r="V217" s="32">
        <f t="shared" si="129"/>
        <v>-13.161771113841667</v>
      </c>
      <c r="W217" s="34">
        <f t="shared" si="165"/>
        <v>133.46956665722641</v>
      </c>
      <c r="X217" s="34">
        <f t="shared" ref="X217:X227" si="167">INTERCEPT(K$7:L$7,K217:L217)</f>
        <v>301.06932525976845</v>
      </c>
      <c r="Y217" s="32">
        <f t="shared" si="130"/>
        <v>167.59975860254204</v>
      </c>
      <c r="Z217" s="32">
        <f t="shared" si="131"/>
        <v>217.26944595849744</v>
      </c>
      <c r="AA217" s="35">
        <f t="shared" si="132"/>
        <v>1128.8893188675486</v>
      </c>
      <c r="AB217" s="32">
        <f t="shared" si="133"/>
        <v>211.30654272394267</v>
      </c>
      <c r="AC217" s="32">
        <f t="shared" si="134"/>
        <v>1854.1122334598258</v>
      </c>
      <c r="AD217" s="32">
        <f t="shared" si="135"/>
        <v>27.816295295255074</v>
      </c>
      <c r="AE217" s="36">
        <f t="shared" si="136"/>
        <v>0.56170531422264314</v>
      </c>
      <c r="AG217" s="32"/>
      <c r="AH217" s="37">
        <f t="shared" si="137"/>
        <v>0.31481690809291601</v>
      </c>
      <c r="AI217" s="23">
        <f t="shared" si="156"/>
        <v>0.35355424996817025</v>
      </c>
      <c r="AJ217" s="11">
        <f t="shared" si="153"/>
        <v>0.23524466140128267</v>
      </c>
      <c r="AK217" s="11">
        <f t="shared" si="153"/>
        <v>0.36197742910829422</v>
      </c>
      <c r="AL217" s="11">
        <f t="shared" si="153"/>
        <v>0.39803713777071403</v>
      </c>
      <c r="AM217" s="11">
        <f t="shared" si="153"/>
        <v>0.52707973423567767</v>
      </c>
      <c r="AN217" s="37">
        <f t="shared" si="138"/>
        <v>0.77830317815855166</v>
      </c>
      <c r="AO217" s="37">
        <f t="shared" si="139"/>
        <v>0.96583649191922527</v>
      </c>
      <c r="AP217" s="37">
        <f t="shared" si="140"/>
        <v>0.76753487360895201</v>
      </c>
      <c r="AQ217" s="37">
        <f t="shared" si="141"/>
        <v>0.7253174378783307</v>
      </c>
      <c r="AR217" s="37">
        <f t="shared" si="142"/>
        <v>0.6257975718561356</v>
      </c>
      <c r="AS217" s="37">
        <f t="shared" si="143"/>
        <v>2.8397227340539537</v>
      </c>
      <c r="AT217" s="37">
        <f t="shared" si="144"/>
        <v>1.3540433612515359</v>
      </c>
      <c r="AU217" s="37">
        <f t="shared" si="145"/>
        <v>1.1159746985888301</v>
      </c>
      <c r="AV217" s="37">
        <f t="shared" si="146"/>
        <v>0.37210941153075017</v>
      </c>
    </row>
    <row r="218" spans="1:48" s="33" customFormat="1" x14ac:dyDescent="0.35">
      <c r="A218" s="31">
        <v>2048</v>
      </c>
      <c r="B218" s="32">
        <v>-8.8343037017231225</v>
      </c>
      <c r="C218" s="32">
        <v>-6.6909465586884984</v>
      </c>
      <c r="D218" s="32">
        <v>-7.7937032022602111</v>
      </c>
      <c r="E218" s="32">
        <v>-6.5567099018381549</v>
      </c>
      <c r="F218" s="32">
        <v>-0.46626867011767537</v>
      </c>
      <c r="G218" s="32">
        <v>6.5563126775668197</v>
      </c>
      <c r="H218" s="32">
        <v>9.5526349240764219</v>
      </c>
      <c r="I218" s="32">
        <v>8.4407796250263001</v>
      </c>
      <c r="J218" s="32">
        <v>4.4392100515814095</v>
      </c>
      <c r="K218" s="40">
        <v>1.3836146399541664</v>
      </c>
      <c r="L218" s="32">
        <v>-1.2531958064881461</v>
      </c>
      <c r="M218" s="32">
        <v>-5.7962165050449599</v>
      </c>
      <c r="N218" s="1">
        <f t="shared" si="123"/>
        <v>-0.58489936899630413</v>
      </c>
      <c r="O218" s="1">
        <f t="shared" si="155"/>
        <v>28.988937278250948</v>
      </c>
      <c r="P218" s="32">
        <f t="shared" si="124"/>
        <v>-7.0054207254525354</v>
      </c>
      <c r="Q218" s="32">
        <f t="shared" si="125"/>
        <v>-4.9388939247386796</v>
      </c>
      <c r="R218" s="32">
        <f t="shared" si="126"/>
        <v>8.1832424088898463</v>
      </c>
      <c r="S218" s="32">
        <f t="shared" si="127"/>
        <v>1.5232096283491432</v>
      </c>
      <c r="U218" s="32">
        <f t="shared" si="128"/>
        <v>9.5526349240764219</v>
      </c>
      <c r="V218" s="32">
        <f t="shared" si="129"/>
        <v>-8.8343037017231225</v>
      </c>
      <c r="W218" s="45">
        <f t="shared" ref="W218" si="168">INTERCEPT(F$7:G$7,F218:G218)</f>
        <v>137.5250665296</v>
      </c>
      <c r="X218" s="34">
        <f t="shared" si="167"/>
        <v>304.50427765884359</v>
      </c>
      <c r="Y218" s="32">
        <f t="shared" si="130"/>
        <v>166.97921112924359</v>
      </c>
      <c r="Z218" s="32">
        <f t="shared" si="131"/>
        <v>221.01467209422179</v>
      </c>
      <c r="AA218" s="35">
        <f t="shared" si="132"/>
        <v>1063.3942958852952</v>
      </c>
      <c r="AB218" s="32">
        <f t="shared" si="133"/>
        <v>201.45574126983155</v>
      </c>
      <c r="AC218" s="32">
        <f t="shared" si="134"/>
        <v>1186.4808005556322</v>
      </c>
      <c r="AD218" s="32">
        <f t="shared" si="135"/>
        <v>36.797195894684222</v>
      </c>
      <c r="AE218" s="36">
        <f t="shared" si="136"/>
        <v>0.51368728667011621</v>
      </c>
      <c r="AG218" s="32"/>
      <c r="AH218" s="37">
        <f t="shared" si="137"/>
        <v>0.29449222869842001</v>
      </c>
      <c r="AI218" s="23">
        <f t="shared" si="156"/>
        <v>0.34895950343378701</v>
      </c>
      <c r="AJ218" s="11">
        <f t="shared" si="153"/>
        <v>0.23292919858080607</v>
      </c>
      <c r="AK218" s="11">
        <f t="shared" si="153"/>
        <v>0.35828716023815965</v>
      </c>
      <c r="AL218" s="11">
        <f t="shared" si="153"/>
        <v>0.3944915853268593</v>
      </c>
      <c r="AM218" s="11">
        <f t="shared" si="153"/>
        <v>0.52472809230863116</v>
      </c>
      <c r="AN218" s="37">
        <f t="shared" si="138"/>
        <v>0.78432191345324886</v>
      </c>
      <c r="AO218" s="37">
        <f t="shared" si="139"/>
        <v>0.97018266022639554</v>
      </c>
      <c r="AP218" s="37">
        <f t="shared" si="140"/>
        <v>0.77221029552662923</v>
      </c>
      <c r="AQ218" s="37">
        <f t="shared" si="141"/>
        <v>0.7291894665289046</v>
      </c>
      <c r="AR218" s="37">
        <f t="shared" si="142"/>
        <v>0.62689020362703018</v>
      </c>
      <c r="AS218" s="37">
        <f t="shared" si="143"/>
        <v>2.7623097009340238</v>
      </c>
      <c r="AT218" s="37">
        <f t="shared" si="144"/>
        <v>1.3181741439196542</v>
      </c>
      <c r="AU218" s="37">
        <f t="shared" si="145"/>
        <v>1.0860053468080044</v>
      </c>
      <c r="AV218" s="37">
        <f t="shared" si="146"/>
        <v>0.36146890249361369</v>
      </c>
    </row>
    <row r="219" spans="1:48" s="33" customFormat="1" x14ac:dyDescent="0.35">
      <c r="A219" s="31">
        <v>2049</v>
      </c>
      <c r="B219" s="32">
        <v>-7.4723205985281904</v>
      </c>
      <c r="C219" s="32">
        <v>-16.353051004354633</v>
      </c>
      <c r="D219" s="32">
        <v>-17.694501524284107</v>
      </c>
      <c r="E219" s="32">
        <v>-4.1099168224601739</v>
      </c>
      <c r="F219" s="40">
        <v>1.4817804578904794</v>
      </c>
      <c r="G219" s="32">
        <v>6.3708932044929236</v>
      </c>
      <c r="H219" s="32">
        <v>9.6047262409753564</v>
      </c>
      <c r="I219" s="32">
        <v>9.0267433800220918</v>
      </c>
      <c r="J219" s="32">
        <v>4.7242076797877344</v>
      </c>
      <c r="K219" s="40">
        <v>0.7005328607603698</v>
      </c>
      <c r="L219" s="32">
        <v>-1.2742447393757066</v>
      </c>
      <c r="M219" s="32">
        <v>-4.5313384330481874</v>
      </c>
      <c r="N219" s="1">
        <f t="shared" si="123"/>
        <v>-1.6272074415101698</v>
      </c>
      <c r="O219" s="1">
        <f t="shared" si="155"/>
        <v>31.208350963168588</v>
      </c>
      <c r="P219" s="32">
        <f t="shared" si="124"/>
        <v>-9.8738627026425956</v>
      </c>
      <c r="Q219" s="32">
        <f t="shared" si="125"/>
        <v>-6.7742126296179341</v>
      </c>
      <c r="R219" s="32">
        <f t="shared" si="126"/>
        <v>8.3341209418301236</v>
      </c>
      <c r="S219" s="32">
        <f t="shared" si="127"/>
        <v>1.383498600390799</v>
      </c>
      <c r="U219" s="32">
        <f t="shared" si="128"/>
        <v>9.6047262409753564</v>
      </c>
      <c r="V219" s="32">
        <f t="shared" si="129"/>
        <v>-17.694501524284107</v>
      </c>
      <c r="W219" s="34">
        <f t="shared" ref="W219:W220" si="169">INTERCEPT(E$7:F$7,E219:F219)</f>
        <v>127.41760538889089</v>
      </c>
      <c r="X219" s="34">
        <f t="shared" si="167"/>
        <v>299.31957393668989</v>
      </c>
      <c r="Y219" s="32">
        <f t="shared" si="130"/>
        <v>171.90196854779902</v>
      </c>
      <c r="Z219" s="32">
        <f t="shared" si="131"/>
        <v>213.36858966279038</v>
      </c>
      <c r="AA219" s="35">
        <f t="shared" si="132"/>
        <v>1100.7142321242436</v>
      </c>
      <c r="AB219" s="32">
        <f t="shared" si="133"/>
        <v>187.91332773004729</v>
      </c>
      <c r="AC219" s="32">
        <f t="shared" si="134"/>
        <v>2216.6884426350803</v>
      </c>
      <c r="AD219" s="32">
        <f t="shared" si="135"/>
        <v>33.460941523867248</v>
      </c>
      <c r="AE219" s="36">
        <f t="shared" si="136"/>
        <v>0.58662426196788475</v>
      </c>
      <c r="AG219" s="32"/>
      <c r="AH219" s="37">
        <f t="shared" si="137"/>
        <v>0.29641439829199068</v>
      </c>
      <c r="AI219" s="23">
        <f t="shared" si="156"/>
        <v>0.37714605723224104</v>
      </c>
      <c r="AJ219" s="11">
        <f t="shared" si="153"/>
        <v>0.24713344616427896</v>
      </c>
      <c r="AK219" s="11">
        <f t="shared" si="153"/>
        <v>0.38092517982431962</v>
      </c>
      <c r="AL219" s="11">
        <f t="shared" si="153"/>
        <v>0.41624183943905213</v>
      </c>
      <c r="AM219" s="11">
        <f t="shared" si="153"/>
        <v>0.53915428126059584</v>
      </c>
      <c r="AN219" s="37">
        <f t="shared" si="138"/>
        <v>0.74900910706665069</v>
      </c>
      <c r="AO219" s="37">
        <f t="shared" si="139"/>
        <v>0.94392968236105923</v>
      </c>
      <c r="AP219" s="37">
        <f t="shared" si="140"/>
        <v>0.74456687087933848</v>
      </c>
      <c r="AQ219" s="37">
        <f t="shared" si="141"/>
        <v>0.70639465402549884</v>
      </c>
      <c r="AR219" s="37">
        <f t="shared" si="142"/>
        <v>0.62060897378955049</v>
      </c>
      <c r="AS219" s="37">
        <f t="shared" si="143"/>
        <v>2.7720787498469588</v>
      </c>
      <c r="AT219" s="37">
        <f t="shared" si="144"/>
        <v>1.3168823500485667</v>
      </c>
      <c r="AU219" s="37">
        <f t="shared" si="145"/>
        <v>1.0874908208377443</v>
      </c>
      <c r="AV219" s="37">
        <f t="shared" si="146"/>
        <v>0.36591006201893284</v>
      </c>
    </row>
    <row r="220" spans="1:48" s="33" customFormat="1" x14ac:dyDescent="0.35">
      <c r="A220" s="31">
        <v>2050</v>
      </c>
      <c r="B220" s="32">
        <v>-7.6748554840491909</v>
      </c>
      <c r="C220" s="32">
        <v>-3.8218686604327656</v>
      </c>
      <c r="D220" s="32">
        <v>-5.6460918640143003</v>
      </c>
      <c r="E220" s="32">
        <v>-1.1705440879236333</v>
      </c>
      <c r="F220" s="40">
        <v>0.74986907995346197</v>
      </c>
      <c r="G220" s="32">
        <v>7.7494197139806182</v>
      </c>
      <c r="H220" s="32">
        <v>8.5342093574376356</v>
      </c>
      <c r="I220" s="32">
        <v>7.8035964031597684</v>
      </c>
      <c r="J220" s="32">
        <v>4.7216815125570459</v>
      </c>
      <c r="K220" s="40">
        <v>1.0450296452408221</v>
      </c>
      <c r="L220" s="32">
        <v>-2.4098732715592348</v>
      </c>
      <c r="M220" s="32">
        <v>-5.4940591415086866</v>
      </c>
      <c r="N220" s="1">
        <f t="shared" si="123"/>
        <v>0.36554276690346188</v>
      </c>
      <c r="O220" s="1">
        <f t="shared" si="155"/>
        <v>29.55877606708853</v>
      </c>
      <c r="P220" s="32">
        <f t="shared" si="124"/>
        <v>-5.342687525843381</v>
      </c>
      <c r="Q220" s="32">
        <f t="shared" si="125"/>
        <v>-2.0222556239948237</v>
      </c>
      <c r="R220" s="32">
        <f t="shared" si="126"/>
        <v>8.0290751581926738</v>
      </c>
      <c r="S220" s="32">
        <f t="shared" si="127"/>
        <v>1.1189459620795443</v>
      </c>
      <c r="U220" s="32">
        <f t="shared" si="128"/>
        <v>8.5342093574376356</v>
      </c>
      <c r="V220" s="32">
        <f t="shared" si="129"/>
        <v>-7.6748554840491909</v>
      </c>
      <c r="W220" s="34">
        <f t="shared" si="169"/>
        <v>123.59058002666002</v>
      </c>
      <c r="X220" s="34">
        <f t="shared" si="167"/>
        <v>297.72555711329983</v>
      </c>
      <c r="Y220" s="32">
        <f t="shared" si="130"/>
        <v>174.13497708663982</v>
      </c>
      <c r="Z220" s="32">
        <f t="shared" si="131"/>
        <v>210.65806856997992</v>
      </c>
      <c r="AA220" s="35">
        <f t="shared" si="132"/>
        <v>990.7362339399931</v>
      </c>
      <c r="AB220" s="32">
        <f t="shared" si="133"/>
        <v>189.27100608997011</v>
      </c>
      <c r="AC220" s="32">
        <f t="shared" si="134"/>
        <v>968.41841270740986</v>
      </c>
      <c r="AD220" s="32">
        <f t="shared" si="135"/>
        <v>28.955076981674964</v>
      </c>
      <c r="AE220" s="36">
        <f t="shared" si="136"/>
        <v>0.49715201842921364</v>
      </c>
      <c r="AG220" s="32"/>
      <c r="AH220" s="37">
        <f t="shared" si="137"/>
        <v>0.2569123252894488</v>
      </c>
      <c r="AI220" s="23">
        <f t="shared" si="156"/>
        <v>0.35619645605202432</v>
      </c>
      <c r="AJ220" s="11">
        <f t="shared" si="153"/>
        <v>0.23657616682936661</v>
      </c>
      <c r="AK220" s="11">
        <f t="shared" si="153"/>
        <v>0.364099515884303</v>
      </c>
      <c r="AL220" s="11">
        <f t="shared" si="153"/>
        <v>0.40007600545746758</v>
      </c>
      <c r="AM220" s="11">
        <f t="shared" si="153"/>
        <v>0.52843204443607539</v>
      </c>
      <c r="AN220" s="37">
        <f t="shared" si="138"/>
        <v>0.77488838231913926</v>
      </c>
      <c r="AO220" s="37">
        <f t="shared" si="139"/>
        <v>0.96334898200586316</v>
      </c>
      <c r="AP220" s="37">
        <f t="shared" si="140"/>
        <v>0.76487612425883289</v>
      </c>
      <c r="AQ220" s="37">
        <f t="shared" si="141"/>
        <v>0.72311838411860752</v>
      </c>
      <c r="AR220" s="37">
        <f t="shared" si="142"/>
        <v>0.62518137616768787</v>
      </c>
      <c r="AS220" s="37">
        <f t="shared" si="143"/>
        <v>2.6568638269223097</v>
      </c>
      <c r="AT220" s="37">
        <f t="shared" si="144"/>
        <v>1.2662877550098834</v>
      </c>
      <c r="AU220" s="37">
        <f t="shared" si="145"/>
        <v>1.0438746036463034</v>
      </c>
      <c r="AV220" s="37">
        <f t="shared" si="146"/>
        <v>0.34842561481920969</v>
      </c>
    </row>
    <row r="221" spans="1:48" s="33" customFormat="1" x14ac:dyDescent="0.35">
      <c r="A221" s="31">
        <v>2051</v>
      </c>
      <c r="B221" s="32">
        <v>-11.002852080584358</v>
      </c>
      <c r="C221" s="32">
        <v>-3.2434578162344225</v>
      </c>
      <c r="D221" s="32">
        <v>-3.6676196536977512</v>
      </c>
      <c r="E221" s="32">
        <v>-3.039899584494882</v>
      </c>
      <c r="F221" s="32">
        <v>-0.76987487886068418</v>
      </c>
      <c r="G221" s="32">
        <v>7.3098754991120369</v>
      </c>
      <c r="H221" s="32">
        <v>9.5046454523437678</v>
      </c>
      <c r="I221" s="32">
        <v>8.9187819336898038</v>
      </c>
      <c r="J221" s="32">
        <v>4.5917391458295382</v>
      </c>
      <c r="K221" s="40">
        <v>0.63743338304501185</v>
      </c>
      <c r="L221" s="32">
        <v>-2.6042666421128455</v>
      </c>
      <c r="M221" s="32">
        <v>-5.0022617306995372</v>
      </c>
      <c r="N221" s="1">
        <f t="shared" si="123"/>
        <v>0.13602025227797329</v>
      </c>
      <c r="O221" s="1">
        <f t="shared" si="155"/>
        <v>30.325042030975148</v>
      </c>
      <c r="P221" s="32">
        <f t="shared" si="124"/>
        <v>-6.5801230127758217</v>
      </c>
      <c r="Q221" s="32">
        <f t="shared" si="125"/>
        <v>-2.4924647056844393</v>
      </c>
      <c r="R221" s="32">
        <f t="shared" si="126"/>
        <v>8.5777676283818689</v>
      </c>
      <c r="S221" s="32">
        <f t="shared" si="127"/>
        <v>0.87496862892056804</v>
      </c>
      <c r="U221" s="32">
        <f t="shared" si="128"/>
        <v>9.5046454523437678</v>
      </c>
      <c r="V221" s="32">
        <f t="shared" si="129"/>
        <v>-11.002852080584358</v>
      </c>
      <c r="W221" s="45">
        <f t="shared" ref="W221" si="170">INTERCEPT(F$7:G$7,F221:G221)</f>
        <v>138.40617688750211</v>
      </c>
      <c r="X221" s="34">
        <f t="shared" si="167"/>
        <v>294.49738348150402</v>
      </c>
      <c r="Y221" s="32">
        <f t="shared" si="130"/>
        <v>156.0912065940019</v>
      </c>
      <c r="Z221" s="32">
        <f t="shared" si="131"/>
        <v>216.45178018450306</v>
      </c>
      <c r="AA221" s="35">
        <f t="shared" si="132"/>
        <v>989.06105126968782</v>
      </c>
      <c r="AB221" s="32">
        <f t="shared" si="133"/>
        <v>205.68061977420228</v>
      </c>
      <c r="AC221" s="32">
        <f t="shared" si="134"/>
        <v>1508.7156234789745</v>
      </c>
      <c r="AD221" s="32">
        <f t="shared" si="135"/>
        <v>35.565867000400971</v>
      </c>
      <c r="AE221" s="36">
        <f t="shared" si="136"/>
        <v>0.55258704500378031</v>
      </c>
      <c r="AG221" s="32"/>
      <c r="AH221" s="37">
        <f t="shared" si="137"/>
        <v>0.29272141719148503</v>
      </c>
      <c r="AI221" s="23">
        <f t="shared" si="156"/>
        <v>0.36592803379338434</v>
      </c>
      <c r="AJ221" s="11">
        <f t="shared" si="153"/>
        <v>0.24148026899824096</v>
      </c>
      <c r="AK221" s="11">
        <f t="shared" si="153"/>
        <v>0.37191542871594652</v>
      </c>
      <c r="AL221" s="11">
        <f t="shared" si="153"/>
        <v>0.40758541190355646</v>
      </c>
      <c r="AM221" s="11">
        <f t="shared" si="153"/>
        <v>0.5334127732013384</v>
      </c>
      <c r="AN221" s="37">
        <f t="shared" si="138"/>
        <v>0.76260266699837231</v>
      </c>
      <c r="AO221" s="37">
        <f t="shared" si="139"/>
        <v>0.95426117347871486</v>
      </c>
      <c r="AP221" s="37">
        <f t="shared" si="140"/>
        <v>0.7552715879680596</v>
      </c>
      <c r="AQ221" s="37">
        <f t="shared" si="141"/>
        <v>0.71519251072204715</v>
      </c>
      <c r="AR221" s="37">
        <f t="shared" si="142"/>
        <v>0.62298818427068037</v>
      </c>
      <c r="AS221" s="37">
        <f t="shared" si="143"/>
        <v>2.6420657920498307</v>
      </c>
      <c r="AT221" s="37">
        <f t="shared" si="144"/>
        <v>1.2572480057774003</v>
      </c>
      <c r="AU221" s="37">
        <f t="shared" si="145"/>
        <v>1.0372600131882301</v>
      </c>
      <c r="AV221" s="37">
        <f t="shared" si="146"/>
        <v>0.34751974950902753</v>
      </c>
    </row>
    <row r="222" spans="1:48" s="33" customFormat="1" x14ac:dyDescent="0.35">
      <c r="A222" s="31">
        <v>2052</v>
      </c>
      <c r="B222" s="32">
        <v>-10.467392146048653</v>
      </c>
      <c r="C222" s="32">
        <v>-10.896003442645895</v>
      </c>
      <c r="D222" s="32">
        <v>-3.3272723011728287</v>
      </c>
      <c r="E222" s="32">
        <v>-3.8169013329013755</v>
      </c>
      <c r="F222" s="40">
        <v>0.92788862260934635</v>
      </c>
      <c r="G222" s="32">
        <v>7.8514786876832607</v>
      </c>
      <c r="H222" s="32">
        <v>9.7503292115874629</v>
      </c>
      <c r="I222" s="32">
        <v>7.9151115838129371</v>
      </c>
      <c r="J222" s="32">
        <v>3.8078557954004704</v>
      </c>
      <c r="K222" s="40">
        <v>0.5356595285551552</v>
      </c>
      <c r="L222" s="32">
        <v>-2.5006873382542336</v>
      </c>
      <c r="M222" s="32">
        <v>-3.9552423589727699</v>
      </c>
      <c r="N222" s="1">
        <f t="shared" si="123"/>
        <v>-0.34793129086226021</v>
      </c>
      <c r="O222" s="1">
        <f t="shared" si="155"/>
        <v>30.252663901093477</v>
      </c>
      <c r="P222" s="32">
        <f t="shared" si="124"/>
        <v>-8.7885524397980284</v>
      </c>
      <c r="Q222" s="32">
        <f t="shared" si="125"/>
        <v>-2.072095003821619</v>
      </c>
      <c r="R222" s="32">
        <f t="shared" si="126"/>
        <v>8.5056398276945533</v>
      </c>
      <c r="S222" s="32">
        <f t="shared" si="127"/>
        <v>0.61427599523379739</v>
      </c>
      <c r="U222" s="32">
        <f t="shared" si="128"/>
        <v>9.7503292115874629</v>
      </c>
      <c r="V222" s="32">
        <f t="shared" si="129"/>
        <v>-10.896003442645895</v>
      </c>
      <c r="W222" s="34">
        <f t="shared" ref="W222:W229" si="171">INTERCEPT(E$7:F$7,E222:F222)</f>
        <v>129.53543607726701</v>
      </c>
      <c r="X222" s="34">
        <f t="shared" si="167"/>
        <v>293.88068156820958</v>
      </c>
      <c r="Y222" s="32">
        <f t="shared" si="130"/>
        <v>164.34524549094257</v>
      </c>
      <c r="Z222" s="32">
        <f t="shared" si="131"/>
        <v>211.70805882273828</v>
      </c>
      <c r="AA222" s="35">
        <f t="shared" si="132"/>
        <v>1068.2801652639</v>
      </c>
      <c r="AB222" s="32">
        <f t="shared" si="133"/>
        <v>200.03805259576299</v>
      </c>
      <c r="AC222" s="32">
        <f t="shared" si="134"/>
        <v>1453.0768731624096</v>
      </c>
      <c r="AD222" s="32">
        <f t="shared" si="135"/>
        <v>29.516409779385512</v>
      </c>
      <c r="AE222" s="36">
        <f t="shared" si="136"/>
        <v>0.53837851866527608</v>
      </c>
      <c r="AG222" s="32"/>
      <c r="AH222" s="37">
        <f t="shared" si="137"/>
        <v>0.30178714790757738</v>
      </c>
      <c r="AI222" s="23">
        <f t="shared" si="156"/>
        <v>0.36500883154388714</v>
      </c>
      <c r="AJ222" s="11">
        <f t="shared" si="153"/>
        <v>0.24101704896699827</v>
      </c>
      <c r="AK222" s="11">
        <f t="shared" si="153"/>
        <v>0.3711771717911535</v>
      </c>
      <c r="AL222" s="11">
        <f t="shared" si="153"/>
        <v>0.40687610623071607</v>
      </c>
      <c r="AM222" s="11">
        <f t="shared" si="153"/>
        <v>0.53294231535710757</v>
      </c>
      <c r="AN222" s="37">
        <f t="shared" si="138"/>
        <v>0.7637435190470816</v>
      </c>
      <c r="AO222" s="37">
        <f t="shared" si="139"/>
        <v>0.95511458990981546</v>
      </c>
      <c r="AP222" s="37">
        <f t="shared" si="140"/>
        <v>0.75616614562711648</v>
      </c>
      <c r="AQ222" s="37">
        <f t="shared" si="141"/>
        <v>0.71592948153349967</v>
      </c>
      <c r="AR222" s="37">
        <f t="shared" si="142"/>
        <v>0.62319020860073759</v>
      </c>
      <c r="AS222" s="37">
        <f t="shared" si="143"/>
        <v>2.7470639731498512</v>
      </c>
      <c r="AT222" s="37">
        <f t="shared" si="144"/>
        <v>1.3074016507015105</v>
      </c>
      <c r="AU222" s="37">
        <f t="shared" si="145"/>
        <v>1.0785550407080327</v>
      </c>
      <c r="AV222" s="37">
        <f t="shared" si="146"/>
        <v>0.36122760255942332</v>
      </c>
    </row>
    <row r="223" spans="1:48" s="33" customFormat="1" x14ac:dyDescent="0.35">
      <c r="A223" s="31">
        <v>2053</v>
      </c>
      <c r="B223" s="32">
        <v>-1.8600006935003348</v>
      </c>
      <c r="C223" s="32">
        <v>-7.8013434852688146</v>
      </c>
      <c r="D223" s="32">
        <v>-10.01518818593042</v>
      </c>
      <c r="E223" s="32">
        <v>-4.2562090809631368</v>
      </c>
      <c r="F223" s="40">
        <v>1.1627385865351445</v>
      </c>
      <c r="G223" s="32">
        <v>7.361037253624203</v>
      </c>
      <c r="H223" s="32">
        <v>8.5536815369661845</v>
      </c>
      <c r="I223" s="32">
        <v>7.8473889985166529</v>
      </c>
      <c r="J223" s="32">
        <v>5.0972425516150173</v>
      </c>
      <c r="K223" s="40">
        <v>0.60671444728647561</v>
      </c>
      <c r="L223" s="32">
        <v>-3.3283896998109159</v>
      </c>
      <c r="M223" s="32">
        <v>-5.9897436779787361</v>
      </c>
      <c r="N223" s="1">
        <f t="shared" si="123"/>
        <v>-0.21850595407572329</v>
      </c>
      <c r="O223" s="1">
        <f t="shared" si="155"/>
        <v>30.022088927257204</v>
      </c>
      <c r="P223" s="32">
        <f t="shared" si="124"/>
        <v>-4.5388621792473067</v>
      </c>
      <c r="Q223" s="32">
        <f t="shared" si="125"/>
        <v>-4.3695528934528038</v>
      </c>
      <c r="R223" s="32">
        <f t="shared" si="126"/>
        <v>7.9207025963690141</v>
      </c>
      <c r="S223" s="32">
        <f t="shared" si="127"/>
        <v>0.79185576636352561</v>
      </c>
      <c r="U223" s="32">
        <f t="shared" si="128"/>
        <v>8.5536815369661845</v>
      </c>
      <c r="V223" s="32">
        <f t="shared" si="129"/>
        <v>-10.01518818593042</v>
      </c>
      <c r="W223" s="34">
        <f t="shared" si="171"/>
        <v>128.95564322349435</v>
      </c>
      <c r="X223" s="34">
        <f t="shared" si="167"/>
        <v>293.20249069669148</v>
      </c>
      <c r="Y223" s="32">
        <f t="shared" si="130"/>
        <v>164.24684747319714</v>
      </c>
      <c r="Z223" s="32">
        <f t="shared" si="131"/>
        <v>211.07906696009292</v>
      </c>
      <c r="AA223" s="35">
        <f t="shared" si="132"/>
        <v>936.61015115759153</v>
      </c>
      <c r="AB223" s="32">
        <f t="shared" si="133"/>
        <v>200.07496165528477</v>
      </c>
      <c r="AC223" s="32">
        <f t="shared" si="134"/>
        <v>1335.8589281803263</v>
      </c>
      <c r="AD223" s="32">
        <f t="shared" si="135"/>
        <v>28.918162395851965</v>
      </c>
      <c r="AE223" s="36">
        <f t="shared" si="136"/>
        <v>0.54426662468042009</v>
      </c>
      <c r="AG223" s="32"/>
      <c r="AH223" s="37">
        <f t="shared" si="137"/>
        <v>0.25763084871405223</v>
      </c>
      <c r="AI223" s="23">
        <f t="shared" si="156"/>
        <v>0.36208052937616647</v>
      </c>
      <c r="AJ223" s="11">
        <f t="shared" si="153"/>
        <v>0.23954136913444612</v>
      </c>
      <c r="AK223" s="11">
        <f t="shared" si="153"/>
        <v>0.36882530705802352</v>
      </c>
      <c r="AL223" s="11">
        <f t="shared" si="153"/>
        <v>0.4046164714871206</v>
      </c>
      <c r="AM223" s="11">
        <f t="shared" si="153"/>
        <v>0.53144357802717179</v>
      </c>
      <c r="AN223" s="37">
        <f t="shared" si="138"/>
        <v>0.76740519618078529</v>
      </c>
      <c r="AO223" s="37">
        <f t="shared" si="139"/>
        <v>0.95784024232018528</v>
      </c>
      <c r="AP223" s="37">
        <f t="shared" si="140"/>
        <v>0.75903352500134713</v>
      </c>
      <c r="AQ223" s="37">
        <f t="shared" si="141"/>
        <v>0.71829348420059169</v>
      </c>
      <c r="AR223" s="37">
        <f t="shared" si="142"/>
        <v>0.62384093957391373</v>
      </c>
      <c r="AS223" s="37">
        <f t="shared" si="143"/>
        <v>2.5758728472289705</v>
      </c>
      <c r="AT223" s="37">
        <f t="shared" si="144"/>
        <v>1.2265005322878033</v>
      </c>
      <c r="AU223" s="37">
        <f t="shared" si="145"/>
        <v>1.011567809671704</v>
      </c>
      <c r="AV223" s="37">
        <f t="shared" si="146"/>
        <v>0.33841094591586868</v>
      </c>
    </row>
    <row r="224" spans="1:48" s="33" customFormat="1" x14ac:dyDescent="0.35">
      <c r="A224" s="31">
        <v>2054</v>
      </c>
      <c r="B224" s="32">
        <v>-9.6446152182910811</v>
      </c>
      <c r="C224" s="32">
        <v>-18.3677863862885</v>
      </c>
      <c r="D224" s="32">
        <v>-16.236114477978028</v>
      </c>
      <c r="E224" s="32">
        <v>-7.2256598618149237</v>
      </c>
      <c r="F224" s="40">
        <v>2.1767672972599863</v>
      </c>
      <c r="G224" s="32">
        <v>5.3724668032073097</v>
      </c>
      <c r="H224" s="32">
        <v>8.7940250175916983</v>
      </c>
      <c r="I224" s="32">
        <v>6.5106439720380793</v>
      </c>
      <c r="J224" s="32">
        <v>3.6544750173552809</v>
      </c>
      <c r="K224" s="40">
        <v>9.1596263470244771E-2</v>
      </c>
      <c r="L224" s="32">
        <v>-2.9639459277207543</v>
      </c>
      <c r="M224" s="32">
        <v>-4.0485231659526146</v>
      </c>
      <c r="N224" s="1">
        <f t="shared" si="123"/>
        <v>-2.6572225555936089</v>
      </c>
      <c r="O224" s="1">
        <f t="shared" si="155"/>
        <v>26.508378107452355</v>
      </c>
      <c r="P224" s="32">
        <f t="shared" si="124"/>
        <v>-11.33404842751944</v>
      </c>
      <c r="Q224" s="32">
        <f t="shared" si="125"/>
        <v>-7.0950023475109889</v>
      </c>
      <c r="R224" s="32">
        <f t="shared" si="126"/>
        <v>6.892378597612363</v>
      </c>
      <c r="S224" s="32">
        <f t="shared" si="127"/>
        <v>0.26070845103492379</v>
      </c>
      <c r="U224" s="32">
        <f t="shared" si="128"/>
        <v>8.7940250175916983</v>
      </c>
      <c r="V224" s="32">
        <f t="shared" si="129"/>
        <v>-18.3677863862885</v>
      </c>
      <c r="W224" s="34">
        <f t="shared" si="171"/>
        <v>128.43890806669523</v>
      </c>
      <c r="X224" s="34">
        <f t="shared" si="167"/>
        <v>289.41430124705744</v>
      </c>
      <c r="Y224" s="32">
        <f t="shared" si="130"/>
        <v>160.9753931803622</v>
      </c>
      <c r="Z224" s="32">
        <f t="shared" si="131"/>
        <v>208.92660465687635</v>
      </c>
      <c r="AA224" s="35">
        <f t="shared" si="132"/>
        <v>943.74775656317684</v>
      </c>
      <c r="AB224" s="32">
        <f t="shared" si="133"/>
        <v>200.23641737000375</v>
      </c>
      <c r="AC224" s="32">
        <f t="shared" si="134"/>
        <v>2451.9331606719579</v>
      </c>
      <c r="AD224" s="32">
        <f t="shared" si="135"/>
        <v>28.320699381693359</v>
      </c>
      <c r="AE224" s="36">
        <f t="shared" si="136"/>
        <v>0.61713055866813837</v>
      </c>
      <c r="AG224" s="32"/>
      <c r="AH224" s="37">
        <f t="shared" si="137"/>
        <v>0.26649952314913367</v>
      </c>
      <c r="AI224" s="23">
        <f t="shared" si="156"/>
        <v>0.31745640196464492</v>
      </c>
      <c r="AJ224" s="11">
        <f t="shared" si="153"/>
        <v>0.21705361988769509</v>
      </c>
      <c r="AK224" s="11">
        <f t="shared" si="153"/>
        <v>0.33298545669601404</v>
      </c>
      <c r="AL224" s="11">
        <f t="shared" si="153"/>
        <v>0.37018210545303309</v>
      </c>
      <c r="AM224" s="11">
        <f t="shared" si="153"/>
        <v>0.50860445769844032</v>
      </c>
      <c r="AN224" s="37">
        <f t="shared" si="138"/>
        <v>0.82834036258539734</v>
      </c>
      <c r="AO224" s="37">
        <f t="shared" si="139"/>
        <v>1.0006803069914096</v>
      </c>
      <c r="AP224" s="37">
        <f t="shared" si="140"/>
        <v>0.80604171612294628</v>
      </c>
      <c r="AQ224" s="37">
        <f t="shared" si="141"/>
        <v>0.75737605728466062</v>
      </c>
      <c r="AR224" s="37">
        <f t="shared" si="142"/>
        <v>0.63510253875324818</v>
      </c>
      <c r="AS224" s="37">
        <f t="shared" si="143"/>
        <v>2.6428596107333537</v>
      </c>
      <c r="AT224" s="37">
        <f t="shared" si="144"/>
        <v>1.2687164102682922</v>
      </c>
      <c r="AU224" s="37">
        <f t="shared" si="145"/>
        <v>1.0426735555576694</v>
      </c>
      <c r="AV224" s="37">
        <f t="shared" si="146"/>
        <v>0.34275036519695701</v>
      </c>
    </row>
    <row r="225" spans="1:48" s="33" customFormat="1" x14ac:dyDescent="0.35">
      <c r="A225" s="31">
        <v>2055</v>
      </c>
      <c r="B225" s="32">
        <v>-10.732612078011204</v>
      </c>
      <c r="C225" s="32">
        <v>-4.9751651408527735</v>
      </c>
      <c r="D225" s="32">
        <v>-6.2683119443311917</v>
      </c>
      <c r="E225" s="32">
        <v>-4.6691187689059648</v>
      </c>
      <c r="F225" s="40">
        <v>2.0790628124427233</v>
      </c>
      <c r="G225" s="32">
        <v>5.8940787517496664</v>
      </c>
      <c r="H225" s="32">
        <v>9.0386336110865333</v>
      </c>
      <c r="I225" s="32">
        <v>7.1266633398317802</v>
      </c>
      <c r="J225" s="32">
        <v>2.0146191834386116</v>
      </c>
      <c r="K225" s="40">
        <v>0.75547603878558522</v>
      </c>
      <c r="L225" s="32">
        <v>-3.3025985732634751</v>
      </c>
      <c r="M225" s="32">
        <v>-2.2623490712014647</v>
      </c>
      <c r="N225" s="1">
        <f t="shared" si="123"/>
        <v>-0.44180181993593087</v>
      </c>
      <c r="O225" s="1">
        <f t="shared" si="155"/>
        <v>26.153057698549315</v>
      </c>
      <c r="P225" s="32">
        <f t="shared" si="124"/>
        <v>-6.5854334616055299</v>
      </c>
      <c r="Q225" s="32">
        <f t="shared" si="125"/>
        <v>-2.9527893002648109</v>
      </c>
      <c r="R225" s="32">
        <f t="shared" si="126"/>
        <v>7.3531252342226594</v>
      </c>
      <c r="S225" s="32">
        <f t="shared" si="127"/>
        <v>-0.17750111701309276</v>
      </c>
      <c r="U225" s="32">
        <f t="shared" si="128"/>
        <v>9.0386336110865333</v>
      </c>
      <c r="V225" s="32">
        <f t="shared" si="129"/>
        <v>-10.732612078011204</v>
      </c>
      <c r="W225" s="34">
        <f t="shared" si="171"/>
        <v>126.10318472241974</v>
      </c>
      <c r="X225" s="34">
        <f t="shared" si="167"/>
        <v>294.17806691245767</v>
      </c>
      <c r="Y225" s="32">
        <f t="shared" si="130"/>
        <v>168.07488219003793</v>
      </c>
      <c r="Z225" s="32">
        <f t="shared" si="131"/>
        <v>210.14062581743872</v>
      </c>
      <c r="AA225" s="35">
        <f t="shared" si="132"/>
        <v>1012.7781862281906</v>
      </c>
      <c r="AB225" s="32">
        <f t="shared" si="133"/>
        <v>201.6888834753623</v>
      </c>
      <c r="AC225" s="32">
        <f t="shared" si="134"/>
        <v>1443.0990311921785</v>
      </c>
      <c r="AD225" s="32">
        <f t="shared" si="135"/>
        <v>25.258742984738589</v>
      </c>
      <c r="AE225" s="36">
        <f t="shared" si="136"/>
        <v>0.54414670089889516</v>
      </c>
      <c r="AG225" s="32"/>
      <c r="AH225" s="37">
        <f t="shared" si="137"/>
        <v>0.27552558024909313</v>
      </c>
      <c r="AI225" s="23">
        <f t="shared" si="156"/>
        <v>0.31294383277157628</v>
      </c>
      <c r="AJ225" s="11">
        <f t="shared" si="153"/>
        <v>0.21477956927071562</v>
      </c>
      <c r="AK225" s="11">
        <f t="shared" si="153"/>
        <v>0.32936118852520302</v>
      </c>
      <c r="AL225" s="11">
        <f t="shared" si="153"/>
        <v>0.36669996544578326</v>
      </c>
      <c r="AM225" s="11">
        <f t="shared" si="153"/>
        <v>0.50629487504057047</v>
      </c>
      <c r="AN225" s="37">
        <f t="shared" si="138"/>
        <v>0.83503896213438511</v>
      </c>
      <c r="AO225" s="37">
        <f t="shared" si="139"/>
        <v>1.0051487338653424</v>
      </c>
      <c r="AP225" s="37">
        <f t="shared" si="140"/>
        <v>0.81114150040543609</v>
      </c>
      <c r="AQ225" s="37">
        <f t="shared" si="141"/>
        <v>0.76164775648040406</v>
      </c>
      <c r="AR225" s="37">
        <f t="shared" si="142"/>
        <v>0.63638191731936233</v>
      </c>
      <c r="AS225" s="37">
        <f t="shared" si="143"/>
        <v>2.7439158323095687</v>
      </c>
      <c r="AT225" s="37">
        <f t="shared" si="144"/>
        <v>1.318448929441882</v>
      </c>
      <c r="AU225" s="37">
        <f t="shared" si="145"/>
        <v>1.0831755789944233</v>
      </c>
      <c r="AV225" s="37">
        <f t="shared" si="146"/>
        <v>0.35542184780671537</v>
      </c>
    </row>
    <row r="226" spans="1:48" s="33" customFormat="1" x14ac:dyDescent="0.35">
      <c r="A226" s="31">
        <v>2056</v>
      </c>
      <c r="B226" s="32">
        <v>-9.8326376608200441</v>
      </c>
      <c r="C226" s="32">
        <v>-5.1499855236232159</v>
      </c>
      <c r="D226" s="32">
        <v>-7.7703408188598617</v>
      </c>
      <c r="E226" s="32">
        <v>-2.9480537988287878</v>
      </c>
      <c r="F226" s="40">
        <v>3.6668736415261898</v>
      </c>
      <c r="G226" s="32">
        <v>7.6172573621764066</v>
      </c>
      <c r="H226" s="32">
        <v>8.7996489076531095</v>
      </c>
      <c r="I226" s="32">
        <v>8.2797528727229928</v>
      </c>
      <c r="J226" s="32">
        <v>4.5701269732628571</v>
      </c>
      <c r="K226" s="40">
        <v>0.4004413765523045</v>
      </c>
      <c r="L226" s="32">
        <v>-2.8861627866557065</v>
      </c>
      <c r="M226" s="32">
        <v>-3.9729790805600844</v>
      </c>
      <c r="N226" s="1">
        <f t="shared" si="123"/>
        <v>6.4495122045513595E-2</v>
      </c>
      <c r="O226" s="1">
        <f t="shared" si="155"/>
        <v>32.933659757341559</v>
      </c>
      <c r="P226" s="32">
        <f t="shared" si="124"/>
        <v>-5.7483240852149082</v>
      </c>
      <c r="Q226" s="32">
        <f t="shared" si="125"/>
        <v>-2.3505069920541533</v>
      </c>
      <c r="R226" s="32">
        <f t="shared" si="126"/>
        <v>8.2322197141841702</v>
      </c>
      <c r="S226" s="32">
        <f t="shared" si="127"/>
        <v>0.69480185438648512</v>
      </c>
      <c r="U226" s="32">
        <f t="shared" si="128"/>
        <v>8.7996489076531095</v>
      </c>
      <c r="V226" s="32">
        <f t="shared" si="129"/>
        <v>-9.8326376608200441</v>
      </c>
      <c r="W226" s="34">
        <f t="shared" si="171"/>
        <v>118.59283857230834</v>
      </c>
      <c r="X226" s="34">
        <f t="shared" si="167"/>
        <v>292.21613415499479</v>
      </c>
      <c r="Y226" s="32">
        <f t="shared" si="130"/>
        <v>173.62329558268647</v>
      </c>
      <c r="Z226" s="32">
        <f t="shared" si="131"/>
        <v>205.40448636365156</v>
      </c>
      <c r="AA226" s="35">
        <f t="shared" si="132"/>
        <v>1018.5493622115466</v>
      </c>
      <c r="AB226" s="32">
        <f t="shared" si="133"/>
        <v>189.41477165985066</v>
      </c>
      <c r="AC226" s="32">
        <f t="shared" si="134"/>
        <v>1241.6312115588512</v>
      </c>
      <c r="AD226" s="32">
        <f t="shared" si="135"/>
        <v>23.885452742383009</v>
      </c>
      <c r="AE226" s="36">
        <f t="shared" si="136"/>
        <v>0.52473561438108074</v>
      </c>
      <c r="AG226" s="32"/>
      <c r="AH226" s="37">
        <f t="shared" si="137"/>
        <v>0.26670704469239975</v>
      </c>
      <c r="AI226" s="23">
        <f t="shared" si="156"/>
        <v>0.39905747891823778</v>
      </c>
      <c r="AJ226" s="11">
        <f t="shared" si="153"/>
        <v>0.25817542244698599</v>
      </c>
      <c r="AK226" s="11">
        <f t="shared" si="153"/>
        <v>0.3985233295248839</v>
      </c>
      <c r="AL226" s="11">
        <f t="shared" si="153"/>
        <v>0.43314986562194724</v>
      </c>
      <c r="AM226" s="11">
        <f t="shared" si="153"/>
        <v>0.55036878842272008</v>
      </c>
      <c r="AN226" s="37">
        <f t="shared" si="138"/>
        <v>0.72421441743910753</v>
      </c>
      <c r="AO226" s="37">
        <f t="shared" si="139"/>
        <v>0.92419598642331702</v>
      </c>
      <c r="AP226" s="37">
        <f t="shared" si="140"/>
        <v>0.72479122103504967</v>
      </c>
      <c r="AQ226" s="37">
        <f t="shared" si="141"/>
        <v>0.69025641521165149</v>
      </c>
      <c r="AR226" s="37">
        <f t="shared" si="142"/>
        <v>0.61642199076075332</v>
      </c>
      <c r="AS226" s="37">
        <f t="shared" si="143"/>
        <v>2.6385876835518354</v>
      </c>
      <c r="AT226" s="37">
        <f t="shared" si="144"/>
        <v>1.2498426323383605</v>
      </c>
      <c r="AU226" s="37">
        <f t="shared" si="145"/>
        <v>1.034096036195568</v>
      </c>
      <c r="AV226" s="37">
        <f t="shared" si="146"/>
        <v>0.35079883153502278</v>
      </c>
    </row>
    <row r="227" spans="1:48" s="33" customFormat="1" x14ac:dyDescent="0.35">
      <c r="A227" s="31">
        <v>2057</v>
      </c>
      <c r="B227" s="32">
        <v>-8.7435821589877438</v>
      </c>
      <c r="C227" s="32">
        <v>-12.757889498863216</v>
      </c>
      <c r="D227" s="32">
        <v>-15.054614662718297</v>
      </c>
      <c r="E227" s="32">
        <v>-6.2112080415244826</v>
      </c>
      <c r="F227" s="40">
        <v>3.2372234894355039</v>
      </c>
      <c r="G227" s="32">
        <v>5.7162257066538258</v>
      </c>
      <c r="H227" s="32">
        <v>9.4012376467465941</v>
      </c>
      <c r="I227" s="32">
        <v>8.1245899820023499</v>
      </c>
      <c r="J227" s="32">
        <v>2.9261227998787076</v>
      </c>
      <c r="K227" s="40">
        <v>1.665217391669007</v>
      </c>
      <c r="L227" s="32">
        <v>-2.8947075526988173</v>
      </c>
      <c r="M227" s="32">
        <v>-3.6221319055939913</v>
      </c>
      <c r="N227" s="1">
        <f t="shared" si="123"/>
        <v>-1.5177930670000463</v>
      </c>
      <c r="O227" s="1">
        <f t="shared" si="155"/>
        <v>29.405399624716981</v>
      </c>
      <c r="P227" s="32">
        <f t="shared" si="124"/>
        <v>-8.4914835794703478</v>
      </c>
      <c r="Q227" s="32">
        <f t="shared" si="125"/>
        <v>-6.0095330716024256</v>
      </c>
      <c r="R227" s="32">
        <f t="shared" si="126"/>
        <v>7.7473511118009242</v>
      </c>
      <c r="S227" s="32">
        <f t="shared" si="127"/>
        <v>0.56554421294963231</v>
      </c>
      <c r="U227" s="32">
        <f t="shared" si="128"/>
        <v>9.4012376467465941</v>
      </c>
      <c r="V227" s="32">
        <f t="shared" si="129"/>
        <v>-15.054614662718297</v>
      </c>
      <c r="W227" s="34">
        <f t="shared" si="171"/>
        <v>125.05008393676204</v>
      </c>
      <c r="X227" s="34">
        <f t="shared" si="167"/>
        <v>299.63815053220048</v>
      </c>
      <c r="Y227" s="32">
        <f t="shared" si="130"/>
        <v>174.58806659543845</v>
      </c>
      <c r="Z227" s="32">
        <f t="shared" si="131"/>
        <v>212.34411723448125</v>
      </c>
      <c r="AA227" s="35">
        <f t="shared" si="132"/>
        <v>1094.2292695664914</v>
      </c>
      <c r="AB227" s="32">
        <f t="shared" si="133"/>
        <v>197.83394978176725</v>
      </c>
      <c r="AC227" s="32">
        <f t="shared" si="134"/>
        <v>1985.5425874453788</v>
      </c>
      <c r="AD227" s="32">
        <f t="shared" si="135"/>
        <v>26.133109045878413</v>
      </c>
      <c r="AE227" s="36">
        <f t="shared" si="136"/>
        <v>0.57393420565174125</v>
      </c>
      <c r="AG227" s="32"/>
      <c r="AH227" s="37">
        <f t="shared" si="137"/>
        <v>0.28890566916494936</v>
      </c>
      <c r="AI227" s="23">
        <f t="shared" si="156"/>
        <v>0.35424857523390563</v>
      </c>
      <c r="AJ227" s="11">
        <f t="shared" si="153"/>
        <v>0.23559455759818868</v>
      </c>
      <c r="AK227" s="11">
        <f t="shared" si="153"/>
        <v>0.36253507617211322</v>
      </c>
      <c r="AL227" s="11">
        <f t="shared" si="153"/>
        <v>0.39857291632222641</v>
      </c>
      <c r="AM227" s="11">
        <f t="shared" si="153"/>
        <v>0.52743509756066032</v>
      </c>
      <c r="AN227" s="37">
        <f t="shared" si="138"/>
        <v>0.7774025569396541</v>
      </c>
      <c r="AO227" s="37">
        <f t="shared" si="139"/>
        <v>0.96518198690857693</v>
      </c>
      <c r="AP227" s="37">
        <f t="shared" si="140"/>
        <v>0.76683408984332946</v>
      </c>
      <c r="AQ227" s="37">
        <f t="shared" si="141"/>
        <v>0.72473761636406153</v>
      </c>
      <c r="AR227" s="37">
        <f t="shared" si="142"/>
        <v>0.62563478911836479</v>
      </c>
      <c r="AS227" s="37">
        <f t="shared" si="143"/>
        <v>2.7948417297634758</v>
      </c>
      <c r="AT227" s="37">
        <f t="shared" si="144"/>
        <v>1.3324861423342553</v>
      </c>
      <c r="AU227" s="37">
        <f t="shared" si="145"/>
        <v>1.098270130813144</v>
      </c>
      <c r="AV227" s="37">
        <f t="shared" si="146"/>
        <v>0.36630482943748549</v>
      </c>
    </row>
    <row r="228" spans="1:48" s="33" customFormat="1" x14ac:dyDescent="0.35">
      <c r="A228" s="31">
        <v>2058</v>
      </c>
      <c r="B228" s="32">
        <v>-4.4848549510882894</v>
      </c>
      <c r="C228" s="32">
        <v>-11.058235687606658</v>
      </c>
      <c r="D228" s="32">
        <v>-14.79025218361285</v>
      </c>
      <c r="E228" s="32">
        <v>-7.3160109809857872</v>
      </c>
      <c r="F228" s="40">
        <v>3.0675890477106229</v>
      </c>
      <c r="G228" s="32">
        <v>7.3033868804648669</v>
      </c>
      <c r="H228" s="32">
        <v>9.4223177063836392</v>
      </c>
      <c r="I228" s="32">
        <v>8.7640259584282454</v>
      </c>
      <c r="J228" s="32">
        <v>5.7141731232121327</v>
      </c>
      <c r="K228" s="32">
        <v>-0.14305225851006387</v>
      </c>
      <c r="L228" s="32">
        <v>-2.0423970540416714</v>
      </c>
      <c r="M228" s="32">
        <v>-3.9416810943217797</v>
      </c>
      <c r="N228" s="1">
        <f t="shared" si="123"/>
        <v>-0.79208262449729971</v>
      </c>
      <c r="O228" s="1">
        <f t="shared" si="155"/>
        <v>34.271492716199504</v>
      </c>
      <c r="P228" s="32">
        <f t="shared" si="124"/>
        <v>-6.3884075147629789</v>
      </c>
      <c r="Q228" s="32">
        <f t="shared" si="125"/>
        <v>-6.3462247056293384</v>
      </c>
      <c r="R228" s="32">
        <f t="shared" si="126"/>
        <v>8.496576848425585</v>
      </c>
      <c r="S228" s="32">
        <f t="shared" si="127"/>
        <v>1.1762412702201324</v>
      </c>
      <c r="U228" s="32">
        <f t="shared" si="128"/>
        <v>9.4223177063836392</v>
      </c>
      <c r="V228" s="32">
        <f t="shared" si="129"/>
        <v>-14.79025218361285</v>
      </c>
      <c r="W228" s="34">
        <f t="shared" si="171"/>
        <v>126.48949635034045</v>
      </c>
      <c r="X228" s="32">
        <f t="shared" ref="X228" si="172">INTERCEPT(J$7:K$7,J228:K228)</f>
        <v>287.75509202733224</v>
      </c>
      <c r="Y228" s="32">
        <f t="shared" si="130"/>
        <v>161.26559567699178</v>
      </c>
      <c r="Z228" s="32">
        <f t="shared" si="131"/>
        <v>207.12229418883635</v>
      </c>
      <c r="AA228" s="35">
        <f t="shared" si="132"/>
        <v>1012.9971183852163</v>
      </c>
      <c r="AB228" s="32">
        <f t="shared" si="133"/>
        <v>191.85134581813998</v>
      </c>
      <c r="AC228" s="32">
        <f t="shared" si="134"/>
        <v>1891.6865242772058</v>
      </c>
      <c r="AD228" s="32">
        <f t="shared" si="135"/>
        <v>30.563823441270458</v>
      </c>
      <c r="AE228" s="36">
        <f t="shared" si="136"/>
        <v>0.57744112323593311</v>
      </c>
      <c r="AG228" s="32"/>
      <c r="AH228" s="37">
        <f t="shared" si="137"/>
        <v>0.28968352336555631</v>
      </c>
      <c r="AI228" s="23">
        <f t="shared" si="156"/>
        <v>0.4160479574957337</v>
      </c>
      <c r="AJ228" s="11">
        <f t="shared" si="153"/>
        <v>0.26673755338367683</v>
      </c>
      <c r="AK228" s="11">
        <f t="shared" si="153"/>
        <v>0.41216922570523495</v>
      </c>
      <c r="AL228" s="11">
        <f t="shared" si="153"/>
        <v>0.4462606286187551</v>
      </c>
      <c r="AM228" s="11">
        <f t="shared" si="153"/>
        <v>0.55906470265529673</v>
      </c>
      <c r="AN228" s="37">
        <f t="shared" si="138"/>
        <v>0.70658773304386147</v>
      </c>
      <c r="AO228" s="37">
        <f t="shared" si="139"/>
        <v>0.90930035648709873</v>
      </c>
      <c r="AP228" s="37">
        <f t="shared" si="140"/>
        <v>0.71048862952389902</v>
      </c>
      <c r="AQ228" s="37">
        <f t="shared" si="141"/>
        <v>0.67869499560314694</v>
      </c>
      <c r="AR228" s="37">
        <f t="shared" si="142"/>
        <v>0.61359433205479086</v>
      </c>
      <c r="AS228" s="37">
        <f t="shared" si="143"/>
        <v>2.6100945323609115</v>
      </c>
      <c r="AT228" s="37">
        <f t="shared" si="144"/>
        <v>1.2340720113070025</v>
      </c>
      <c r="AU228" s="37">
        <f t="shared" si="145"/>
        <v>1.0226005817442407</v>
      </c>
      <c r="AV228" s="37">
        <f t="shared" si="146"/>
        <v>0.34903807941954546</v>
      </c>
    </row>
    <row r="229" spans="1:48" s="33" customFormat="1" x14ac:dyDescent="0.35">
      <c r="A229" s="31">
        <v>2059</v>
      </c>
      <c r="B229" s="32">
        <v>-13.711809937527994</v>
      </c>
      <c r="C229" s="32">
        <v>-10.261350696815596</v>
      </c>
      <c r="D229" s="32">
        <v>-11.648177203599946</v>
      </c>
      <c r="E229" s="32">
        <v>-8.9096097692007827</v>
      </c>
      <c r="F229" s="40">
        <v>1.4973832207885431</v>
      </c>
      <c r="G229" s="32">
        <v>6.8503589413251227</v>
      </c>
      <c r="H229" s="32">
        <v>9.9461572342600206</v>
      </c>
      <c r="I229" s="32">
        <v>8.5552179979777474</v>
      </c>
      <c r="J229" s="32">
        <v>3.604775902362753</v>
      </c>
      <c r="K229" s="40">
        <v>1.014344505237375</v>
      </c>
      <c r="L229" s="32">
        <v>-2.3398715968968027</v>
      </c>
      <c r="M229" s="32">
        <v>-4.464133192678954</v>
      </c>
      <c r="N229" s="1">
        <f t="shared" si="123"/>
        <v>-1.6555595495640425</v>
      </c>
      <c r="O229" s="1">
        <f t="shared" si="155"/>
        <v>30.453893296714185</v>
      </c>
      <c r="P229" s="32">
        <f t="shared" si="124"/>
        <v>-9.3049472428884581</v>
      </c>
      <c r="Q229" s="32">
        <f t="shared" si="125"/>
        <v>-6.3534679173373947</v>
      </c>
      <c r="R229" s="32">
        <f t="shared" si="126"/>
        <v>8.4505780578542957</v>
      </c>
      <c r="S229" s="32">
        <f t="shared" si="127"/>
        <v>0.75974960356777521</v>
      </c>
      <c r="U229" s="32">
        <f t="shared" si="128"/>
        <v>9.9461572342600206</v>
      </c>
      <c r="V229" s="32">
        <f t="shared" si="129"/>
        <v>-13.711809937527994</v>
      </c>
      <c r="W229" s="34">
        <f t="shared" si="171"/>
        <v>131.11158652859845</v>
      </c>
      <c r="X229" s="34">
        <f>INTERCEPT(K$7:L$7,K229:L229)</f>
        <v>297.72346875326707</v>
      </c>
      <c r="Y229" s="32">
        <f t="shared" si="130"/>
        <v>166.61188222466862</v>
      </c>
      <c r="Z229" s="32">
        <f t="shared" si="131"/>
        <v>214.41752764093275</v>
      </c>
      <c r="AA229" s="35">
        <f t="shared" si="132"/>
        <v>1104.7653184683775</v>
      </c>
      <c r="AB229" s="32">
        <f t="shared" si="133"/>
        <v>208.35649450126621</v>
      </c>
      <c r="AC229" s="32">
        <f t="shared" si="134"/>
        <v>1904.6297679006389</v>
      </c>
      <c r="AD229" s="32">
        <f t="shared" si="135"/>
        <v>26.933339277965345</v>
      </c>
      <c r="AE229" s="36">
        <f t="shared" si="136"/>
        <v>0.56766417791000967</v>
      </c>
      <c r="AG229" s="32"/>
      <c r="AH229" s="37">
        <f t="shared" si="137"/>
        <v>0.30901320194419479</v>
      </c>
      <c r="AI229" s="23">
        <f t="shared" si="156"/>
        <v>0.36756444486827011</v>
      </c>
      <c r="AJ229" s="11">
        <f t="shared" si="153"/>
        <v>0.24230491709897078</v>
      </c>
      <c r="AK229" s="11">
        <f t="shared" si="153"/>
        <v>0.37322971162648472</v>
      </c>
      <c r="AL229" s="11">
        <f t="shared" si="153"/>
        <v>0.40884815430779897</v>
      </c>
      <c r="AM229" s="11">
        <f t="shared" si="153"/>
        <v>0.53425030642864213</v>
      </c>
      <c r="AN229" s="37">
        <f t="shared" si="138"/>
        <v>0.76058178408430044</v>
      </c>
      <c r="AO229" s="37">
        <f t="shared" si="139"/>
        <v>0.95274444782991874</v>
      </c>
      <c r="AP229" s="37">
        <f t="shared" si="140"/>
        <v>0.75368557869499031</v>
      </c>
      <c r="AQ229" s="37">
        <f t="shared" si="141"/>
        <v>0.71388654367328819</v>
      </c>
      <c r="AR229" s="37">
        <f t="shared" si="142"/>
        <v>0.62263118125400441</v>
      </c>
      <c r="AS229" s="37">
        <f t="shared" si="143"/>
        <v>2.7901122802707428</v>
      </c>
      <c r="AT229" s="37">
        <f t="shared" si="144"/>
        <v>1.3273576295012359</v>
      </c>
      <c r="AU229" s="37">
        <f t="shared" si="145"/>
        <v>1.0952524189187924</v>
      </c>
      <c r="AV229" s="37">
        <f t="shared" si="146"/>
        <v>0.36717954968693278</v>
      </c>
    </row>
    <row r="230" spans="1:48" s="33" customFormat="1" x14ac:dyDescent="0.35">
      <c r="A230" s="31">
        <v>2060</v>
      </c>
      <c r="B230" s="32">
        <v>-8.7587936678198215</v>
      </c>
      <c r="C230" s="32">
        <v>-12.535840199659983</v>
      </c>
      <c r="D230" s="32">
        <v>-11.658555079527472</v>
      </c>
      <c r="E230" s="32">
        <v>-5.5064789857140521</v>
      </c>
      <c r="F230" s="32">
        <v>-1.0456713296657547</v>
      </c>
      <c r="G230" s="32">
        <v>6.470950489370499</v>
      </c>
      <c r="H230" s="32">
        <v>7.4410767478281929</v>
      </c>
      <c r="I230" s="32">
        <v>7.3663187838394899</v>
      </c>
      <c r="J230" s="32">
        <v>4.9764846048376148</v>
      </c>
      <c r="K230" s="32">
        <v>-0.23989432837592933</v>
      </c>
      <c r="L230" s="32">
        <v>-3.0166018386443856</v>
      </c>
      <c r="M230" s="32">
        <v>-2.9373117692263389</v>
      </c>
      <c r="N230" s="1">
        <f t="shared" si="123"/>
        <v>-1.6203597143964952</v>
      </c>
      <c r="O230" s="1">
        <f t="shared" si="155"/>
        <v>26.254830625875798</v>
      </c>
      <c r="P230" s="32">
        <f t="shared" si="124"/>
        <v>-8.5862556867195874</v>
      </c>
      <c r="Q230" s="32">
        <f t="shared" si="125"/>
        <v>-6.0702351316357595</v>
      </c>
      <c r="R230" s="32">
        <f t="shared" si="126"/>
        <v>7.092782007012727</v>
      </c>
      <c r="S230" s="32">
        <f t="shared" si="127"/>
        <v>0.57332947927243316</v>
      </c>
      <c r="U230" s="32">
        <f t="shared" si="128"/>
        <v>7.4410767478281929</v>
      </c>
      <c r="V230" s="32">
        <f t="shared" si="129"/>
        <v>-12.535840199659983</v>
      </c>
      <c r="W230" s="45">
        <f t="shared" ref="W230:W233" si="173">INTERCEPT(F$7:G$7,F230:G230)</f>
        <v>139.74299323853634</v>
      </c>
      <c r="X230" s="32">
        <f t="shared" ref="X230" si="174">INTERCEPT(J$7:K$7,J230:K230)</f>
        <v>287.0973455707217</v>
      </c>
      <c r="Y230" s="32">
        <f t="shared" si="130"/>
        <v>147.35435233218536</v>
      </c>
      <c r="Z230" s="32">
        <f t="shared" si="131"/>
        <v>213.42016940462901</v>
      </c>
      <c r="AA230" s="35">
        <f t="shared" si="132"/>
        <v>730.98336322020498</v>
      </c>
      <c r="AB230" s="32">
        <f t="shared" si="133"/>
        <v>207.01952448526927</v>
      </c>
      <c r="AC230" s="32">
        <f t="shared" si="134"/>
        <v>1730.1091181046218</v>
      </c>
      <c r="AD230" s="32">
        <f t="shared" si="135"/>
        <v>36.233230995901707</v>
      </c>
      <c r="AE230" s="36">
        <f t="shared" si="136"/>
        <v>0.60605860374948051</v>
      </c>
      <c r="AG230" s="32"/>
      <c r="AH230" s="37">
        <f t="shared" si="137"/>
        <v>0.21657573199486035</v>
      </c>
      <c r="AI230" s="23">
        <f t="shared" si="156"/>
        <v>0.31423634894862262</v>
      </c>
      <c r="AJ230" s="11">
        <f t="shared" si="153"/>
        <v>0.2154309160056051</v>
      </c>
      <c r="AK230" s="11">
        <f t="shared" si="153"/>
        <v>0.33039927238393313</v>
      </c>
      <c r="AL230" s="11">
        <f t="shared" si="153"/>
        <v>0.3676973401335828</v>
      </c>
      <c r="AM230" s="11">
        <f t="shared" si="153"/>
        <v>0.50695639906819268</v>
      </c>
      <c r="AN230" s="37">
        <f t="shared" si="138"/>
        <v>0.83311023852600252</v>
      </c>
      <c r="AO230" s="37">
        <f t="shared" si="139"/>
        <v>1.0038663033849828</v>
      </c>
      <c r="AP230" s="37">
        <f t="shared" si="140"/>
        <v>0.8096742937685959</v>
      </c>
      <c r="AQ230" s="37">
        <f t="shared" si="141"/>
        <v>0.76041823433589006</v>
      </c>
      <c r="AR230" s="37">
        <f t="shared" si="142"/>
        <v>0.63601283195071656</v>
      </c>
      <c r="AS230" s="37">
        <f t="shared" si="143"/>
        <v>2.3296470881025209</v>
      </c>
      <c r="AT230" s="37">
        <f t="shared" si="144"/>
        <v>1.1190944801914477</v>
      </c>
      <c r="AU230" s="37">
        <f t="shared" si="145"/>
        <v>0.91948492767929224</v>
      </c>
      <c r="AV230" s="37">
        <f t="shared" si="146"/>
        <v>0.30186636214442009</v>
      </c>
    </row>
    <row r="231" spans="1:48" s="33" customFormat="1" x14ac:dyDescent="0.35">
      <c r="A231" s="31">
        <v>2061</v>
      </c>
      <c r="B231" s="32">
        <v>-2.9820093284955567</v>
      </c>
      <c r="C231" s="32">
        <v>-7.8125688597640863</v>
      </c>
      <c r="D231" s="32">
        <v>-10.538153428351</v>
      </c>
      <c r="E231" s="32">
        <v>-1.8362262350060754</v>
      </c>
      <c r="F231" s="32">
        <v>-0.2074161730301054</v>
      </c>
      <c r="G231" s="32">
        <v>7.2246181953858768</v>
      </c>
      <c r="H231" s="32">
        <v>11.013404049524324</v>
      </c>
      <c r="I231" s="32">
        <v>10.052142201985419</v>
      </c>
      <c r="J231" s="32">
        <v>4.6940510768202062</v>
      </c>
      <c r="K231" s="40">
        <v>1.23743613744972</v>
      </c>
      <c r="L231" s="32">
        <v>-3.0656254212484741</v>
      </c>
      <c r="M231" s="32">
        <v>-5.1525707891774584</v>
      </c>
      <c r="N231" s="1">
        <f t="shared" si="123"/>
        <v>0.21892345217439893</v>
      </c>
      <c r="O231" s="1">
        <f t="shared" si="155"/>
        <v>32.984215523715825</v>
      </c>
      <c r="P231" s="32">
        <f t="shared" si="124"/>
        <v>-4.5772966524953276</v>
      </c>
      <c r="Q231" s="32">
        <f t="shared" si="125"/>
        <v>-4.1939319454623938</v>
      </c>
      <c r="R231" s="32">
        <f t="shared" si="126"/>
        <v>9.4300548156318733</v>
      </c>
      <c r="S231" s="32">
        <f t="shared" si="127"/>
        <v>0.95528726434048394</v>
      </c>
      <c r="U231" s="32">
        <f t="shared" si="128"/>
        <v>11.013404049524324</v>
      </c>
      <c r="V231" s="32">
        <f t="shared" si="129"/>
        <v>-10.538153428351</v>
      </c>
      <c r="W231" s="45">
        <f t="shared" si="173"/>
        <v>136.35120613869907</v>
      </c>
      <c r="X231" s="34">
        <f t="shared" ref="X231:X236" si="175">INTERCEPT(K$7:L$7,K231:L231)</f>
        <v>297.27091849079528</v>
      </c>
      <c r="Y231" s="32">
        <f t="shared" si="130"/>
        <v>160.91971235209621</v>
      </c>
      <c r="Z231" s="32">
        <f t="shared" si="131"/>
        <v>216.81106231474718</v>
      </c>
      <c r="AA231" s="35">
        <f t="shared" si="132"/>
        <v>1181.5158744445771</v>
      </c>
      <c r="AB231" s="32">
        <f t="shared" si="133"/>
        <v>214.25386056797737</v>
      </c>
      <c r="AC231" s="32">
        <f t="shared" si="134"/>
        <v>1505.2267035212453</v>
      </c>
      <c r="AD231" s="32">
        <f t="shared" si="135"/>
        <v>29.224275854710385</v>
      </c>
      <c r="AE231" s="36">
        <f t="shared" si="136"/>
        <v>0.53023123847239018</v>
      </c>
      <c r="AG231" s="32"/>
      <c r="AH231" s="37">
        <f t="shared" si="137"/>
        <v>0.3483946094274476</v>
      </c>
      <c r="AI231" s="23">
        <f t="shared" si="156"/>
        <v>0.39969953715119094</v>
      </c>
      <c r="AJ231" s="11">
        <f t="shared" si="153"/>
        <v>0.25849897935178129</v>
      </c>
      <c r="AK231" s="11">
        <f t="shared" si="153"/>
        <v>0.39903899834190143</v>
      </c>
      <c r="AL231" s="11">
        <f t="shared" si="153"/>
        <v>0.43364531213241508</v>
      </c>
      <c r="AM231" s="11">
        <f t="shared" si="153"/>
        <v>0.55069740090415287</v>
      </c>
      <c r="AN231" s="37">
        <f t="shared" si="138"/>
        <v>0.72352291557219606</v>
      </c>
      <c r="AO231" s="37">
        <f t="shared" si="139"/>
        <v>0.92362664017984697</v>
      </c>
      <c r="AP231" s="37">
        <f t="shared" si="140"/>
        <v>0.72423435070933029</v>
      </c>
      <c r="AQ231" s="37">
        <f t="shared" si="141"/>
        <v>0.68980439177872632</v>
      </c>
      <c r="AR231" s="37">
        <f t="shared" si="142"/>
        <v>0.61630848149596618</v>
      </c>
      <c r="AS231" s="37">
        <f t="shared" si="143"/>
        <v>2.8409687535856532</v>
      </c>
      <c r="AT231" s="37">
        <f t="shared" si="144"/>
        <v>1.3456036982318684</v>
      </c>
      <c r="AU231" s="37">
        <f t="shared" si="145"/>
        <v>1.1133901249536653</v>
      </c>
      <c r="AV231" s="37">
        <f t="shared" si="146"/>
        <v>0.37778689478420763</v>
      </c>
    </row>
    <row r="232" spans="1:48" s="33" customFormat="1" x14ac:dyDescent="0.35">
      <c r="A232" s="31">
        <v>2062</v>
      </c>
      <c r="B232" s="32">
        <v>-9.496422948461781</v>
      </c>
      <c r="C232" s="32">
        <v>-13.211661327244897</v>
      </c>
      <c r="D232" s="32">
        <v>-9.893079708793092</v>
      </c>
      <c r="E232" s="32">
        <v>-2.4398504274848025</v>
      </c>
      <c r="F232" s="32">
        <v>-2.2049480916795323</v>
      </c>
      <c r="G232" s="32">
        <v>5.8188236964924407</v>
      </c>
      <c r="H232" s="32">
        <v>9.2728782479158252</v>
      </c>
      <c r="I232" s="32">
        <v>8.6378437265019858</v>
      </c>
      <c r="J232" s="32">
        <v>3.1308184336906955</v>
      </c>
      <c r="K232" s="40">
        <v>0.22810504352944327</v>
      </c>
      <c r="L232" s="32">
        <v>-2.9014726359663099</v>
      </c>
      <c r="M232" s="32">
        <v>-6.0859876001284672</v>
      </c>
      <c r="N232" s="1">
        <f t="shared" si="123"/>
        <v>-1.5954127993023743</v>
      </c>
      <c r="O232" s="1">
        <f t="shared" si="155"/>
        <v>26.860364104600947</v>
      </c>
      <c r="P232" s="32">
        <f t="shared" si="124"/>
        <v>-9.286885021628045</v>
      </c>
      <c r="Q232" s="32">
        <f t="shared" si="125"/>
        <v>-4.8459594093191427</v>
      </c>
      <c r="R232" s="32">
        <f t="shared" si="126"/>
        <v>7.9098485569700836</v>
      </c>
      <c r="S232" s="32">
        <f t="shared" si="127"/>
        <v>0.15248361375127631</v>
      </c>
      <c r="U232" s="32">
        <f t="shared" si="128"/>
        <v>9.2728782479158252</v>
      </c>
      <c r="V232" s="32">
        <f t="shared" si="129"/>
        <v>-13.211661327244897</v>
      </c>
      <c r="W232" s="45">
        <f t="shared" si="173"/>
        <v>143.88145931510189</v>
      </c>
      <c r="X232" s="34">
        <f t="shared" si="175"/>
        <v>290.72304877531241</v>
      </c>
      <c r="Y232" s="32">
        <f t="shared" si="130"/>
        <v>146.84158946021051</v>
      </c>
      <c r="Z232" s="32">
        <f t="shared" si="131"/>
        <v>217.30225404520715</v>
      </c>
      <c r="AA232" s="35">
        <f t="shared" si="132"/>
        <v>907.76278719664776</v>
      </c>
      <c r="AB232" s="32">
        <f t="shared" si="133"/>
        <v>211.61054082430661</v>
      </c>
      <c r="AC232" s="32">
        <f t="shared" si="134"/>
        <v>1863.8178657639126</v>
      </c>
      <c r="AD232" s="32">
        <f t="shared" si="135"/>
        <v>38.076188902948587</v>
      </c>
      <c r="AE232" s="36">
        <f t="shared" si="136"/>
        <v>0.58896771157621841</v>
      </c>
      <c r="AG232" s="32"/>
      <c r="AH232" s="37">
        <f t="shared" si="137"/>
        <v>0.28416920734809398</v>
      </c>
      <c r="AI232" s="23">
        <f t="shared" si="156"/>
        <v>0.32192662412843204</v>
      </c>
      <c r="AJ232" s="11">
        <f t="shared" si="153"/>
        <v>0.21930633026944607</v>
      </c>
      <c r="AK232" s="11">
        <f t="shared" si="153"/>
        <v>0.33657571386692969</v>
      </c>
      <c r="AL232" s="11">
        <f t="shared" si="153"/>
        <v>0.37363156822508925</v>
      </c>
      <c r="AM232" s="11">
        <f t="shared" si="153"/>
        <v>0.51089236667990612</v>
      </c>
      <c r="AN232" s="37">
        <f t="shared" si="138"/>
        <v>0.82180179957442323</v>
      </c>
      <c r="AO232" s="37">
        <f t="shared" si="139"/>
        <v>0.99627849080989572</v>
      </c>
      <c r="AP232" s="37">
        <f t="shared" si="140"/>
        <v>0.80105247227992238</v>
      </c>
      <c r="AQ232" s="37">
        <f t="shared" si="141"/>
        <v>0.75320230767638319</v>
      </c>
      <c r="AR232" s="37">
        <f t="shared" si="142"/>
        <v>0.63386062129642817</v>
      </c>
      <c r="AS232" s="37">
        <f t="shared" si="143"/>
        <v>2.5862768713325575</v>
      </c>
      <c r="AT232" s="37">
        <f t="shared" si="144"/>
        <v>1.2404363999604233</v>
      </c>
      <c r="AU232" s="37">
        <f t="shared" si="145"/>
        <v>1.0197802943564931</v>
      </c>
      <c r="AV232" s="37">
        <f t="shared" si="146"/>
        <v>0.33582351990192694</v>
      </c>
    </row>
    <row r="233" spans="1:48" s="33" customFormat="1" x14ac:dyDescent="0.35">
      <c r="A233" s="31">
        <v>2063</v>
      </c>
      <c r="B233" s="32">
        <v>-11.191581363015679</v>
      </c>
      <c r="C233" s="32">
        <v>-2.9670597617610834</v>
      </c>
      <c r="D233" s="32">
        <v>-15.999351751531719</v>
      </c>
      <c r="E233" s="32">
        <v>-5.7504983252282464</v>
      </c>
      <c r="F233" s="32">
        <v>-0.22438179679144465</v>
      </c>
      <c r="G233" s="32">
        <v>3.1191128717155117</v>
      </c>
      <c r="H233" s="32">
        <v>8.3136600184376803</v>
      </c>
      <c r="I233" s="32">
        <v>7.7825293720223803</v>
      </c>
      <c r="J233" s="32">
        <v>3.7389550964136173</v>
      </c>
      <c r="K233" s="40">
        <v>0.61365287976717697</v>
      </c>
      <c r="L233" s="32">
        <v>-3.2317843096498553</v>
      </c>
      <c r="M233" s="32">
        <v>-5.0070394295377731</v>
      </c>
      <c r="N233" s="1">
        <f t="shared" si="123"/>
        <v>-1.7336488749299532</v>
      </c>
      <c r="O233" s="1">
        <f t="shared" si="155"/>
        <v>22.954257358589189</v>
      </c>
      <c r="P233" s="32">
        <f t="shared" si="124"/>
        <v>-6.7482095749684108</v>
      </c>
      <c r="Q233" s="32">
        <f t="shared" si="125"/>
        <v>-7.3247439578504698</v>
      </c>
      <c r="R233" s="32">
        <f t="shared" si="126"/>
        <v>6.4051007540585241</v>
      </c>
      <c r="S233" s="32">
        <f t="shared" si="127"/>
        <v>0.37360788884364621</v>
      </c>
      <c r="U233" s="32">
        <f t="shared" si="128"/>
        <v>8.3136600184376803</v>
      </c>
      <c r="V233" s="32">
        <f t="shared" si="129"/>
        <v>-15.999351751531719</v>
      </c>
      <c r="W233" s="45">
        <f t="shared" si="173"/>
        <v>137.5468538103562</v>
      </c>
      <c r="X233" s="34">
        <f t="shared" si="175"/>
        <v>293.36717424078802</v>
      </c>
      <c r="Y233" s="32">
        <f t="shared" si="130"/>
        <v>155.82032043043182</v>
      </c>
      <c r="Z233" s="32">
        <f t="shared" si="131"/>
        <v>215.45701402557211</v>
      </c>
      <c r="AA233" s="35">
        <f t="shared" si="132"/>
        <v>863.62477868175267</v>
      </c>
      <c r="AB233" s="32">
        <f t="shared" si="133"/>
        <v>211.82380503504379</v>
      </c>
      <c r="AC233" s="32">
        <f t="shared" si="134"/>
        <v>2259.3623774023608</v>
      </c>
      <c r="AD233" s="32">
        <f t="shared" si="135"/>
        <v>31.634951292834302</v>
      </c>
      <c r="AE233" s="36">
        <f t="shared" si="136"/>
        <v>0.61794851407878526</v>
      </c>
      <c r="AG233" s="32"/>
      <c r="AH233" s="37">
        <f t="shared" si="137"/>
        <v>0.24877405468035041</v>
      </c>
      <c r="AI233" s="23">
        <f t="shared" si="156"/>
        <v>0.27231906845408271</v>
      </c>
      <c r="AJ233" s="11">
        <f t="shared" si="153"/>
        <v>0.19430724709497083</v>
      </c>
      <c r="AK233" s="11">
        <f t="shared" si="153"/>
        <v>0.29673342505760975</v>
      </c>
      <c r="AL233" s="11">
        <f t="shared" si="153"/>
        <v>0.33535172211417408</v>
      </c>
      <c r="AM233" s="11">
        <f t="shared" si="153"/>
        <v>0.48550267283082971</v>
      </c>
      <c r="AN233" s="37">
        <f t="shared" si="138"/>
        <v>0.8997811775589637</v>
      </c>
      <c r="AO233" s="37">
        <f t="shared" si="139"/>
        <v>1.0465030274263127</v>
      </c>
      <c r="AP233" s="37">
        <f t="shared" si="140"/>
        <v>0.85991514639893141</v>
      </c>
      <c r="AQ233" s="37">
        <f t="shared" si="141"/>
        <v>0.80274639804669623</v>
      </c>
      <c r="AR233" s="37">
        <f t="shared" si="142"/>
        <v>0.64906204046783145</v>
      </c>
      <c r="AS233" s="37">
        <f t="shared" si="143"/>
        <v>2.5854208269746657</v>
      </c>
      <c r="AT233" s="37">
        <f t="shared" si="144"/>
        <v>1.2535688107299958</v>
      </c>
      <c r="AU233" s="37">
        <f t="shared" si="145"/>
        <v>1.0268720591258398</v>
      </c>
      <c r="AV233" s="37">
        <f t="shared" si="146"/>
        <v>0.33146195553298802</v>
      </c>
    </row>
    <row r="234" spans="1:48" s="33" customFormat="1" x14ac:dyDescent="0.35">
      <c r="A234" s="31">
        <v>2064</v>
      </c>
      <c r="B234" s="32">
        <v>-4.2841928186122029</v>
      </c>
      <c r="C234" s="32">
        <v>-10.589440406585135</v>
      </c>
      <c r="D234" s="32">
        <v>-10.315723896698143</v>
      </c>
      <c r="E234" s="32">
        <v>-0.95726403659883363</v>
      </c>
      <c r="F234" s="40">
        <v>1.8395916056367638</v>
      </c>
      <c r="G234" s="32">
        <v>3.9816897297343901</v>
      </c>
      <c r="H234" s="32">
        <v>9.8060104589154005</v>
      </c>
      <c r="I234" s="32">
        <v>7.8404797003170899</v>
      </c>
      <c r="J234" s="32">
        <v>4.0673262001445103</v>
      </c>
      <c r="K234" s="40">
        <v>1.7069933941104531</v>
      </c>
      <c r="L234" s="32">
        <v>-0.42550966534037699</v>
      </c>
      <c r="M234" s="32">
        <v>-0.29103868747575667</v>
      </c>
      <c r="N234" s="1">
        <f t="shared" si="123"/>
        <v>0.19824346479567986</v>
      </c>
      <c r="O234" s="1">
        <f t="shared" si="155"/>
        <v>27.535097694748156</v>
      </c>
      <c r="P234" s="32">
        <f t="shared" si="124"/>
        <v>-6.6268908849117034</v>
      </c>
      <c r="Q234" s="32">
        <f t="shared" si="125"/>
        <v>-3.1444654425534044</v>
      </c>
      <c r="R234" s="32">
        <f t="shared" si="126"/>
        <v>7.2093932963222933</v>
      </c>
      <c r="S234" s="32">
        <f t="shared" si="127"/>
        <v>1.7829366429715288</v>
      </c>
      <c r="U234" s="32">
        <f t="shared" si="128"/>
        <v>9.8060104589154005</v>
      </c>
      <c r="V234" s="32">
        <f t="shared" si="129"/>
        <v>-10.589440406585135</v>
      </c>
      <c r="W234" s="34">
        <f t="shared" ref="W234" si="176">INTERCEPT(E$7:F$7,E234:F234)</f>
        <v>115.43906330929789</v>
      </c>
      <c r="X234" s="34">
        <f t="shared" si="175"/>
        <v>312.91417295493886</v>
      </c>
      <c r="Y234" s="32">
        <f t="shared" si="130"/>
        <v>197.47510964564097</v>
      </c>
      <c r="Z234" s="32">
        <f t="shared" si="131"/>
        <v>214.17661813211839</v>
      </c>
      <c r="AA234" s="35">
        <f t="shared" si="132"/>
        <v>1290.9619937070804</v>
      </c>
      <c r="AB234" s="32">
        <f t="shared" si="133"/>
        <v>187.07188906850988</v>
      </c>
      <c r="AC234" s="32">
        <f t="shared" si="134"/>
        <v>1320.6577473588602</v>
      </c>
      <c r="AD234" s="32">
        <f t="shared" si="135"/>
        <v>21.903118775042955</v>
      </c>
      <c r="AE234" s="36">
        <f t="shared" si="136"/>
        <v>0.50284274861080014</v>
      </c>
      <c r="AG234" s="32"/>
      <c r="AH234" s="37">
        <f t="shared" si="137"/>
        <v>0.30384178593397831</v>
      </c>
      <c r="AI234" s="23">
        <f t="shared" si="156"/>
        <v>0.33049574072330157</v>
      </c>
      <c r="AJ234" s="11">
        <f t="shared" si="153"/>
        <v>0.22362462524638821</v>
      </c>
      <c r="AK234" s="11">
        <f t="shared" si="153"/>
        <v>0.34345799648643122</v>
      </c>
      <c r="AL234" s="11">
        <f t="shared" si="153"/>
        <v>0.3802439574085319</v>
      </c>
      <c r="AM234" s="11">
        <f t="shared" si="153"/>
        <v>0.51527813501586306</v>
      </c>
      <c r="AN234" s="37">
        <f t="shared" si="138"/>
        <v>0.80953821224257227</v>
      </c>
      <c r="AO234" s="37">
        <f t="shared" si="139"/>
        <v>0.98790917270851353</v>
      </c>
      <c r="AP234" s="37">
        <f t="shared" si="140"/>
        <v>0.79166284732398773</v>
      </c>
      <c r="AQ234" s="37">
        <f t="shared" si="141"/>
        <v>0.74536251869291648</v>
      </c>
      <c r="AR234" s="37">
        <f t="shared" si="142"/>
        <v>0.63155078015178312</v>
      </c>
      <c r="AS234" s="37">
        <f t="shared" si="143"/>
        <v>3.071239526918859</v>
      </c>
      <c r="AT234" s="37">
        <f t="shared" si="144"/>
        <v>1.4705665801270345</v>
      </c>
      <c r="AU234" s="37">
        <f t="shared" si="145"/>
        <v>1.2097764062404261</v>
      </c>
      <c r="AV234" s="37">
        <f t="shared" si="146"/>
        <v>0.39975039541858309</v>
      </c>
    </row>
    <row r="235" spans="1:48" s="33" customFormat="1" x14ac:dyDescent="0.35">
      <c r="A235" s="31">
        <v>2065</v>
      </c>
      <c r="B235" s="32">
        <v>-5.8372496998900196</v>
      </c>
      <c r="C235" s="32">
        <v>-14.919317023254798</v>
      </c>
      <c r="D235" s="32">
        <v>-7.7148922993804483</v>
      </c>
      <c r="E235" s="32">
        <v>-2.9793654983526925</v>
      </c>
      <c r="F235" s="32">
        <v>-0.86069960281020275</v>
      </c>
      <c r="G235" s="32">
        <v>5.2893914055788969</v>
      </c>
      <c r="H235" s="32">
        <v>9.420280045177444</v>
      </c>
      <c r="I235" s="32">
        <v>8.2791286213539479</v>
      </c>
      <c r="J235" s="32">
        <v>3.786825905227186</v>
      </c>
      <c r="K235" s="40">
        <v>2.0470720078319902</v>
      </c>
      <c r="L235" s="32">
        <v>-1.83868047763535</v>
      </c>
      <c r="M235" s="32">
        <v>-4.6647140495435426</v>
      </c>
      <c r="N235" s="1">
        <f t="shared" si="123"/>
        <v>-0.83268505547479899</v>
      </c>
      <c r="O235" s="1">
        <f t="shared" si="155"/>
        <v>26.775625977337473</v>
      </c>
      <c r="P235" s="32">
        <f t="shared" si="124"/>
        <v>-7.0158684702068586</v>
      </c>
      <c r="Q235" s="32">
        <f t="shared" si="125"/>
        <v>-3.851652466847781</v>
      </c>
      <c r="R235" s="32">
        <f t="shared" si="126"/>
        <v>7.662933357370096</v>
      </c>
      <c r="S235" s="32">
        <f t="shared" si="127"/>
        <v>1.3317391451412754</v>
      </c>
      <c r="U235" s="32">
        <f t="shared" si="128"/>
        <v>9.420280045177444</v>
      </c>
      <c r="V235" s="32">
        <f t="shared" si="129"/>
        <v>-14.919317023254798</v>
      </c>
      <c r="W235" s="45">
        <f t="shared" ref="W235:W239" si="177">INTERCEPT(F$7:G$7,F235:G235)</f>
        <v>139.76844706036101</v>
      </c>
      <c r="X235" s="34">
        <f t="shared" si="175"/>
        <v>304.56785210133285</v>
      </c>
      <c r="Y235" s="32">
        <f t="shared" si="130"/>
        <v>164.79940504097183</v>
      </c>
      <c r="Z235" s="32">
        <f t="shared" si="131"/>
        <v>222.16814958084694</v>
      </c>
      <c r="AA235" s="35">
        <f t="shared" si="132"/>
        <v>1034.9710311763881</v>
      </c>
      <c r="AB235" s="32">
        <f t="shared" si="133"/>
        <v>191.85427410542215</v>
      </c>
      <c r="AC235" s="32">
        <f t="shared" si="134"/>
        <v>1908.2231584301444</v>
      </c>
      <c r="AD235" s="32">
        <f t="shared" si="135"/>
        <v>43.841310007649938</v>
      </c>
      <c r="AE235" s="36">
        <f t="shared" si="136"/>
        <v>0.5758840721485895</v>
      </c>
      <c r="AG235" s="32"/>
      <c r="AH235" s="37">
        <f t="shared" si="137"/>
        <v>0.28960833366704769</v>
      </c>
      <c r="AI235" s="23">
        <f t="shared" si="156"/>
        <v>0.32085044991218592</v>
      </c>
      <c r="AJ235" s="11">
        <f t="shared" si="153"/>
        <v>0.21876400625495984</v>
      </c>
      <c r="AK235" s="11">
        <f t="shared" si="153"/>
        <v>0.33571138496884223</v>
      </c>
      <c r="AL235" s="11">
        <f t="shared" si="153"/>
        <v>0.3728011345779072</v>
      </c>
      <c r="AM235" s="11">
        <f t="shared" si="153"/>
        <v>0.51034156885269355</v>
      </c>
      <c r="AN235" s="37">
        <f t="shared" si="138"/>
        <v>0.82336707288974265</v>
      </c>
      <c r="AO235" s="37">
        <f t="shared" si="139"/>
        <v>0.99733595201975356</v>
      </c>
      <c r="AP235" s="37">
        <f t="shared" si="140"/>
        <v>0.80224789551821463</v>
      </c>
      <c r="AQ235" s="37">
        <f t="shared" si="141"/>
        <v>0.75420184490153064</v>
      </c>
      <c r="AR235" s="37">
        <f t="shared" si="142"/>
        <v>0.63415728864904164</v>
      </c>
      <c r="AS235" s="37">
        <f t="shared" si="143"/>
        <v>2.7630152737615994</v>
      </c>
      <c r="AT235" s="37">
        <f t="shared" si="144"/>
        <v>1.32548928695876</v>
      </c>
      <c r="AU235" s="37">
        <f t="shared" si="145"/>
        <v>1.0896135599298944</v>
      </c>
      <c r="AV235" s="37">
        <f t="shared" si="146"/>
        <v>0.35866634481141346</v>
      </c>
    </row>
    <row r="236" spans="1:48" s="33" customFormat="1" x14ac:dyDescent="0.35">
      <c r="A236" s="31">
        <v>2066</v>
      </c>
      <c r="B236" s="32">
        <v>-10.802041388952322</v>
      </c>
      <c r="C236" s="32">
        <v>-10.023889166134012</v>
      </c>
      <c r="D236" s="32">
        <v>-13.531312638594738</v>
      </c>
      <c r="E236" s="32">
        <v>-4.3591521073172386</v>
      </c>
      <c r="F236" s="32">
        <v>-0.58414701517275835</v>
      </c>
      <c r="G236" s="32">
        <v>6.4902624919181671</v>
      </c>
      <c r="H236" s="32">
        <v>8.9692225817271147</v>
      </c>
      <c r="I236" s="32">
        <v>7.1491869928645064</v>
      </c>
      <c r="J236" s="32">
        <v>1.5033302313433978</v>
      </c>
      <c r="K236" s="40">
        <v>9.3307388848686501E-2</v>
      </c>
      <c r="L236" s="32">
        <v>-3.5769814763248915</v>
      </c>
      <c r="M236" s="32">
        <v>-2.2343267876889397</v>
      </c>
      <c r="N236" s="1">
        <f t="shared" si="123"/>
        <v>-1.7422117411235856</v>
      </c>
      <c r="O236" s="1">
        <f t="shared" si="155"/>
        <v>24.112002297853188</v>
      </c>
      <c r="P236" s="32">
        <f t="shared" si="124"/>
        <v>-8.4968815348766267</v>
      </c>
      <c r="Q236" s="32">
        <f t="shared" si="125"/>
        <v>-6.1582039203615784</v>
      </c>
      <c r="R236" s="32">
        <f t="shared" si="126"/>
        <v>7.5362240221699297</v>
      </c>
      <c r="S236" s="32">
        <f t="shared" si="127"/>
        <v>-0.6601146187109358</v>
      </c>
      <c r="U236" s="32">
        <f t="shared" si="128"/>
        <v>8.9692225817271147</v>
      </c>
      <c r="V236" s="32">
        <f t="shared" si="129"/>
        <v>-13.531312638594738</v>
      </c>
      <c r="W236" s="45">
        <f t="shared" si="177"/>
        <v>138.0184411426722</v>
      </c>
      <c r="X236" s="34">
        <f t="shared" si="175"/>
        <v>289.27538184715888</v>
      </c>
      <c r="Y236" s="32">
        <f t="shared" si="130"/>
        <v>151.25694070448668</v>
      </c>
      <c r="Z236" s="32">
        <f t="shared" si="131"/>
        <v>213.64691149491554</v>
      </c>
      <c r="AA236" s="35">
        <f t="shared" si="132"/>
        <v>904.43811213976073</v>
      </c>
      <c r="AB236" s="32">
        <f t="shared" si="133"/>
        <v>198.45058904133936</v>
      </c>
      <c r="AC236" s="32">
        <f t="shared" si="134"/>
        <v>1790.1979757544302</v>
      </c>
      <c r="AD236" s="32">
        <f t="shared" si="135"/>
        <v>38.793146622002524</v>
      </c>
      <c r="AE236" s="36">
        <f t="shared" si="136"/>
        <v>0.58452662691445023</v>
      </c>
      <c r="AG236" s="32"/>
      <c r="AH236" s="37">
        <f t="shared" si="137"/>
        <v>0.27296431326573056</v>
      </c>
      <c r="AI236" s="23">
        <f t="shared" si="156"/>
        <v>0.28702242918273546</v>
      </c>
      <c r="AJ236" s="11">
        <f t="shared" si="153"/>
        <v>0.20171681470626041</v>
      </c>
      <c r="AK236" s="11">
        <f t="shared" si="153"/>
        <v>0.30854242343810251</v>
      </c>
      <c r="AL236" s="11">
        <f t="shared" si="153"/>
        <v>0.34669762251896119</v>
      </c>
      <c r="AM236" s="11">
        <f t="shared" si="153"/>
        <v>0.4930280149360457</v>
      </c>
      <c r="AN236" s="37">
        <f t="shared" si="138"/>
        <v>0.87542662530654569</v>
      </c>
      <c r="AO236" s="37">
        <f t="shared" si="139"/>
        <v>1.0313013972054366</v>
      </c>
      <c r="AP236" s="37">
        <f t="shared" si="140"/>
        <v>0.84166749893907034</v>
      </c>
      <c r="AQ236" s="37">
        <f t="shared" si="141"/>
        <v>0.78732232055185325</v>
      </c>
      <c r="AR236" s="37">
        <f t="shared" si="142"/>
        <v>0.64423110394100447</v>
      </c>
      <c r="AS236" s="37">
        <f t="shared" si="143"/>
        <v>2.6265198159329328</v>
      </c>
      <c r="AT236" s="37">
        <f t="shared" si="144"/>
        <v>1.2691633947523524</v>
      </c>
      <c r="AU236" s="37">
        <f t="shared" si="145"/>
        <v>1.0407114107408808</v>
      </c>
      <c r="AV236" s="37">
        <f t="shared" si="146"/>
        <v>0.33793899454236226</v>
      </c>
    </row>
    <row r="237" spans="1:48" s="33" customFormat="1" x14ac:dyDescent="0.35">
      <c r="A237" s="31">
        <v>2067</v>
      </c>
      <c r="B237" s="32">
        <v>-6.9103109255379795</v>
      </c>
      <c r="C237" s="32">
        <v>-15.327263225900909</v>
      </c>
      <c r="D237" s="32">
        <v>-6.6293525138402618</v>
      </c>
      <c r="E237" s="32">
        <v>-3.5933268303098593</v>
      </c>
      <c r="F237" s="32">
        <v>-0.92555686237977497</v>
      </c>
      <c r="G237" s="32">
        <v>5.2138503881493889</v>
      </c>
      <c r="H237" s="32">
        <v>9.8857031849460153</v>
      </c>
      <c r="I237" s="32">
        <v>9.5519963322942729</v>
      </c>
      <c r="J237" s="32">
        <v>3.7301667091289126</v>
      </c>
      <c r="K237" s="32">
        <v>-0.24036558252358292</v>
      </c>
      <c r="L237" s="32">
        <v>-3.405916257700389</v>
      </c>
      <c r="M237" s="32">
        <v>-6.1185792812703363</v>
      </c>
      <c r="N237" s="1">
        <f t="shared" si="123"/>
        <v>-1.230746238745376</v>
      </c>
      <c r="O237" s="1">
        <f t="shared" si="155"/>
        <v>28.381716614518592</v>
      </c>
      <c r="P237" s="32">
        <f t="shared" si="124"/>
        <v>-8.1573003130426098</v>
      </c>
      <c r="Q237" s="32">
        <f t="shared" si="125"/>
        <v>-3.7160787355099654</v>
      </c>
      <c r="R237" s="32">
        <f t="shared" si="126"/>
        <v>8.2171833017965596</v>
      </c>
      <c r="S237" s="32">
        <f t="shared" si="127"/>
        <v>2.7961622968313577E-2</v>
      </c>
      <c r="U237" s="32">
        <f t="shared" si="128"/>
        <v>9.8857031849460153</v>
      </c>
      <c r="V237" s="32">
        <f t="shared" si="129"/>
        <v>-15.327263225900909</v>
      </c>
      <c r="W237" s="45">
        <f t="shared" si="177"/>
        <v>140.09807977393095</v>
      </c>
      <c r="X237" s="32">
        <f t="shared" ref="X237" si="178">INTERCEPT(J$7:K$7,J237:K237)</f>
        <v>286.65361021433273</v>
      </c>
      <c r="Y237" s="32">
        <f t="shared" si="130"/>
        <v>146.55553044040178</v>
      </c>
      <c r="Z237" s="32">
        <f t="shared" si="131"/>
        <v>213.37584499413185</v>
      </c>
      <c r="AA237" s="35">
        <f t="shared" si="132"/>
        <v>965.86964936408845</v>
      </c>
      <c r="AB237" s="32">
        <f t="shared" si="133"/>
        <v>215.82269792677207</v>
      </c>
      <c r="AC237" s="32">
        <f t="shared" si="134"/>
        <v>2205.3142008318223</v>
      </c>
      <c r="AD237" s="32">
        <f t="shared" si="135"/>
        <v>32.186730810544915</v>
      </c>
      <c r="AE237" s="36">
        <f t="shared" si="136"/>
        <v>0.60175864285075709</v>
      </c>
      <c r="AG237" s="32"/>
      <c r="AH237" s="37">
        <f t="shared" si="137"/>
        <v>0.30678244752450801</v>
      </c>
      <c r="AI237" s="23">
        <f t="shared" si="156"/>
        <v>0.34124780100438612</v>
      </c>
      <c r="AJ237" s="11">
        <f t="shared" si="153"/>
        <v>0.229042986332919</v>
      </c>
      <c r="AK237" s="11">
        <f t="shared" si="153"/>
        <v>0.35209350946808965</v>
      </c>
      <c r="AL237" s="11">
        <f t="shared" si="153"/>
        <v>0.38854082282228219</v>
      </c>
      <c r="AM237" s="11">
        <f t="shared" si="153"/>
        <v>0.52078115799437086</v>
      </c>
      <c r="AN237" s="37">
        <f t="shared" si="138"/>
        <v>0.79465326826739424</v>
      </c>
      <c r="AO237" s="37">
        <f t="shared" si="139"/>
        <v>0.97753547994160395</v>
      </c>
      <c r="AP237" s="37">
        <f t="shared" si="140"/>
        <v>0.78020554787217522</v>
      </c>
      <c r="AQ237" s="37">
        <f t="shared" si="141"/>
        <v>0.7358249331235176</v>
      </c>
      <c r="AR237" s="37">
        <f t="shared" si="142"/>
        <v>0.62878420958008174</v>
      </c>
      <c r="AS237" s="37">
        <f t="shared" si="143"/>
        <v>2.6425546374409978</v>
      </c>
      <c r="AT237" s="37">
        <f t="shared" si="144"/>
        <v>1.2627623028698767</v>
      </c>
      <c r="AU237" s="37">
        <f t="shared" si="145"/>
        <v>1.0397073557483303</v>
      </c>
      <c r="AV237" s="37">
        <f t="shared" si="146"/>
        <v>0.34501510469894892</v>
      </c>
    </row>
    <row r="238" spans="1:48" s="33" customFormat="1" x14ac:dyDescent="0.35">
      <c r="A238" s="31">
        <v>2068</v>
      </c>
      <c r="B238" s="32">
        <v>-11.765353231786753</v>
      </c>
      <c r="C238" s="32">
        <v>-16.242156419758</v>
      </c>
      <c r="D238" s="32">
        <v>-16.10734786504058</v>
      </c>
      <c r="E238" s="32">
        <v>-4.3820663150552415</v>
      </c>
      <c r="F238" s="32">
        <v>0.24643083906705027</v>
      </c>
      <c r="G238" s="32">
        <v>5.1309099073790279</v>
      </c>
      <c r="H238" s="32">
        <v>7.6330563494933017</v>
      </c>
      <c r="I238" s="32">
        <v>8.3817912124271121</v>
      </c>
      <c r="J238" s="32">
        <v>5.6768938261983992</v>
      </c>
      <c r="K238" s="40">
        <v>1.37899652887463</v>
      </c>
      <c r="L238" s="32">
        <v>-0.54792976564744</v>
      </c>
      <c r="M238" s="32">
        <v>-3.8659288952143003</v>
      </c>
      <c r="N238" s="1">
        <f t="shared" si="123"/>
        <v>-2.0385586524218993</v>
      </c>
      <c r="O238" s="1">
        <f t="shared" si="155"/>
        <v>27.069082134564891</v>
      </c>
      <c r="P238" s="32">
        <f t="shared" si="124"/>
        <v>-11.375362977605031</v>
      </c>
      <c r="Q238" s="32">
        <f t="shared" si="125"/>
        <v>-6.7476611136762576</v>
      </c>
      <c r="R238" s="32">
        <f t="shared" si="126"/>
        <v>7.0485858230998133</v>
      </c>
      <c r="S238" s="32">
        <f t="shared" si="127"/>
        <v>2.1693201964751965</v>
      </c>
      <c r="U238" s="32">
        <f t="shared" si="128"/>
        <v>8.3817912124271121</v>
      </c>
      <c r="V238" s="32">
        <f t="shared" si="129"/>
        <v>-16.242156419758</v>
      </c>
      <c r="W238" s="45">
        <f t="shared" si="177"/>
        <v>133.96121961289467</v>
      </c>
      <c r="X238" s="34">
        <f t="shared" ref="X238:X243" si="179">INTERCEPT(K$7:L$7,K238:L238)</f>
        <v>310.32719403967036</v>
      </c>
      <c r="Y238" s="32">
        <f t="shared" si="130"/>
        <v>176.36597442677569</v>
      </c>
      <c r="Z238" s="32">
        <f t="shared" si="131"/>
        <v>222.14420682628253</v>
      </c>
      <c r="AA238" s="35">
        <f t="shared" si="132"/>
        <v>985.50851641432882</v>
      </c>
      <c r="AB238" s="32">
        <f t="shared" si="133"/>
        <v>212.30760939856194</v>
      </c>
      <c r="AC238" s="32">
        <f t="shared" si="134"/>
        <v>2298.8889339708844</v>
      </c>
      <c r="AD238" s="32">
        <f t="shared" si="135"/>
        <v>27.807414913613698</v>
      </c>
      <c r="AE238" s="36">
        <f t="shared" si="136"/>
        <v>0.60432326805466818</v>
      </c>
      <c r="AG238" s="32"/>
      <c r="AH238" s="37">
        <f t="shared" si="137"/>
        <v>0.22365977929630287</v>
      </c>
      <c r="AI238" s="23">
        <f t="shared" si="156"/>
        <v>0.32457734310897413</v>
      </c>
      <c r="AJ238" s="11">
        <f t="shared" si="153"/>
        <v>0.2206421256612153</v>
      </c>
      <c r="AK238" s="11">
        <f t="shared" si="153"/>
        <v>0.33870463777256188</v>
      </c>
      <c r="AL238" s="11">
        <f t="shared" si="153"/>
        <v>0.3756770049187359</v>
      </c>
      <c r="AM238" s="11">
        <f t="shared" si="153"/>
        <v>0.5122490338746718</v>
      </c>
      <c r="AN238" s="37">
        <f t="shared" si="138"/>
        <v>0.81797029025841528</v>
      </c>
      <c r="AO238" s="37">
        <f t="shared" si="139"/>
        <v>0.9936799349911869</v>
      </c>
      <c r="AP238" s="37">
        <f t="shared" si="140"/>
        <v>0.79812345289430331</v>
      </c>
      <c r="AQ238" s="37">
        <f t="shared" si="141"/>
        <v>0.750754588294408</v>
      </c>
      <c r="AR238" s="37">
        <f t="shared" si="142"/>
        <v>0.63313616398463179</v>
      </c>
      <c r="AS238" s="37">
        <f t="shared" si="143"/>
        <v>2.6912367352060285</v>
      </c>
      <c r="AT238" s="37">
        <f t="shared" si="144"/>
        <v>1.2900990602709796</v>
      </c>
      <c r="AU238" s="37">
        <f t="shared" si="145"/>
        <v>1.060825120650164</v>
      </c>
      <c r="AV238" s="37">
        <f t="shared" si="146"/>
        <v>0.34970898187596455</v>
      </c>
    </row>
    <row r="239" spans="1:48" s="33" customFormat="1" x14ac:dyDescent="0.35">
      <c r="A239" s="31">
        <v>2069</v>
      </c>
      <c r="B239" s="32">
        <v>-5.0939362408892706</v>
      </c>
      <c r="C239" s="32">
        <v>-5.5646065991152902</v>
      </c>
      <c r="D239" s="32">
        <v>-10.129850120573929</v>
      </c>
      <c r="E239" s="32">
        <v>-9.599412371705867</v>
      </c>
      <c r="F239" s="32">
        <v>-0.18522155660486661</v>
      </c>
      <c r="G239" s="32">
        <v>4.2595497325891589</v>
      </c>
      <c r="H239" s="32">
        <v>10.067963266671434</v>
      </c>
      <c r="I239" s="32">
        <v>7.2097848550037993</v>
      </c>
      <c r="J239" s="32">
        <v>5.6060012627743596</v>
      </c>
      <c r="K239" s="40">
        <v>2.0160997872353499</v>
      </c>
      <c r="L239" s="32">
        <v>-3.5724826301804518</v>
      </c>
      <c r="M239" s="32">
        <v>-4.5260658360716501</v>
      </c>
      <c r="N239" s="1">
        <f t="shared" si="123"/>
        <v>-0.79268137090560209</v>
      </c>
      <c r="O239" s="1">
        <f t="shared" si="155"/>
        <v>27.143299117038751</v>
      </c>
      <c r="P239" s="32">
        <f t="shared" si="124"/>
        <v>-4.8414905784062867</v>
      </c>
      <c r="Q239" s="32">
        <f t="shared" si="125"/>
        <v>-6.6381613496282199</v>
      </c>
      <c r="R239" s="32">
        <f t="shared" si="126"/>
        <v>7.1790992847547974</v>
      </c>
      <c r="S239" s="32">
        <f t="shared" si="127"/>
        <v>1.3498728066097525</v>
      </c>
      <c r="U239" s="32">
        <f t="shared" si="128"/>
        <v>10.067963266671434</v>
      </c>
      <c r="V239" s="32">
        <f t="shared" si="129"/>
        <v>-10.129850120573929</v>
      </c>
      <c r="W239" s="45">
        <f t="shared" si="177"/>
        <v>136.77098946354849</v>
      </c>
      <c r="X239" s="34">
        <f t="shared" si="179"/>
        <v>299.50297694797388</v>
      </c>
      <c r="Y239" s="32">
        <f t="shared" si="130"/>
        <v>162.73198748442539</v>
      </c>
      <c r="Z239" s="32">
        <f t="shared" si="131"/>
        <v>218.13698320576117</v>
      </c>
      <c r="AA239" s="35">
        <f t="shared" si="132"/>
        <v>1092.2531148704202</v>
      </c>
      <c r="AB239" s="32">
        <f t="shared" si="133"/>
        <v>191.44379542387813</v>
      </c>
      <c r="AC239" s="32">
        <f t="shared" si="134"/>
        <v>1292.8646361051349</v>
      </c>
      <c r="AD239" s="32">
        <f t="shared" si="135"/>
        <v>41.049091751609424</v>
      </c>
      <c r="AE239" s="36">
        <f t="shared" si="136"/>
        <v>0.52106474463483288</v>
      </c>
      <c r="AG239" s="32"/>
      <c r="AH239" s="37">
        <f t="shared" si="137"/>
        <v>0.31350784454017594</v>
      </c>
      <c r="AI239" s="23">
        <f t="shared" si="156"/>
        <v>0.32551989878639215</v>
      </c>
      <c r="AJ239" s="11">
        <f t="shared" si="153"/>
        <v>0.22111711434904802</v>
      </c>
      <c r="AK239" s="11">
        <f t="shared" si="153"/>
        <v>0.33946165099379527</v>
      </c>
      <c r="AL239" s="11">
        <f t="shared" si="153"/>
        <v>0.37640433134697976</v>
      </c>
      <c r="AM239" s="11">
        <f t="shared" si="153"/>
        <v>0.5127314442607519</v>
      </c>
      <c r="AN239" s="37">
        <f t="shared" si="138"/>
        <v>0.81661605955724503</v>
      </c>
      <c r="AO239" s="37">
        <f t="shared" si="139"/>
        <v>0.99275800919384649</v>
      </c>
      <c r="AP239" s="37">
        <f t="shared" si="140"/>
        <v>0.79708722474762483</v>
      </c>
      <c r="AQ239" s="37">
        <f t="shared" si="141"/>
        <v>0.74988909663496695</v>
      </c>
      <c r="AR239" s="37">
        <f t="shared" si="142"/>
        <v>0.63288070489473081</v>
      </c>
      <c r="AS239" s="37">
        <f t="shared" si="143"/>
        <v>2.8319253228169963</v>
      </c>
      <c r="AT239" s="37">
        <f t="shared" si="144"/>
        <v>1.3572892265756364</v>
      </c>
      <c r="AU239" s="37">
        <f t="shared" si="145"/>
        <v>1.1161556769304661</v>
      </c>
      <c r="AV239" s="37">
        <f t="shared" si="146"/>
        <v>0.36808711002625555</v>
      </c>
    </row>
    <row r="240" spans="1:48" s="33" customFormat="1" x14ac:dyDescent="0.35">
      <c r="A240" s="31">
        <v>2070</v>
      </c>
      <c r="B240" s="32">
        <v>-5.6069692310251789</v>
      </c>
      <c r="C240" s="32">
        <v>-7.7879204803488751</v>
      </c>
      <c r="D240" s="32">
        <v>-8.2607406507462766</v>
      </c>
      <c r="E240" s="32">
        <v>-5.7741995317928163</v>
      </c>
      <c r="F240" s="40">
        <v>0.43677502888795311</v>
      </c>
      <c r="G240" s="32">
        <v>8.4732665789661858</v>
      </c>
      <c r="H240" s="32">
        <v>10.94990191546113</v>
      </c>
      <c r="I240" s="32">
        <v>9.5184919034822126</v>
      </c>
      <c r="J240" s="32">
        <v>5.6522565638280922</v>
      </c>
      <c r="K240" s="40">
        <v>2.4037228566405302</v>
      </c>
      <c r="L240" s="32">
        <v>-2.9660034342612116</v>
      </c>
      <c r="M240" s="32">
        <v>-5.633606939329967</v>
      </c>
      <c r="N240" s="1">
        <f t="shared" si="123"/>
        <v>0.11708121498014819</v>
      </c>
      <c r="O240" s="1">
        <f t="shared" si="155"/>
        <v>35.03069199062557</v>
      </c>
      <c r="P240" s="32">
        <f t="shared" si="124"/>
        <v>-5.9736518491485677</v>
      </c>
      <c r="Q240" s="32">
        <f t="shared" si="125"/>
        <v>-4.5327217178837129</v>
      </c>
      <c r="R240" s="32">
        <f t="shared" si="126"/>
        <v>9.6472201326365106</v>
      </c>
      <c r="S240" s="32">
        <f t="shared" si="127"/>
        <v>1.6966586620691368</v>
      </c>
      <c r="U240" s="32">
        <f t="shared" si="128"/>
        <v>10.94990191546113</v>
      </c>
      <c r="V240" s="32">
        <f t="shared" si="129"/>
        <v>-8.2607406507462766</v>
      </c>
      <c r="W240" s="34">
        <f t="shared" ref="W240:W242" si="180">INTERCEPT(E$7:F$7,E240:F240)</f>
        <v>133.35514523511065</v>
      </c>
      <c r="X240" s="34">
        <f t="shared" si="179"/>
        <v>302.15312553300078</v>
      </c>
      <c r="Y240" s="32">
        <f t="shared" si="130"/>
        <v>168.79798029789012</v>
      </c>
      <c r="Z240" s="32">
        <f t="shared" si="131"/>
        <v>217.7541353840557</v>
      </c>
      <c r="AA240" s="35">
        <f t="shared" si="132"/>
        <v>1232.2142185265579</v>
      </c>
      <c r="AB240" s="32">
        <f t="shared" si="133"/>
        <v>198.85216828713678</v>
      </c>
      <c r="AC240" s="32">
        <f t="shared" si="134"/>
        <v>1095.1107933723936</v>
      </c>
      <c r="AD240" s="32">
        <f t="shared" si="135"/>
        <v>33.929061091542266</v>
      </c>
      <c r="AE240" s="36">
        <f t="shared" si="136"/>
        <v>0.48525962391786598</v>
      </c>
      <c r="AG240" s="32"/>
      <c r="AH240" s="37">
        <f t="shared" si="137"/>
        <v>0.34605138068051572</v>
      </c>
      <c r="AI240" s="23">
        <f t="shared" si="156"/>
        <v>0.42568978828094473</v>
      </c>
      <c r="AJ240" s="11">
        <f t="shared" si="153"/>
        <v>0.27159642874000367</v>
      </c>
      <c r="AK240" s="11">
        <f t="shared" si="153"/>
        <v>0.4199130583043808</v>
      </c>
      <c r="AL240" s="11">
        <f t="shared" si="153"/>
        <v>0.45370078150813059</v>
      </c>
      <c r="AM240" s="11">
        <f t="shared" si="153"/>
        <v>0.56399949793906612</v>
      </c>
      <c r="AN240" s="37">
        <f t="shared" si="138"/>
        <v>0.69720628322331146</v>
      </c>
      <c r="AO240" s="37">
        <f t="shared" si="139"/>
        <v>0.9010051301450529</v>
      </c>
      <c r="AP240" s="37">
        <f t="shared" si="140"/>
        <v>0.70277297771739655</v>
      </c>
      <c r="AQ240" s="37">
        <f t="shared" si="141"/>
        <v>0.67250409358196106</v>
      </c>
      <c r="AR240" s="37">
        <f t="shared" si="142"/>
        <v>0.61215246069816609</v>
      </c>
      <c r="AS240" s="37">
        <f t="shared" si="143"/>
        <v>2.8655315272935771</v>
      </c>
      <c r="AT240" s="37">
        <f t="shared" si="144"/>
        <v>1.353656480175766</v>
      </c>
      <c r="AU240" s="37">
        <f t="shared" si="145"/>
        <v>1.1226779192725846</v>
      </c>
      <c r="AV240" s="37">
        <f t="shared" si="146"/>
        <v>0.38450407193129549</v>
      </c>
    </row>
    <row r="241" spans="1:48" s="33" customFormat="1" x14ac:dyDescent="0.35">
      <c r="A241" s="31">
        <v>2071</v>
      </c>
      <c r="B241" s="32">
        <v>-4.1108217801870799</v>
      </c>
      <c r="C241" s="32">
        <v>-15.22456743955674</v>
      </c>
      <c r="D241" s="32">
        <v>-4.4221282373631023</v>
      </c>
      <c r="E241" s="32">
        <v>-2.981919934482133</v>
      </c>
      <c r="F241" s="40">
        <v>0.79879008755046232</v>
      </c>
      <c r="G241" s="32">
        <v>6.9351388484349616</v>
      </c>
      <c r="H241" s="32">
        <v>10.068779722534627</v>
      </c>
      <c r="I241" s="32">
        <v>8.3754150455754139</v>
      </c>
      <c r="J241" s="32">
        <v>5.5099740009931466</v>
      </c>
      <c r="K241" s="40">
        <v>2.4963249788858</v>
      </c>
      <c r="L241" s="32">
        <v>-1.7064060399168977</v>
      </c>
      <c r="M241" s="32">
        <v>-5.1630214051327279</v>
      </c>
      <c r="N241" s="1">
        <f t="shared" si="123"/>
        <v>4.7963153944644198E-2</v>
      </c>
      <c r="O241" s="1">
        <f t="shared" si="155"/>
        <v>31.688097705088609</v>
      </c>
      <c r="P241" s="32">
        <f t="shared" si="124"/>
        <v>-8.3229987196912614</v>
      </c>
      <c r="Q241" s="32">
        <f t="shared" si="125"/>
        <v>-2.2017526947649242</v>
      </c>
      <c r="R241" s="32">
        <f t="shared" si="126"/>
        <v>8.4597778721816681</v>
      </c>
      <c r="S241" s="32">
        <f t="shared" si="127"/>
        <v>2.0999643133206831</v>
      </c>
      <c r="U241" s="32">
        <f t="shared" si="128"/>
        <v>10.068779722534627</v>
      </c>
      <c r="V241" s="32">
        <f t="shared" si="129"/>
        <v>-15.22456743955674</v>
      </c>
      <c r="W241" s="34">
        <f t="shared" si="180"/>
        <v>129.05594649462407</v>
      </c>
      <c r="X241" s="34">
        <f t="shared" si="179"/>
        <v>306.61629426565293</v>
      </c>
      <c r="Y241" s="32">
        <f t="shared" si="130"/>
        <v>177.56034777102886</v>
      </c>
      <c r="Z241" s="32">
        <f t="shared" si="131"/>
        <v>217.83612038013848</v>
      </c>
      <c r="AA241" s="35">
        <f t="shared" si="132"/>
        <v>1191.8773527754211</v>
      </c>
      <c r="AB241" s="32">
        <f t="shared" si="133"/>
        <v>191.90282096162329</v>
      </c>
      <c r="AC241" s="32">
        <f t="shared" si="134"/>
        <v>1947.758293047611</v>
      </c>
      <c r="AD241" s="32">
        <f t="shared" si="135"/>
        <v>33.104536013812421</v>
      </c>
      <c r="AE241" s="36">
        <f t="shared" si="136"/>
        <v>0.5610869914651847</v>
      </c>
      <c r="AG241" s="32"/>
      <c r="AH241" s="37">
        <f t="shared" si="137"/>
        <v>0.31353797176152776</v>
      </c>
      <c r="AI241" s="23">
        <f t="shared" si="156"/>
        <v>0.38323884085462534</v>
      </c>
      <c r="AJ241" s="11">
        <f t="shared" si="153"/>
        <v>0.25020382531256713</v>
      </c>
      <c r="AK241" s="11">
        <f t="shared" si="153"/>
        <v>0.38581859659190382</v>
      </c>
      <c r="AL241" s="11">
        <f t="shared" si="153"/>
        <v>0.42094335750986833</v>
      </c>
      <c r="AM241" s="11">
        <f t="shared" si="153"/>
        <v>0.54227263508307599</v>
      </c>
      <c r="AN241" s="37">
        <f t="shared" si="138"/>
        <v>0.74188135114540232</v>
      </c>
      <c r="AO241" s="37">
        <f t="shared" si="139"/>
        <v>0.93838321497569366</v>
      </c>
      <c r="AP241" s="37">
        <f t="shared" si="140"/>
        <v>0.73891751879064349</v>
      </c>
      <c r="AQ241" s="37">
        <f t="shared" si="141"/>
        <v>0.70176830465596418</v>
      </c>
      <c r="AR241" s="37">
        <f t="shared" si="142"/>
        <v>0.61938362643900324</v>
      </c>
      <c r="AS241" s="37">
        <f t="shared" si="143"/>
        <v>2.8761024399579131</v>
      </c>
      <c r="AT241" s="37">
        <f t="shared" si="144"/>
        <v>1.3651224131747877</v>
      </c>
      <c r="AU241" s="37">
        <f t="shared" si="145"/>
        <v>1.1279173199113863</v>
      </c>
      <c r="AV241" s="37">
        <f t="shared" si="146"/>
        <v>0.38038526014868351</v>
      </c>
    </row>
    <row r="242" spans="1:48" s="33" customFormat="1" x14ac:dyDescent="0.35">
      <c r="A242" s="31">
        <v>2072</v>
      </c>
      <c r="B242" s="32">
        <v>-4.7037309983664901</v>
      </c>
      <c r="C242" s="32">
        <v>-13.475704058361604</v>
      </c>
      <c r="D242" s="32">
        <v>-10.900542368196977</v>
      </c>
      <c r="E242" s="32">
        <v>-9.5781871848601643</v>
      </c>
      <c r="F242" s="40">
        <v>1.4054263262099558</v>
      </c>
      <c r="G242" s="32">
        <v>6.453688700966385</v>
      </c>
      <c r="H242" s="32">
        <v>9.0103554930156218</v>
      </c>
      <c r="I242" s="32">
        <v>8.0134137147699018</v>
      </c>
      <c r="J242" s="32">
        <v>2.6844949796756286</v>
      </c>
      <c r="K242" s="40">
        <v>0.98413400654238514</v>
      </c>
      <c r="L242" s="32">
        <v>-1.63894924905966</v>
      </c>
      <c r="M242" s="32">
        <v>-4.4563201670714552</v>
      </c>
      <c r="N242" s="1">
        <f t="shared" si="123"/>
        <v>-1.3501600670613731</v>
      </c>
      <c r="O242" s="1">
        <f t="shared" si="155"/>
        <v>27.567379214637491</v>
      </c>
      <c r="P242" s="32">
        <f t="shared" si="124"/>
        <v>-7.7808188206202731</v>
      </c>
      <c r="Q242" s="32">
        <f t="shared" si="125"/>
        <v>-6.3577677422823955</v>
      </c>
      <c r="R242" s="32">
        <f t="shared" si="126"/>
        <v>7.8258193029173029</v>
      </c>
      <c r="S242" s="32">
        <f t="shared" si="127"/>
        <v>0.6765599123861179</v>
      </c>
      <c r="U242" s="32">
        <f t="shared" si="128"/>
        <v>9.0103554930156218</v>
      </c>
      <c r="V242" s="32">
        <f t="shared" si="129"/>
        <v>-13.475704058361604</v>
      </c>
      <c r="W242" s="34">
        <f t="shared" si="180"/>
        <v>131.59732235150113</v>
      </c>
      <c r="X242" s="34">
        <f t="shared" si="179"/>
        <v>299.94305547124293</v>
      </c>
      <c r="Y242" s="32">
        <f t="shared" si="130"/>
        <v>168.34573311974179</v>
      </c>
      <c r="Z242" s="32">
        <f t="shared" si="131"/>
        <v>215.77018891137203</v>
      </c>
      <c r="AA242" s="35">
        <f t="shared" si="132"/>
        <v>1011.2366007608048</v>
      </c>
      <c r="AB242" s="32">
        <f t="shared" si="133"/>
        <v>189.98102808584821</v>
      </c>
      <c r="AC242" s="32">
        <f t="shared" si="134"/>
        <v>1706.7520741254496</v>
      </c>
      <c r="AD242" s="32">
        <f t="shared" si="135"/>
        <v>36.60680830857703</v>
      </c>
      <c r="AE242" s="36">
        <f t="shared" si="136"/>
        <v>0.56505638649629786</v>
      </c>
      <c r="AG242" s="32"/>
      <c r="AH242" s="37">
        <f t="shared" si="137"/>
        <v>0.27448211769227648</v>
      </c>
      <c r="AI242" s="23">
        <f t="shared" si="156"/>
        <v>0.33090571602589613</v>
      </c>
      <c r="AJ242" s="11">
        <f t="shared" si="153"/>
        <v>0.22383122697367994</v>
      </c>
      <c r="AK242" s="11">
        <f t="shared" si="153"/>
        <v>0.34378726798930243</v>
      </c>
      <c r="AL242" s="11">
        <f t="shared" si="153"/>
        <v>0.38056031630344739</v>
      </c>
      <c r="AM242" s="11">
        <f t="shared" si="153"/>
        <v>0.5154879648951437</v>
      </c>
      <c r="AN242" s="37">
        <f t="shared" si="138"/>
        <v>0.80896038957669147</v>
      </c>
      <c r="AO242" s="37">
        <f t="shared" si="139"/>
        <v>0.98751101877709757</v>
      </c>
      <c r="AP242" s="37">
        <f t="shared" si="140"/>
        <v>0.79121936258054704</v>
      </c>
      <c r="AQ242" s="37">
        <f t="shared" si="141"/>
        <v>0.74499274144147487</v>
      </c>
      <c r="AR242" s="37">
        <f t="shared" si="142"/>
        <v>0.63144260318882106</v>
      </c>
      <c r="AS242" s="37">
        <f t="shared" si="143"/>
        <v>2.7176643438966792</v>
      </c>
      <c r="AT242" s="37">
        <f t="shared" si="144"/>
        <v>1.3011659059743794</v>
      </c>
      <c r="AU242" s="37">
        <f t="shared" si="145"/>
        <v>1.0704515559550123</v>
      </c>
      <c r="AV242" s="37">
        <f t="shared" si="146"/>
        <v>0.35377029671574545</v>
      </c>
    </row>
    <row r="243" spans="1:48" s="33" customFormat="1" x14ac:dyDescent="0.35">
      <c r="A243" s="31">
        <v>2073</v>
      </c>
      <c r="B243" s="32">
        <v>-9.8857380590743222</v>
      </c>
      <c r="C243" s="32">
        <v>-11.47662455317781</v>
      </c>
      <c r="D243" s="32">
        <v>-8.5850541354042811</v>
      </c>
      <c r="E243" s="32">
        <v>-5.7555756575878778</v>
      </c>
      <c r="F243" s="32">
        <v>-2.728746668238168</v>
      </c>
      <c r="G243" s="32">
        <v>4.10975645870211</v>
      </c>
      <c r="H243" s="32">
        <v>7.282552288001396</v>
      </c>
      <c r="I243" s="32">
        <v>7.829945895818943</v>
      </c>
      <c r="J243" s="32">
        <v>2.461872828829927</v>
      </c>
      <c r="K243" s="40">
        <v>1.2597595193395339</v>
      </c>
      <c r="L243" s="32">
        <v>-2.4403546777171776</v>
      </c>
      <c r="M243" s="32">
        <v>-4.0389127893007455</v>
      </c>
      <c r="N243" s="1">
        <f t="shared" si="123"/>
        <v>-1.8305932958173727</v>
      </c>
      <c r="O243" s="1">
        <f t="shared" si="155"/>
        <v>21.684127471352376</v>
      </c>
      <c r="P243" s="32">
        <f t="shared" si="124"/>
        <v>-8.606227593107862</v>
      </c>
      <c r="Q243" s="32">
        <f t="shared" si="125"/>
        <v>-5.6897921537434426</v>
      </c>
      <c r="R243" s="32">
        <f t="shared" si="126"/>
        <v>6.4074182141741503</v>
      </c>
      <c r="S243" s="32">
        <f t="shared" si="127"/>
        <v>0.42709255681742775</v>
      </c>
      <c r="U243" s="32">
        <f t="shared" si="128"/>
        <v>7.829945895818943</v>
      </c>
      <c r="V243" s="32">
        <f t="shared" si="129"/>
        <v>-11.47662455317781</v>
      </c>
      <c r="W243" s="45">
        <f t="shared" ref="W243" si="181">INTERCEPT(F$7:G$7,F243:G243)</f>
        <v>147.67032029325136</v>
      </c>
      <c r="X243" s="34">
        <f t="shared" si="179"/>
        <v>298.88418364774242</v>
      </c>
      <c r="Y243" s="32">
        <f t="shared" si="130"/>
        <v>151.21386335449105</v>
      </c>
      <c r="Z243" s="32">
        <f t="shared" si="131"/>
        <v>223.27725197049688</v>
      </c>
      <c r="AA243" s="35">
        <f t="shared" si="132"/>
        <v>789.33091250894915</v>
      </c>
      <c r="AB243" s="32">
        <f t="shared" si="133"/>
        <v>212.72726482200844</v>
      </c>
      <c r="AC243" s="32">
        <f t="shared" si="134"/>
        <v>1627.5939670577468</v>
      </c>
      <c r="AD243" s="32">
        <f t="shared" si="135"/>
        <v>41.306687882247147</v>
      </c>
      <c r="AE243" s="36">
        <f t="shared" si="136"/>
        <v>0.58948486187053983</v>
      </c>
      <c r="AG243" s="32"/>
      <c r="AH243" s="37">
        <f t="shared" si="137"/>
        <v>0.21072617942725153</v>
      </c>
      <c r="AI243" s="23">
        <f t="shared" si="156"/>
        <v>0.25618841888617516</v>
      </c>
      <c r="AJ243" s="11">
        <f t="shared" si="153"/>
        <v>0.1861784158166552</v>
      </c>
      <c r="AK243" s="11">
        <f t="shared" si="153"/>
        <v>0.28377810020779426</v>
      </c>
      <c r="AL243" s="11">
        <f t="shared" si="153"/>
        <v>0.32290444921925326</v>
      </c>
      <c r="AM243" s="11">
        <f t="shared" si="153"/>
        <v>0.47724682856379042</v>
      </c>
      <c r="AN243" s="37">
        <f t="shared" si="138"/>
        <v>0.92770352360339681</v>
      </c>
      <c r="AO243" s="37">
        <f t="shared" si="139"/>
        <v>1.0634859824805862</v>
      </c>
      <c r="AP243" s="37">
        <f t="shared" si="140"/>
        <v>0.88071054295579809</v>
      </c>
      <c r="AQ243" s="37">
        <f t="shared" si="141"/>
        <v>0.82038443349797396</v>
      </c>
      <c r="AR243" s="37">
        <f t="shared" si="142"/>
        <v>0.65467722162854536</v>
      </c>
      <c r="AS243" s="37">
        <f t="shared" si="143"/>
        <v>2.4916893269217821</v>
      </c>
      <c r="AT243" s="37">
        <f t="shared" si="144"/>
        <v>1.2128413216955878</v>
      </c>
      <c r="AU243" s="37">
        <f t="shared" si="145"/>
        <v>0.99243681960876606</v>
      </c>
      <c r="AV243" s="37">
        <f t="shared" si="146"/>
        <v>0.31825204771436916</v>
      </c>
    </row>
    <row r="244" spans="1:48" s="33" customFormat="1" x14ac:dyDescent="0.35">
      <c r="A244" s="31">
        <v>2074</v>
      </c>
      <c r="B244" s="32">
        <v>-8.9473485800432631</v>
      </c>
      <c r="C244" s="32">
        <v>-11.501009307144814</v>
      </c>
      <c r="D244" s="32">
        <v>-4.7449959105454065</v>
      </c>
      <c r="E244" s="32">
        <v>-7.3732783475630814</v>
      </c>
      <c r="F244" s="40">
        <v>2.5217461099982175</v>
      </c>
      <c r="G244" s="32">
        <v>6.5696656099562949</v>
      </c>
      <c r="H244" s="32">
        <v>8.2367900733031085</v>
      </c>
      <c r="I244" s="32">
        <v>7.7098636120470161</v>
      </c>
      <c r="J244" s="32">
        <v>4.2120796846091046</v>
      </c>
      <c r="K244" s="32">
        <v>-0.32616225643256924</v>
      </c>
      <c r="L244" s="32">
        <v>-1.6867548305979883</v>
      </c>
      <c r="M244" s="32">
        <v>-5.104696320990568</v>
      </c>
      <c r="N244" s="1">
        <f t="shared" si="123"/>
        <v>-0.86950837195032893</v>
      </c>
      <c r="O244" s="1">
        <f t="shared" si="155"/>
        <v>29.25014508991374</v>
      </c>
      <c r="P244" s="32">
        <f t="shared" si="124"/>
        <v>-8.162423558829607</v>
      </c>
      <c r="Q244" s="32">
        <f t="shared" si="125"/>
        <v>-3.1988427160367574</v>
      </c>
      <c r="R244" s="32">
        <f t="shared" si="126"/>
        <v>7.5054397651021398</v>
      </c>
      <c r="S244" s="32">
        <f t="shared" si="127"/>
        <v>0.73305419919284898</v>
      </c>
      <c r="U244" s="32">
        <f t="shared" si="128"/>
        <v>8.2367900733031085</v>
      </c>
      <c r="V244" s="32">
        <f t="shared" si="129"/>
        <v>-11.501009307144814</v>
      </c>
      <c r="W244" s="34">
        <f t="shared" ref="W244:W245" si="182">INTERCEPT(E$7:F$7,E244:F244)</f>
        <v>127.72707769093262</v>
      </c>
      <c r="X244" s="32">
        <f t="shared" ref="X244:X248" si="183">INTERCEPT(J$7:K$7,J244:K244)</f>
        <v>286.30797301015866</v>
      </c>
      <c r="Y244" s="32">
        <f t="shared" si="130"/>
        <v>158.58089531922604</v>
      </c>
      <c r="Z244" s="32">
        <f t="shared" si="131"/>
        <v>207.01752535054564</v>
      </c>
      <c r="AA244" s="35">
        <f t="shared" si="132"/>
        <v>870.7983629206135</v>
      </c>
      <c r="AB244" s="32">
        <f t="shared" si="133"/>
        <v>193.8428940431902</v>
      </c>
      <c r="AC244" s="32">
        <f t="shared" si="134"/>
        <v>1486.2592856764111</v>
      </c>
      <c r="AD244" s="32">
        <f t="shared" si="135"/>
        <v>30.805630669337518</v>
      </c>
      <c r="AE244" s="36">
        <f t="shared" si="136"/>
        <v>0.56643082900876829</v>
      </c>
      <c r="AG244" s="32"/>
      <c r="AH244" s="37">
        <f t="shared" si="137"/>
        <v>0.24593755370488474</v>
      </c>
      <c r="AI244" s="23">
        <f t="shared" si="156"/>
        <v>0.35227684264190451</v>
      </c>
      <c r="AJ244" s="11">
        <f t="shared" si="153"/>
        <v>0.23460092857544795</v>
      </c>
      <c r="AK244" s="11">
        <f t="shared" si="153"/>
        <v>0.36095147991712018</v>
      </c>
      <c r="AL244" s="11">
        <f t="shared" si="153"/>
        <v>0.39705142188115466</v>
      </c>
      <c r="AM244" s="11">
        <f t="shared" si="153"/>
        <v>0.52642594308443935</v>
      </c>
      <c r="AN244" s="37">
        <f t="shared" si="138"/>
        <v>0.77996622039330044</v>
      </c>
      <c r="AO244" s="37">
        <f t="shared" si="139"/>
        <v>0.96704218655398089</v>
      </c>
      <c r="AP244" s="37">
        <f t="shared" si="140"/>
        <v>0.76882809491701765</v>
      </c>
      <c r="AQ244" s="37">
        <f t="shared" si="141"/>
        <v>0.72638781265291341</v>
      </c>
      <c r="AR244" s="37">
        <f t="shared" si="142"/>
        <v>0.62609865331250381</v>
      </c>
      <c r="AS244" s="37">
        <f t="shared" si="143"/>
        <v>2.4956286535948182</v>
      </c>
      <c r="AT244" s="37">
        <f t="shared" si="144"/>
        <v>1.190230996667065</v>
      </c>
      <c r="AU244" s="37">
        <f t="shared" si="145"/>
        <v>0.98086148911843818</v>
      </c>
      <c r="AV244" s="37">
        <f t="shared" si="146"/>
        <v>0.32689495826173354</v>
      </c>
    </row>
    <row r="245" spans="1:48" s="33" customFormat="1" x14ac:dyDescent="0.35">
      <c r="A245" s="31">
        <v>2075</v>
      </c>
      <c r="B245" s="32">
        <v>-10.390545082183227</v>
      </c>
      <c r="C245" s="32">
        <v>-12.513328034187923</v>
      </c>
      <c r="D245" s="32">
        <v>-8.3899107759893177</v>
      </c>
      <c r="E245" s="32">
        <v>-3.170153187763316</v>
      </c>
      <c r="F245" s="40">
        <v>1.1124730910340936</v>
      </c>
      <c r="G245" s="32">
        <v>4.5097349587027038</v>
      </c>
      <c r="H245" s="32">
        <v>8.1487733611513242</v>
      </c>
      <c r="I245" s="32">
        <v>7.8292803863248448</v>
      </c>
      <c r="J245" s="32">
        <v>4.5585478483392929</v>
      </c>
      <c r="K245" s="32">
        <v>-0.2984271756824467</v>
      </c>
      <c r="L245" s="32">
        <v>-3.3574597417767205</v>
      </c>
      <c r="M245" s="32">
        <v>-4.0207097706386676</v>
      </c>
      <c r="N245" s="1">
        <f t="shared" si="123"/>
        <v>-1.3318103435557802</v>
      </c>
      <c r="O245" s="1">
        <f t="shared" si="155"/>
        <v>26.15880964555226</v>
      </c>
      <c r="P245" s="32">
        <f t="shared" si="124"/>
        <v>-9.336189812453906</v>
      </c>
      <c r="Q245" s="32">
        <f t="shared" si="125"/>
        <v>-3.4825302909061797</v>
      </c>
      <c r="R245" s="32">
        <f t="shared" si="126"/>
        <v>6.8292629020596252</v>
      </c>
      <c r="S245" s="32">
        <f t="shared" si="127"/>
        <v>0.30088697696004196</v>
      </c>
      <c r="U245" s="32">
        <f t="shared" si="128"/>
        <v>8.1487733611513242</v>
      </c>
      <c r="V245" s="32">
        <f t="shared" si="129"/>
        <v>-12.513328034187923</v>
      </c>
      <c r="W245" s="34">
        <f t="shared" si="182"/>
        <v>127.57719117483495</v>
      </c>
      <c r="X245" s="32">
        <f t="shared" si="183"/>
        <v>286.62598812773433</v>
      </c>
      <c r="Y245" s="32">
        <f t="shared" si="130"/>
        <v>159.04879695289938</v>
      </c>
      <c r="Z245" s="32">
        <f t="shared" si="131"/>
        <v>207.10158965128466</v>
      </c>
      <c r="AA245" s="35">
        <f t="shared" si="132"/>
        <v>864.03506648863493</v>
      </c>
      <c r="AB245" s="32">
        <f t="shared" si="133"/>
        <v>206.26921816467629</v>
      </c>
      <c r="AC245" s="32">
        <f t="shared" si="134"/>
        <v>1720.742926833379</v>
      </c>
      <c r="AD245" s="32">
        <f t="shared" si="135"/>
        <v>24.442582092496806</v>
      </c>
      <c r="AE245" s="36">
        <f t="shared" si="136"/>
        <v>0.58527083866524854</v>
      </c>
      <c r="AG245" s="32"/>
      <c r="AH245" s="37">
        <f t="shared" si="137"/>
        <v>0.24268973702648389</v>
      </c>
      <c r="AI245" s="23">
        <f t="shared" si="156"/>
        <v>0.31301688249851367</v>
      </c>
      <c r="AJ245" s="11">
        <f t="shared" si="153"/>
        <v>0.21481638173153447</v>
      </c>
      <c r="AK245" s="11">
        <f t="shared" si="153"/>
        <v>0.32941985838463306</v>
      </c>
      <c r="AL245" s="11">
        <f t="shared" si="153"/>
        <v>0.36675633452641215</v>
      </c>
      <c r="AM245" s="11">
        <f t="shared" si="153"/>
        <v>0.50633226269608966</v>
      </c>
      <c r="AN245" s="37">
        <f t="shared" si="138"/>
        <v>0.83492974000386766</v>
      </c>
      <c r="AO245" s="37">
        <f t="shared" si="139"/>
        <v>1.0050761994098338</v>
      </c>
      <c r="AP245" s="37">
        <f t="shared" si="140"/>
        <v>0.81105843855978166</v>
      </c>
      <c r="AQ245" s="37">
        <f t="shared" si="141"/>
        <v>0.76157813865040347</v>
      </c>
      <c r="AR245" s="37">
        <f t="shared" si="142"/>
        <v>0.6363610010823697</v>
      </c>
      <c r="AS245" s="37">
        <f t="shared" si="143"/>
        <v>2.5343327156221411</v>
      </c>
      <c r="AT245" s="37">
        <f t="shared" si="144"/>
        <v>1.2177260298906525</v>
      </c>
      <c r="AU245" s="37">
        <f t="shared" si="145"/>
        <v>1.0004318872709952</v>
      </c>
      <c r="AV245" s="37">
        <f t="shared" si="146"/>
        <v>0.32828081134399556</v>
      </c>
    </row>
    <row r="246" spans="1:48" s="33" customFormat="1" x14ac:dyDescent="0.35">
      <c r="A246" s="31">
        <v>2076</v>
      </c>
      <c r="B246" s="32">
        <v>-13.775668226241093</v>
      </c>
      <c r="C246" s="32">
        <v>-11.493443417466416</v>
      </c>
      <c r="D246" s="32">
        <v>-5.5193211229904433</v>
      </c>
      <c r="E246" s="32">
        <v>-3.8528399068569463</v>
      </c>
      <c r="F246" s="32">
        <v>-2.4761364156145533</v>
      </c>
      <c r="G246" s="32">
        <v>5.2896774474318962</v>
      </c>
      <c r="H246" s="32">
        <v>7.4798955892133012</v>
      </c>
      <c r="I246" s="32">
        <v>7.4134423163961705</v>
      </c>
      <c r="J246" s="32">
        <v>3.227660633839438</v>
      </c>
      <c r="K246" s="32">
        <v>-0.29048974356627455</v>
      </c>
      <c r="L246" s="32">
        <v>-3.5143929333830854</v>
      </c>
      <c r="M246" s="32">
        <v>-5.1449668417749681</v>
      </c>
      <c r="N246" s="1">
        <f t="shared" si="123"/>
        <v>-1.888048551751081</v>
      </c>
      <c r="O246" s="1">
        <f t="shared" si="155"/>
        <v>23.410675986880808</v>
      </c>
      <c r="P246" s="32">
        <f t="shared" si="124"/>
        <v>-9.7632738047820595</v>
      </c>
      <c r="Q246" s="32">
        <f t="shared" si="125"/>
        <v>-3.9494324818206477</v>
      </c>
      <c r="R246" s="32">
        <f t="shared" si="126"/>
        <v>6.7276717843471232</v>
      </c>
      <c r="S246" s="32">
        <f t="shared" si="127"/>
        <v>-0.19240734770330725</v>
      </c>
      <c r="U246" s="32">
        <f t="shared" si="128"/>
        <v>7.4798955892133012</v>
      </c>
      <c r="V246" s="32">
        <f t="shared" si="129"/>
        <v>-13.775668226241093</v>
      </c>
      <c r="W246" s="45">
        <f t="shared" ref="W246:W247" si="184">INTERCEPT(F$7:G$7,F246:G246)</f>
        <v>145.22495117808776</v>
      </c>
      <c r="X246" s="32">
        <f t="shared" si="183"/>
        <v>285.98164909730076</v>
      </c>
      <c r="Y246" s="32">
        <f t="shared" si="130"/>
        <v>140.756697919213</v>
      </c>
      <c r="Z246" s="32">
        <f t="shared" si="131"/>
        <v>215.60330013769425</v>
      </c>
      <c r="AA246" s="35">
        <f t="shared" si="132"/>
        <v>701.89693594543348</v>
      </c>
      <c r="AB246" s="32">
        <f t="shared" si="133"/>
        <v>223.59896305035343</v>
      </c>
      <c r="AC246" s="32">
        <f t="shared" si="134"/>
        <v>2053.4834204754734</v>
      </c>
      <c r="AD246" s="32">
        <f t="shared" si="135"/>
        <v>33.425469652911048</v>
      </c>
      <c r="AE246" s="36">
        <f t="shared" si="136"/>
        <v>0.6310567927650651</v>
      </c>
      <c r="AG246" s="32"/>
      <c r="AH246" s="37">
        <f t="shared" si="137"/>
        <v>0.21800814724197082</v>
      </c>
      <c r="AI246" s="23">
        <f t="shared" si="156"/>
        <v>0.27811558503338624</v>
      </c>
      <c r="AJ246" s="11">
        <f t="shared" si="153"/>
        <v>0.19722832631603718</v>
      </c>
      <c r="AK246" s="11">
        <f t="shared" si="153"/>
        <v>0.30138889506618427</v>
      </c>
      <c r="AL246" s="11">
        <f t="shared" si="153"/>
        <v>0.33982462467143193</v>
      </c>
      <c r="AM246" s="11">
        <f t="shared" si="153"/>
        <v>0.48846939391472521</v>
      </c>
      <c r="AN246" s="37">
        <f t="shared" si="138"/>
        <v>0.89005492335458714</v>
      </c>
      <c r="AO246" s="37">
        <f t="shared" si="139"/>
        <v>1.0404783485261773</v>
      </c>
      <c r="AP246" s="37">
        <f t="shared" si="140"/>
        <v>0.85264076973828673</v>
      </c>
      <c r="AQ246" s="37">
        <f t="shared" si="141"/>
        <v>0.79659135652904256</v>
      </c>
      <c r="AR246" s="37">
        <f t="shared" si="142"/>
        <v>0.647124808391911</v>
      </c>
      <c r="AS246" s="37">
        <f t="shared" si="143"/>
        <v>2.3240830761564575</v>
      </c>
      <c r="AT246" s="37">
        <f t="shared" si="144"/>
        <v>1.1253239253463547</v>
      </c>
      <c r="AU246" s="37">
        <f t="shared" si="145"/>
        <v>0.92218716874712714</v>
      </c>
      <c r="AV246" s="37">
        <f t="shared" si="146"/>
        <v>0.2983724591113821</v>
      </c>
    </row>
    <row r="247" spans="1:48" s="33" customFormat="1" x14ac:dyDescent="0.35">
      <c r="A247" s="31">
        <v>2077</v>
      </c>
      <c r="B247" s="32">
        <v>-6.1348243742626938</v>
      </c>
      <c r="C247" s="32">
        <v>-13.551066185325904</v>
      </c>
      <c r="D247" s="32">
        <v>-9.1587047965979611</v>
      </c>
      <c r="E247" s="32">
        <v>-0.84243441049203538</v>
      </c>
      <c r="F247" s="32">
        <v>-0.11612302396950425</v>
      </c>
      <c r="G247" s="32">
        <v>7.0300079917324645</v>
      </c>
      <c r="H247" s="32">
        <v>8.6169471034354714</v>
      </c>
      <c r="I247" s="32">
        <v>7.4994536830933249</v>
      </c>
      <c r="J247" s="32">
        <v>3.3156954414277022</v>
      </c>
      <c r="K247" s="32">
        <v>-0.36293929866391661</v>
      </c>
      <c r="L247" s="32">
        <v>-2.481924228555076</v>
      </c>
      <c r="M247" s="32">
        <v>-4.7185373316235042</v>
      </c>
      <c r="N247" s="1">
        <f t="shared" si="123"/>
        <v>-0.90870411915013616</v>
      </c>
      <c r="O247" s="1">
        <f t="shared" si="155"/>
        <v>26.462104219688964</v>
      </c>
      <c r="P247" s="32">
        <f t="shared" si="124"/>
        <v>-8.2769524671211894</v>
      </c>
      <c r="Q247" s="32">
        <f t="shared" si="125"/>
        <v>-3.3724207436865004</v>
      </c>
      <c r="R247" s="32">
        <f t="shared" si="126"/>
        <v>7.7154695927537533</v>
      </c>
      <c r="S247" s="32">
        <f t="shared" si="127"/>
        <v>0.1569439714029032</v>
      </c>
      <c r="U247" s="32">
        <f t="shared" si="128"/>
        <v>8.6169471034354714</v>
      </c>
      <c r="V247" s="32">
        <f t="shared" si="129"/>
        <v>-13.551066185325904</v>
      </c>
      <c r="W247" s="45">
        <f t="shared" si="184"/>
        <v>135.99561814963758</v>
      </c>
      <c r="X247" s="32">
        <f t="shared" si="183"/>
        <v>285.49082692592259</v>
      </c>
      <c r="Y247" s="32">
        <f t="shared" si="130"/>
        <v>149.49520877628501</v>
      </c>
      <c r="Z247" s="32">
        <f t="shared" si="131"/>
        <v>210.74322253778007</v>
      </c>
      <c r="AA247" s="35">
        <f t="shared" si="132"/>
        <v>858.79487082819344</v>
      </c>
      <c r="AB247" s="32">
        <f t="shared" si="133"/>
        <v>215.01396905233682</v>
      </c>
      <c r="AC247" s="32">
        <f t="shared" si="134"/>
        <v>1942.4456835985545</v>
      </c>
      <c r="AD247" s="32">
        <f t="shared" si="135"/>
        <v>28.48863362346917</v>
      </c>
      <c r="AE247" s="36">
        <f t="shared" si="136"/>
        <v>0.60062897196358844</v>
      </c>
      <c r="AG247" s="32"/>
      <c r="AH247" s="37">
        <f t="shared" si="137"/>
        <v>0.25996534811676891</v>
      </c>
      <c r="AI247" s="23">
        <f t="shared" si="156"/>
        <v>0.31686872359004986</v>
      </c>
      <c r="AJ247" s="11">
        <f t="shared" si="153"/>
        <v>0.21675746700600937</v>
      </c>
      <c r="AK247" s="11">
        <f t="shared" si="153"/>
        <v>0.33251346304082746</v>
      </c>
      <c r="AL247" s="11">
        <f t="shared" si="153"/>
        <v>0.36972862135295181</v>
      </c>
      <c r="AM247" s="11">
        <f t="shared" si="153"/>
        <v>0.50830367742797822</v>
      </c>
      <c r="AN247" s="37">
        <f t="shared" si="138"/>
        <v>0.82920714892875158</v>
      </c>
      <c r="AO247" s="37">
        <f t="shared" si="139"/>
        <v>1.0012608191088361</v>
      </c>
      <c r="AP247" s="37">
        <f t="shared" si="140"/>
        <v>0.80670226775734655</v>
      </c>
      <c r="AQ247" s="37">
        <f t="shared" si="141"/>
        <v>0.75792904307069686</v>
      </c>
      <c r="AR247" s="37">
        <f t="shared" si="142"/>
        <v>0.63526769187985654</v>
      </c>
      <c r="AS247" s="37">
        <f t="shared" si="143"/>
        <v>2.5218356691871979</v>
      </c>
      <c r="AT247" s="37">
        <f t="shared" si="144"/>
        <v>1.2107631415648059</v>
      </c>
      <c r="AU247" s="37">
        <f t="shared" si="145"/>
        <v>0.99500119549109611</v>
      </c>
      <c r="AV247" s="37">
        <f t="shared" si="146"/>
        <v>0.32700255126879368</v>
      </c>
    </row>
    <row r="248" spans="1:48" s="33" customFormat="1" x14ac:dyDescent="0.35">
      <c r="A248" s="31">
        <v>2078</v>
      </c>
      <c r="B248" s="32">
        <v>-6.9009410464962428</v>
      </c>
      <c r="C248" s="32">
        <v>-9.1419917376272988</v>
      </c>
      <c r="D248" s="32">
        <v>-7.6037475692833834</v>
      </c>
      <c r="E248" s="32">
        <v>-9.8121630773595481</v>
      </c>
      <c r="F248" s="40">
        <v>0.41984475327640314</v>
      </c>
      <c r="G248" s="32">
        <v>5.8638033144759625</v>
      </c>
      <c r="H248" s="32">
        <v>7.9634199375060426</v>
      </c>
      <c r="I248" s="32">
        <v>7.785613410971929</v>
      </c>
      <c r="J248" s="32">
        <v>4.513386169550949</v>
      </c>
      <c r="K248" s="32">
        <v>-6.5687966366265893E-2</v>
      </c>
      <c r="L248" s="32">
        <v>-3.4067875238086054</v>
      </c>
      <c r="M248" s="32">
        <v>-2.4955059438667355</v>
      </c>
      <c r="N248" s="1">
        <f t="shared" si="123"/>
        <v>-1.0733964399189</v>
      </c>
      <c r="O248" s="1">
        <f t="shared" si="155"/>
        <v>26.546067585781287</v>
      </c>
      <c r="P248" s="32">
        <f t="shared" si="124"/>
        <v>-6.920490038582348</v>
      </c>
      <c r="Q248" s="32">
        <f t="shared" si="125"/>
        <v>-5.6653552977888424</v>
      </c>
      <c r="R248" s="32">
        <f t="shared" si="126"/>
        <v>7.204278887651312</v>
      </c>
      <c r="S248" s="32">
        <f t="shared" si="127"/>
        <v>0.34697022645869263</v>
      </c>
      <c r="U248" s="32">
        <f t="shared" si="128"/>
        <v>7.9634199375060426</v>
      </c>
      <c r="V248" s="32">
        <f t="shared" si="129"/>
        <v>-9.8121630773595481</v>
      </c>
      <c r="W248" s="34">
        <f t="shared" ref="W248:W249" si="185">INTERCEPT(E$7:F$7,E248:F248)</f>
        <v>134.24850907203279</v>
      </c>
      <c r="X248" s="32">
        <f t="shared" si="183"/>
        <v>288.06246985423184</v>
      </c>
      <c r="Y248" s="32">
        <f t="shared" si="130"/>
        <v>153.81396078219905</v>
      </c>
      <c r="Z248" s="32">
        <f t="shared" si="131"/>
        <v>211.15548946313231</v>
      </c>
      <c r="AA248" s="35">
        <f t="shared" si="132"/>
        <v>816.5901079731575</v>
      </c>
      <c r="AB248" s="32">
        <f t="shared" si="133"/>
        <v>213.7576821461102</v>
      </c>
      <c r="AC248" s="32">
        <f t="shared" si="134"/>
        <v>1398.2834908373472</v>
      </c>
      <c r="AD248" s="32">
        <f t="shared" si="135"/>
        <v>27.36966799897769</v>
      </c>
      <c r="AE248" s="36">
        <f t="shared" si="136"/>
        <v>0.56683062258382488</v>
      </c>
      <c r="AG248" s="32"/>
      <c r="AH248" s="37">
        <f t="shared" si="137"/>
        <v>0.23585019569397297</v>
      </c>
      <c r="AI248" s="23">
        <f t="shared" si="156"/>
        <v>0.31793505833942232</v>
      </c>
      <c r="AJ248" s="11">
        <f t="shared" si="153"/>
        <v>0.21729483254900026</v>
      </c>
      <c r="AK248" s="11">
        <f t="shared" si="153"/>
        <v>0.33336988937496914</v>
      </c>
      <c r="AL248" s="11">
        <f t="shared" si="153"/>
        <v>0.37055146234065661</v>
      </c>
      <c r="AM248" s="11">
        <f t="shared" si="153"/>
        <v>0.50884943930757831</v>
      </c>
      <c r="AN248" s="37">
        <f t="shared" si="138"/>
        <v>0.82763561159586518</v>
      </c>
      <c r="AO248" s="37">
        <f t="shared" si="139"/>
        <v>1.0002078011185547</v>
      </c>
      <c r="AP248" s="37">
        <f t="shared" si="140"/>
        <v>0.8055045021846905</v>
      </c>
      <c r="AQ248" s="37">
        <f t="shared" si="141"/>
        <v>0.75692639306219744</v>
      </c>
      <c r="AR248" s="37">
        <f t="shared" si="142"/>
        <v>0.63496834724259055</v>
      </c>
      <c r="AS248" s="37">
        <f t="shared" si="143"/>
        <v>2.4577948355214922</v>
      </c>
      <c r="AT248" s="37">
        <f t="shared" si="144"/>
        <v>1.1797605646060125</v>
      </c>
      <c r="AU248" s="37">
        <f t="shared" si="145"/>
        <v>0.96960196898696271</v>
      </c>
      <c r="AV248" s="37">
        <f t="shared" si="146"/>
        <v>0.31879105815868708</v>
      </c>
    </row>
    <row r="249" spans="1:48" s="33" customFormat="1" x14ac:dyDescent="0.35">
      <c r="A249" s="31">
        <v>2079</v>
      </c>
      <c r="B249" s="32">
        <v>-8.6819383246346398</v>
      </c>
      <c r="C249" s="32">
        <v>-3.9168032176944463</v>
      </c>
      <c r="D249" s="32">
        <v>-9.1020188149530465</v>
      </c>
      <c r="E249" s="32">
        <v>-5.3439478179620314</v>
      </c>
      <c r="F249" s="40">
        <v>0.75397974108442478</v>
      </c>
      <c r="G249" s="32">
        <v>6.2224952380533223</v>
      </c>
      <c r="H249" s="32">
        <v>7.5610885275650652</v>
      </c>
      <c r="I249" s="32">
        <v>7.7930712564323601</v>
      </c>
      <c r="J249" s="32">
        <v>4.0139767728325122</v>
      </c>
      <c r="K249" s="40">
        <v>2.0369291278150499</v>
      </c>
      <c r="L249" s="32">
        <v>-3.0072066798790202</v>
      </c>
      <c r="M249" s="32">
        <v>-3.8072993636222483</v>
      </c>
      <c r="N249" s="1">
        <f t="shared" si="123"/>
        <v>-0.45647279624689174</v>
      </c>
      <c r="O249" s="1">
        <f t="shared" si="155"/>
        <v>26.344611535967687</v>
      </c>
      <c r="P249" s="32">
        <f t="shared" si="124"/>
        <v>-5.0314158287319408</v>
      </c>
      <c r="Q249" s="32">
        <f t="shared" si="125"/>
        <v>-4.5639956306102176</v>
      </c>
      <c r="R249" s="32">
        <f t="shared" si="126"/>
        <v>7.1922183406835822</v>
      </c>
      <c r="S249" s="32">
        <f t="shared" si="127"/>
        <v>1.0145664069228473</v>
      </c>
      <c r="U249" s="32">
        <f t="shared" si="128"/>
        <v>7.7930712564323601</v>
      </c>
      <c r="V249" s="32">
        <f t="shared" si="129"/>
        <v>-9.1020188149530465</v>
      </c>
      <c r="W249" s="34">
        <f t="shared" si="185"/>
        <v>131.72882005724074</v>
      </c>
      <c r="X249" s="34">
        <f t="shared" ref="X249:X254" si="186">INTERCEPT(K$7:L$7,K249:L249)</f>
        <v>300.81654752506756</v>
      </c>
      <c r="Y249" s="32">
        <f t="shared" si="130"/>
        <v>169.08772746782682</v>
      </c>
      <c r="Z249" s="32">
        <f t="shared" si="131"/>
        <v>216.27268379115415</v>
      </c>
      <c r="AA249" s="35">
        <f t="shared" si="132"/>
        <v>878.47513916332639</v>
      </c>
      <c r="AB249" s="32">
        <f t="shared" si="133"/>
        <v>208.6663502030089</v>
      </c>
      <c r="AC249" s="32">
        <f t="shared" si="134"/>
        <v>1266.1900303969121</v>
      </c>
      <c r="AD249" s="32">
        <f t="shared" si="135"/>
        <v>27.395644955736287</v>
      </c>
      <c r="AE249" s="36">
        <f t="shared" si="136"/>
        <v>0.5455706966334205</v>
      </c>
      <c r="AG249" s="32"/>
      <c r="AH249" s="37">
        <f t="shared" si="137"/>
        <v>0.22100416666715095</v>
      </c>
      <c r="AI249" s="23">
        <f t="shared" si="156"/>
        <v>0.31537656650678964</v>
      </c>
      <c r="AJ249" s="11">
        <f t="shared" si="153"/>
        <v>0.2160055138301932</v>
      </c>
      <c r="AK249" s="11">
        <f t="shared" si="153"/>
        <v>0.33131503766687043</v>
      </c>
      <c r="AL249" s="11">
        <f t="shared" si="153"/>
        <v>0.36857719305248332</v>
      </c>
      <c r="AM249" s="11">
        <f t="shared" si="153"/>
        <v>0.50753997498378989</v>
      </c>
      <c r="AN249" s="37">
        <f t="shared" si="138"/>
        <v>0.83141549127246317</v>
      </c>
      <c r="AO249" s="37">
        <f t="shared" si="139"/>
        <v>1.0027366878233295</v>
      </c>
      <c r="AP249" s="37">
        <f t="shared" si="140"/>
        <v>0.80838429974848358</v>
      </c>
      <c r="AQ249" s="37">
        <f t="shared" si="141"/>
        <v>0.75933758522906836</v>
      </c>
      <c r="AR249" s="37">
        <f t="shared" si="142"/>
        <v>0.63568899471863394</v>
      </c>
      <c r="AS249" s="37">
        <f t="shared" si="143"/>
        <v>2.5524464623581813</v>
      </c>
      <c r="AT249" s="37">
        <f t="shared" si="144"/>
        <v>1.2258335529848243</v>
      </c>
      <c r="AU249" s="37">
        <f t="shared" si="145"/>
        <v>1.0072720731222782</v>
      </c>
      <c r="AV249" s="37">
        <f t="shared" si="146"/>
        <v>0.3308377966732477</v>
      </c>
    </row>
    <row r="250" spans="1:48" s="33" customFormat="1" x14ac:dyDescent="0.35">
      <c r="A250" s="31">
        <v>2080</v>
      </c>
      <c r="B250" s="32">
        <v>-8.1667550939099627</v>
      </c>
      <c r="C250" s="32">
        <v>-7.9642899132986766</v>
      </c>
      <c r="D250" s="32">
        <v>-17.316583046709152</v>
      </c>
      <c r="E250" s="32">
        <v>-6.7918369944470172</v>
      </c>
      <c r="F250" s="32">
        <v>-0.76095538628060311</v>
      </c>
      <c r="G250" s="32">
        <v>8.3168358215241405</v>
      </c>
      <c r="H250" s="32">
        <v>10.329078898557219</v>
      </c>
      <c r="I250" s="32">
        <v>8.9358644115455306</v>
      </c>
      <c r="J250" s="32">
        <v>3.4990820699023875</v>
      </c>
      <c r="K250" s="40">
        <v>1.89939660316174</v>
      </c>
      <c r="L250" s="32">
        <v>-3.4252983652106939</v>
      </c>
      <c r="M250" s="32">
        <v>-5.8006665361959691</v>
      </c>
      <c r="N250" s="1">
        <f t="shared" si="123"/>
        <v>-1.4371772942800891</v>
      </c>
      <c r="O250" s="1">
        <f t="shared" si="155"/>
        <v>31.080861201529274</v>
      </c>
      <c r="P250" s="32">
        <f t="shared" si="124"/>
        <v>-6.6461147902769637</v>
      </c>
      <c r="Q250" s="32">
        <f t="shared" si="125"/>
        <v>-8.2897918091455907</v>
      </c>
      <c r="R250" s="32">
        <f t="shared" si="126"/>
        <v>9.1939263772089621</v>
      </c>
      <c r="S250" s="32">
        <f t="shared" si="127"/>
        <v>0.65772676928447804</v>
      </c>
      <c r="U250" s="32">
        <f t="shared" si="128"/>
        <v>10.329078898557219</v>
      </c>
      <c r="V250" s="32">
        <f t="shared" si="129"/>
        <v>-17.316583046709152</v>
      </c>
      <c r="W250" s="45">
        <f t="shared" ref="W250" si="187">INTERCEPT(F$7:G$7,F250:G250)</f>
        <v>138.05669454719381</v>
      </c>
      <c r="X250" s="34">
        <f t="shared" si="186"/>
        <v>299.37979625885322</v>
      </c>
      <c r="Y250" s="32">
        <f t="shared" si="130"/>
        <v>161.3231017116594</v>
      </c>
      <c r="Z250" s="32">
        <f t="shared" si="131"/>
        <v>218.7182454030235</v>
      </c>
      <c r="AA250" s="35">
        <f t="shared" si="132"/>
        <v>1110.8793638264674</v>
      </c>
      <c r="AB250" s="32">
        <f t="shared" si="133"/>
        <v>202.24014702212625</v>
      </c>
      <c r="AC250" s="32">
        <f t="shared" si="134"/>
        <v>2334.7388675248785</v>
      </c>
      <c r="AD250" s="32">
        <f t="shared" si="135"/>
        <v>36.936621036130688</v>
      </c>
      <c r="AE250" s="36">
        <f t="shared" si="136"/>
        <v>0.5917909591449253</v>
      </c>
      <c r="AG250" s="32"/>
      <c r="AH250" s="37">
        <f t="shared" si="137"/>
        <v>0.32314301135676138</v>
      </c>
      <c r="AI250" s="23">
        <f t="shared" si="156"/>
        <v>0.37552693725942177</v>
      </c>
      <c r="AJ250" s="11">
        <f t="shared" si="153"/>
        <v>0.24631751168978736</v>
      </c>
      <c r="AK250" s="11">
        <f t="shared" si="153"/>
        <v>0.37962478425559859</v>
      </c>
      <c r="AL250" s="11">
        <f t="shared" si="153"/>
        <v>0.4149924397749869</v>
      </c>
      <c r="AM250" s="11">
        <f t="shared" si="153"/>
        <v>0.53832559780994027</v>
      </c>
      <c r="AN250" s="37">
        <f t="shared" si="138"/>
        <v>0.75093348191914955</v>
      </c>
      <c r="AO250" s="37">
        <f t="shared" si="139"/>
        <v>0.94541129590115758</v>
      </c>
      <c r="AP250" s="37">
        <f t="shared" si="140"/>
        <v>0.74608764329773403</v>
      </c>
      <c r="AQ250" s="37">
        <f t="shared" si="141"/>
        <v>0.70764207094764808</v>
      </c>
      <c r="AR250" s="37">
        <f t="shared" si="142"/>
        <v>0.6209425177950596</v>
      </c>
      <c r="AS250" s="37">
        <f t="shared" si="143"/>
        <v>2.7870341764315465</v>
      </c>
      <c r="AT250" s="37">
        <f t="shared" si="144"/>
        <v>1.3242994690061662</v>
      </c>
      <c r="AU250" s="37">
        <f t="shared" si="145"/>
        <v>1.0934649810726291</v>
      </c>
      <c r="AV250" s="37">
        <f t="shared" si="146"/>
        <v>0.36769454294513571</v>
      </c>
    </row>
    <row r="251" spans="1:48" s="33" customFormat="1" x14ac:dyDescent="0.35">
      <c r="A251" s="31">
        <v>2081</v>
      </c>
      <c r="B251" s="32">
        <v>-7.0871884109058092</v>
      </c>
      <c r="C251" s="32">
        <v>-7.8955829236772086</v>
      </c>
      <c r="D251" s="32">
        <v>-7.7076972377122761</v>
      </c>
      <c r="E251" s="32">
        <v>-1.0068518980000514</v>
      </c>
      <c r="F251" s="40">
        <v>0.57161336375273364</v>
      </c>
      <c r="G251" s="32">
        <v>5.4392586775279126</v>
      </c>
      <c r="H251" s="32">
        <v>9.1200675040375359</v>
      </c>
      <c r="I251" s="32">
        <v>9.0604881290954715</v>
      </c>
      <c r="J251" s="32">
        <v>5.9970070182345729</v>
      </c>
      <c r="K251" s="40">
        <v>1.5228117780077199</v>
      </c>
      <c r="L251" s="32">
        <v>-1.4789355795215382</v>
      </c>
      <c r="M251" s="32">
        <v>-4.163990619999101</v>
      </c>
      <c r="N251" s="1">
        <f t="shared" si="123"/>
        <v>0.19758331673666341</v>
      </c>
      <c r="O251" s="1">
        <f t="shared" si="155"/>
        <v>30.188434692648226</v>
      </c>
      <c r="P251" s="32">
        <f t="shared" si="124"/>
        <v>-6.9278126235929962</v>
      </c>
      <c r="Q251" s="32">
        <f t="shared" si="125"/>
        <v>-2.7143119239865316</v>
      </c>
      <c r="R251" s="32">
        <f t="shared" si="126"/>
        <v>7.8732714368869736</v>
      </c>
      <c r="S251" s="32">
        <f t="shared" si="127"/>
        <v>2.0136277389069179</v>
      </c>
      <c r="U251" s="32">
        <f t="shared" si="128"/>
        <v>9.1200675040375359</v>
      </c>
      <c r="V251" s="32">
        <f t="shared" si="129"/>
        <v>-7.8955829236772086</v>
      </c>
      <c r="W251" s="34">
        <f t="shared" ref="W251:W260" si="188">INTERCEPT(E$7:F$7,E251:F251)</f>
        <v>124.45496276231077</v>
      </c>
      <c r="X251" s="34">
        <f t="shared" si="186"/>
        <v>303.97290750926652</v>
      </c>
      <c r="Y251" s="32">
        <f t="shared" si="130"/>
        <v>179.51794474695575</v>
      </c>
      <c r="Z251" s="32">
        <f t="shared" si="131"/>
        <v>214.21393513578863</v>
      </c>
      <c r="AA251" s="35">
        <f t="shared" si="132"/>
        <v>1091.4771828522114</v>
      </c>
      <c r="AB251" s="32">
        <f t="shared" si="133"/>
        <v>190.07516650345755</v>
      </c>
      <c r="AC251" s="32">
        <f t="shared" si="134"/>
        <v>1000.5028259065344</v>
      </c>
      <c r="AD251" s="32">
        <f t="shared" si="135"/>
        <v>29.417379510581995</v>
      </c>
      <c r="AE251" s="36">
        <f t="shared" si="136"/>
        <v>0.48912305465161043</v>
      </c>
      <c r="AG251" s="32"/>
      <c r="AH251" s="37">
        <f t="shared" si="137"/>
        <v>0.27853049089898507</v>
      </c>
      <c r="AI251" s="23">
        <f t="shared" si="156"/>
        <v>0.36419312059663245</v>
      </c>
      <c r="AJ251" s="11">
        <f t="shared" si="153"/>
        <v>0.24060598203294864</v>
      </c>
      <c r="AK251" s="11">
        <f t="shared" si="153"/>
        <v>0.37052203386501192</v>
      </c>
      <c r="AL251" s="11">
        <f t="shared" si="153"/>
        <v>0.40624665998795262</v>
      </c>
      <c r="AM251" s="11">
        <f t="shared" si="153"/>
        <v>0.53252482550221347</v>
      </c>
      <c r="AN251" s="37">
        <f t="shared" si="138"/>
        <v>0.76475934940172641</v>
      </c>
      <c r="AO251" s="37">
        <f t="shared" si="139"/>
        <v>0.95587279146872051</v>
      </c>
      <c r="AP251" s="37">
        <f t="shared" si="140"/>
        <v>0.75696219580861968</v>
      </c>
      <c r="AQ251" s="37">
        <f t="shared" si="141"/>
        <v>0.71658551741457144</v>
      </c>
      <c r="AR251" s="37">
        <f t="shared" si="142"/>
        <v>0.62337038449665172</v>
      </c>
      <c r="AS251" s="37">
        <f t="shared" si="143"/>
        <v>2.7778310737793364</v>
      </c>
      <c r="AT251" s="37">
        <f t="shared" si="144"/>
        <v>1.3222155414131325</v>
      </c>
      <c r="AU251" s="37">
        <f t="shared" si="145"/>
        <v>1.0907016018640265</v>
      </c>
      <c r="AV251" s="37">
        <f t="shared" si="146"/>
        <v>0.3651812317524073</v>
      </c>
    </row>
    <row r="252" spans="1:48" s="33" customFormat="1" x14ac:dyDescent="0.35">
      <c r="A252" s="31">
        <v>2082</v>
      </c>
      <c r="B252" s="32">
        <v>-7.7959245340892265</v>
      </c>
      <c r="C252" s="32">
        <v>-15.956416753247886</v>
      </c>
      <c r="D252" s="32">
        <v>-13.239251525003279</v>
      </c>
      <c r="E252" s="32">
        <v>-7.9595097467017624</v>
      </c>
      <c r="F252" s="40">
        <v>0.15723229475696562</v>
      </c>
      <c r="G252" s="32">
        <v>5.368693594208084</v>
      </c>
      <c r="H252" s="32">
        <v>8.6226858469183281</v>
      </c>
      <c r="I252" s="32">
        <v>8.7503175793801713</v>
      </c>
      <c r="J252" s="32">
        <v>4.7404607215136254</v>
      </c>
      <c r="K252" s="40">
        <v>1.21326854234387</v>
      </c>
      <c r="L252" s="32">
        <v>-3.1077268971351741</v>
      </c>
      <c r="M252" s="32">
        <v>-5.6128822423075047</v>
      </c>
      <c r="N252" s="1">
        <f t="shared" si="123"/>
        <v>-2.0682544266136489</v>
      </c>
      <c r="O252" s="1">
        <f t="shared" si="155"/>
        <v>27.639390036777176</v>
      </c>
      <c r="P252" s="32">
        <f t="shared" si="124"/>
        <v>-9.3054439691120709</v>
      </c>
      <c r="Q252" s="32">
        <f t="shared" si="125"/>
        <v>-7.0138429923160253</v>
      </c>
      <c r="R252" s="32">
        <f t="shared" si="126"/>
        <v>7.5805656735021953</v>
      </c>
      <c r="S252" s="32">
        <f t="shared" si="127"/>
        <v>0.94866745557410692</v>
      </c>
      <c r="U252" s="32">
        <f t="shared" si="128"/>
        <v>8.7503175793801713</v>
      </c>
      <c r="V252" s="32">
        <f t="shared" si="129"/>
        <v>-15.956416753247886</v>
      </c>
      <c r="W252" s="34">
        <f t="shared" si="188"/>
        <v>134.90917366036859</v>
      </c>
      <c r="X252" s="34">
        <f t="shared" si="186"/>
        <v>297.06392723847665</v>
      </c>
      <c r="Y252" s="32">
        <f t="shared" si="130"/>
        <v>162.15475357810806</v>
      </c>
      <c r="Z252" s="32">
        <f t="shared" si="131"/>
        <v>215.98655044942262</v>
      </c>
      <c r="AA252" s="35">
        <f t="shared" si="132"/>
        <v>945.93706054305233</v>
      </c>
      <c r="AB252" s="32">
        <f t="shared" si="133"/>
        <v>195.93626615110207</v>
      </c>
      <c r="AC252" s="32">
        <f t="shared" si="134"/>
        <v>2084.2938131881879</v>
      </c>
      <c r="AD252" s="32">
        <f t="shared" si="135"/>
        <v>36.941040584817557</v>
      </c>
      <c r="AE252" s="36">
        <f t="shared" si="136"/>
        <v>0.5974868893670886</v>
      </c>
      <c r="AG252" s="32"/>
      <c r="AH252" s="37">
        <f t="shared" si="137"/>
        <v>0.26017710775128633</v>
      </c>
      <c r="AI252" s="23">
        <f t="shared" si="156"/>
        <v>0.33182025346707011</v>
      </c>
      <c r="AJ252" s="11">
        <f t="shared" si="153"/>
        <v>0.22429209623537394</v>
      </c>
      <c r="AK252" s="11">
        <f t="shared" si="153"/>
        <v>0.34452177837512721</v>
      </c>
      <c r="AL252" s="11">
        <f t="shared" si="153"/>
        <v>0.38126602236041629</v>
      </c>
      <c r="AM252" s="11">
        <f t="shared" si="153"/>
        <v>0.51595603523905165</v>
      </c>
      <c r="AN252" s="37">
        <f t="shared" si="138"/>
        <v>0.80767436414261962</v>
      </c>
      <c r="AO252" s="37">
        <f t="shared" si="139"/>
        <v>0.98662359586097748</v>
      </c>
      <c r="AP252" s="37">
        <f t="shared" si="140"/>
        <v>0.79023196606578705</v>
      </c>
      <c r="AQ252" s="37">
        <f t="shared" si="141"/>
        <v>0.74416961982695795</v>
      </c>
      <c r="AR252" s="37">
        <f t="shared" si="142"/>
        <v>0.63120205925549022</v>
      </c>
      <c r="AS252" s="37">
        <f t="shared" si="143"/>
        <v>2.627273713048182</v>
      </c>
      <c r="AT252" s="37">
        <f t="shared" si="144"/>
        <v>1.2576686892093787</v>
      </c>
      <c r="AU252" s="37">
        <f t="shared" si="145"/>
        <v>1.0347410904009009</v>
      </c>
      <c r="AV252" s="37">
        <f t="shared" si="146"/>
        <v>0.34209234780393522</v>
      </c>
    </row>
    <row r="253" spans="1:48" s="33" customFormat="1" x14ac:dyDescent="0.35">
      <c r="A253" s="31">
        <v>2083</v>
      </c>
      <c r="B253" s="32">
        <v>-10.297386792241225</v>
      </c>
      <c r="C253" s="32">
        <v>-15.371958051835598</v>
      </c>
      <c r="D253" s="32">
        <v>-12.193224602413048</v>
      </c>
      <c r="E253" s="32">
        <v>-5.1368643258712856</v>
      </c>
      <c r="F253" s="40">
        <v>0.8090016392618562</v>
      </c>
      <c r="G253" s="32">
        <v>5.480283287855479</v>
      </c>
      <c r="H253" s="32">
        <v>8.4912635324273484</v>
      </c>
      <c r="I253" s="32">
        <v>6.7498994265571675</v>
      </c>
      <c r="J253" s="32">
        <v>2.965075545101409</v>
      </c>
      <c r="K253" s="40">
        <v>1.09198617323669</v>
      </c>
      <c r="L253" s="32">
        <v>-2.8964535426804754</v>
      </c>
      <c r="M253" s="32">
        <v>-3.8091401471456479</v>
      </c>
      <c r="N253" s="1">
        <f t="shared" si="123"/>
        <v>-2.0097931548122774</v>
      </c>
      <c r="O253" s="1">
        <f t="shared" si="155"/>
        <v>24.49552343120326</v>
      </c>
      <c r="P253" s="32">
        <f t="shared" si="124"/>
        <v>-10.427409028794775</v>
      </c>
      <c r="Q253" s="32">
        <f t="shared" si="125"/>
        <v>-5.5070290963408253</v>
      </c>
      <c r="R253" s="32">
        <f t="shared" si="126"/>
        <v>6.907148748946665</v>
      </c>
      <c r="S253" s="32">
        <f t="shared" si="127"/>
        <v>0.3868693918858746</v>
      </c>
      <c r="U253" s="32">
        <f t="shared" si="128"/>
        <v>8.4912635324273484</v>
      </c>
      <c r="V253" s="32">
        <f t="shared" si="129"/>
        <v>-15.371958051835598</v>
      </c>
      <c r="W253" s="34">
        <f t="shared" si="188"/>
        <v>131.3501334974284</v>
      </c>
      <c r="X253" s="34">
        <f t="shared" si="186"/>
        <v>296.85052819046064</v>
      </c>
      <c r="Y253" s="32">
        <f t="shared" si="130"/>
        <v>165.50039469303223</v>
      </c>
      <c r="Z253" s="32">
        <f t="shared" si="131"/>
        <v>214.1003308439445</v>
      </c>
      <c r="AA253" s="35">
        <f t="shared" si="132"/>
        <v>936.87164403951817</v>
      </c>
      <c r="AB253" s="32">
        <f t="shared" si="133"/>
        <v>199.28620625895175</v>
      </c>
      <c r="AC253" s="32">
        <f t="shared" si="134"/>
        <v>2042.2794686147088</v>
      </c>
      <c r="AD253" s="32">
        <f t="shared" si="135"/>
        <v>31.707030367952527</v>
      </c>
      <c r="AE253" s="36">
        <f t="shared" si="136"/>
        <v>0.59619549950652806</v>
      </c>
      <c r="AG253" s="32"/>
      <c r="AH253" s="37">
        <f t="shared" si="137"/>
        <v>0.25532762434656919</v>
      </c>
      <c r="AI253" s="23">
        <f t="shared" si="156"/>
        <v>0.29189314757628138</v>
      </c>
      <c r="AJ253" s="11">
        <f t="shared" si="153"/>
        <v>0.20417134995970088</v>
      </c>
      <c r="AK253" s="11">
        <f t="shared" si="153"/>
        <v>0.3124543389982733</v>
      </c>
      <c r="AL253" s="11">
        <f t="shared" si="153"/>
        <v>0.35045612962579198</v>
      </c>
      <c r="AM253" s="11">
        <f t="shared" si="153"/>
        <v>0.4955209023028212</v>
      </c>
      <c r="AN253" s="37">
        <f t="shared" si="138"/>
        <v>0.86758952103220599</v>
      </c>
      <c r="AO253" s="37">
        <f t="shared" si="139"/>
        <v>1.0263242117706679</v>
      </c>
      <c r="AP253" s="37">
        <f t="shared" si="140"/>
        <v>0.83577150739560935</v>
      </c>
      <c r="AQ253" s="37">
        <f t="shared" si="141"/>
        <v>0.78235023690370786</v>
      </c>
      <c r="AR253" s="37">
        <f t="shared" si="142"/>
        <v>0.64269121844649324</v>
      </c>
      <c r="AS253" s="37">
        <f t="shared" si="143"/>
        <v>2.6667406783613772</v>
      </c>
      <c r="AT253" s="37">
        <f t="shared" si="144"/>
        <v>1.2871870435125325</v>
      </c>
      <c r="AU253" s="37">
        <f t="shared" si="145"/>
        <v>1.0558573889498246</v>
      </c>
      <c r="AV253" s="37">
        <f t="shared" si="146"/>
        <v>0.34353363586904057</v>
      </c>
    </row>
    <row r="254" spans="1:48" s="33" customFormat="1" x14ac:dyDescent="0.35">
      <c r="A254" s="31">
        <v>2084</v>
      </c>
      <c r="B254" s="32">
        <v>-8.3833669995695832</v>
      </c>
      <c r="C254" s="32">
        <v>-11.329094753330747</v>
      </c>
      <c r="D254" s="32">
        <v>-10.704846400338612</v>
      </c>
      <c r="E254" s="32">
        <v>-3.4705631302937667</v>
      </c>
      <c r="F254" s="40">
        <v>3.1206176928550629</v>
      </c>
      <c r="G254" s="32">
        <v>7.245205040210748</v>
      </c>
      <c r="H254" s="32">
        <v>8.7112493121043659</v>
      </c>
      <c r="I254" s="32">
        <v>7.4907959238862771</v>
      </c>
      <c r="J254" s="32">
        <v>4.7810829747985659</v>
      </c>
      <c r="K254" s="40">
        <v>1.37513424546612</v>
      </c>
      <c r="L254" s="32">
        <v>-3.5044087525375431</v>
      </c>
      <c r="M254" s="32">
        <v>-5.6351017513827344</v>
      </c>
      <c r="N254" s="1">
        <f t="shared" si="123"/>
        <v>-0.8586080498443206</v>
      </c>
      <c r="O254" s="1">
        <f t="shared" si="155"/>
        <v>31.348950943855019</v>
      </c>
      <c r="P254" s="32">
        <f t="shared" si="124"/>
        <v>-7.8405339666819929</v>
      </c>
      <c r="Q254" s="32">
        <f t="shared" si="125"/>
        <v>-3.6849306125924386</v>
      </c>
      <c r="R254" s="32">
        <f t="shared" si="126"/>
        <v>7.8157500920671303</v>
      </c>
      <c r="S254" s="32">
        <f t="shared" si="127"/>
        <v>0.88393615590904773</v>
      </c>
      <c r="U254" s="32">
        <f t="shared" si="128"/>
        <v>8.7112493121043659</v>
      </c>
      <c r="V254" s="32">
        <f t="shared" si="129"/>
        <v>-11.329094753330747</v>
      </c>
      <c r="W254" s="34">
        <f t="shared" si="188"/>
        <v>121.05966795846312</v>
      </c>
      <c r="X254" s="34">
        <f t="shared" si="186"/>
        <v>297.09539397518904</v>
      </c>
      <c r="Y254" s="32">
        <f t="shared" si="130"/>
        <v>176.0357260167259</v>
      </c>
      <c r="Z254" s="32">
        <f t="shared" si="131"/>
        <v>209.07753096682609</v>
      </c>
      <c r="AA254" s="35">
        <f t="shared" si="132"/>
        <v>1022.327398112664</v>
      </c>
      <c r="AB254" s="32">
        <f t="shared" si="133"/>
        <v>189.2091397680025</v>
      </c>
      <c r="AC254" s="32">
        <f t="shared" si="134"/>
        <v>1429.0455150852674</v>
      </c>
      <c r="AD254" s="32">
        <f t="shared" si="135"/>
        <v>26.455098074461873</v>
      </c>
      <c r="AE254" s="36">
        <f t="shared" si="136"/>
        <v>0.54176805457587485</v>
      </c>
      <c r="AG254" s="32"/>
      <c r="AH254" s="37">
        <f t="shared" si="137"/>
        <v>0.26344509961665113</v>
      </c>
      <c r="AI254" s="23">
        <f t="shared" si="156"/>
        <v>0.37893167698695873</v>
      </c>
      <c r="AJ254" s="11">
        <f t="shared" si="153"/>
        <v>0.24803328604067212</v>
      </c>
      <c r="AK254" s="11">
        <f t="shared" si="153"/>
        <v>0.38235929962732124</v>
      </c>
      <c r="AL254" s="11">
        <f t="shared" si="153"/>
        <v>0.4176197192497792</v>
      </c>
      <c r="AM254" s="11">
        <f t="shared" si="153"/>
        <v>0.54006818113505761</v>
      </c>
      <c r="AN254" s="37">
        <f t="shared" si="138"/>
        <v>0.74690155456369434</v>
      </c>
      <c r="AO254" s="37">
        <f t="shared" si="139"/>
        <v>0.942299445599181</v>
      </c>
      <c r="AP254" s="37">
        <f t="shared" si="140"/>
        <v>0.74289920242958263</v>
      </c>
      <c r="AQ254" s="37">
        <f t="shared" si="141"/>
        <v>0.70502772143132453</v>
      </c>
      <c r="AR254" s="37">
        <f t="shared" si="142"/>
        <v>0.62024498424783781</v>
      </c>
      <c r="AS254" s="37">
        <f t="shared" si="143"/>
        <v>2.6692418109380855</v>
      </c>
      <c r="AT254" s="37">
        <f t="shared" si="144"/>
        <v>1.2677037578103469</v>
      </c>
      <c r="AU254" s="37">
        <f t="shared" si="145"/>
        <v>1.0470386269614369</v>
      </c>
      <c r="AV254" s="37">
        <f t="shared" si="146"/>
        <v>0.35253696887553565</v>
      </c>
    </row>
    <row r="255" spans="1:48" s="33" customFormat="1" x14ac:dyDescent="0.35">
      <c r="A255" s="31">
        <v>2085</v>
      </c>
      <c r="B255" s="32">
        <v>-7.1000866452713884</v>
      </c>
      <c r="C255" s="32">
        <v>-3.2413211184030253</v>
      </c>
      <c r="D255" s="32">
        <v>-3.686314716455489</v>
      </c>
      <c r="E255" s="32">
        <v>-2.5140263080051484</v>
      </c>
      <c r="F255" s="40">
        <v>1.9950022344810463</v>
      </c>
      <c r="G255" s="32">
        <v>7.9113126096428505</v>
      </c>
      <c r="H255" s="32">
        <v>12.182920817622376</v>
      </c>
      <c r="I255" s="32">
        <v>9.1576969742216647</v>
      </c>
      <c r="J255" s="32">
        <v>4.3475475871995286</v>
      </c>
      <c r="K255" s="32">
        <v>-0.2412832168458216</v>
      </c>
      <c r="L255" s="32">
        <v>-1.5934859352829425</v>
      </c>
      <c r="M255" s="32">
        <v>-5.8851700328397865</v>
      </c>
      <c r="N255" s="1">
        <f t="shared" ref="N255:N270" si="189">AVERAGE(B255:M255)</f>
        <v>0.9443993541719885</v>
      </c>
      <c r="O255" s="1">
        <f t="shared" si="155"/>
        <v>35.594480223167466</v>
      </c>
      <c r="P255" s="32">
        <f t="shared" ref="P255:P270" si="190">(M254+B255+C255)/3</f>
        <v>-5.3255031716857166</v>
      </c>
      <c r="Q255" s="32">
        <f t="shared" ref="Q255:Q270" si="191">AVERAGE(D255:F255)</f>
        <v>-1.4017795966598638</v>
      </c>
      <c r="R255" s="32">
        <f t="shared" ref="R255:R270" si="192">AVERAGE(G255:I255)</f>
        <v>9.7506434671622966</v>
      </c>
      <c r="S255" s="32">
        <f t="shared" ref="S255:S270" si="193">AVERAGE(J255:L255)</f>
        <v>0.8375928116902549</v>
      </c>
      <c r="U255" s="32">
        <f t="shared" ref="U255:U270" si="194">MAX(B255:M255)</f>
        <v>12.182920817622376</v>
      </c>
      <c r="V255" s="32">
        <f t="shared" ref="V255:V270" si="195">MIN(B255:M255)</f>
        <v>-7.1000866452713884</v>
      </c>
      <c r="W255" s="34">
        <f t="shared" si="188"/>
        <v>122.00539299577783</v>
      </c>
      <c r="X255" s="32">
        <f t="shared" ref="X255" si="196">INTERCEPT(J$7:K$7,J255:K255)</f>
        <v>286.89629342896887</v>
      </c>
      <c r="Y255" s="32">
        <f t="shared" ref="Y255:Y270" si="197">(X255-W255)</f>
        <v>164.89090043319106</v>
      </c>
      <c r="Z255" s="32">
        <f t="shared" ref="Z255:Z270" si="198">(X255+W255)/2</f>
        <v>204.45084321237334</v>
      </c>
      <c r="AA255" s="35">
        <f t="shared" ref="AA255:AA270" si="199">(2/3)*U255*(X255-W255)</f>
        <v>1339.2351890160144</v>
      </c>
      <c r="AB255" s="32">
        <f t="shared" ref="AB255:AB270" si="200">365-X254+W255</f>
        <v>189.90999902058877</v>
      </c>
      <c r="AC255" s="32">
        <f t="shared" ref="AC255:AC270" si="201">ABS((2/3)*V255*AB255)</f>
        <v>898.91829856638981</v>
      </c>
      <c r="AD255" s="32">
        <f t="shared" ref="AD255:AD270" si="202">W255-AB255/2</f>
        <v>27.05039348548344</v>
      </c>
      <c r="AE255" s="36">
        <f t="shared" ref="AE255:AE270" si="203">SQRT(AC255)/(SQRT(AA255)+SQRT(AC255))</f>
        <v>0.45033161838102881</v>
      </c>
      <c r="AG255" s="32"/>
      <c r="AH255" s="37">
        <f t="shared" ref="AH255:AH270" si="204">0.0369*H255-0.058</f>
        <v>0.39154977817026571</v>
      </c>
      <c r="AI255" s="23">
        <f t="shared" si="156"/>
        <v>0.43284989883422681</v>
      </c>
      <c r="AJ255" s="11">
        <f t="shared" si="153"/>
        <v>0.27520467342827182</v>
      </c>
      <c r="AK255" s="11">
        <f t="shared" si="153"/>
        <v>0.42566369827630818</v>
      </c>
      <c r="AL255" s="11">
        <f t="shared" si="153"/>
        <v>0.45922590618704118</v>
      </c>
      <c r="AM255" s="11">
        <f t="shared" si="153"/>
        <v>0.56766412145058853</v>
      </c>
      <c r="AN255" s="37">
        <f t="shared" ref="AN255:AN270" si="205">2.42*AI255^2-3.01*AI255+1.54</f>
        <v>0.6905306690173143</v>
      </c>
      <c r="AO255" s="37">
        <f t="shared" ref="AO255:AO270" si="206">2.42*AJ255^2-3.01*AJ255+1.54</f>
        <v>0.89491895469066529</v>
      </c>
      <c r="AP255" s="37">
        <f t="shared" ref="AP255:AP270" si="207">2.42*AK255^2-3.01*AK255+1.54</f>
        <v>0.69723106154155123</v>
      </c>
      <c r="AQ255" s="37">
        <f t="shared" ref="AQ255:AQ270" si="208">2.42*AL255^2-3.01*AL255+1.54</f>
        <v>0.66808003002721428</v>
      </c>
      <c r="AR255" s="37">
        <f t="shared" ref="AR255:AR270" si="209">2.42*AM255^2-3.01*AM255+1.54</f>
        <v>0.6111579770068184</v>
      </c>
      <c r="AS255" s="37">
        <f t="shared" ref="AS255:AS270" si="210">AS$6*SQRT($AA255*AO255)</f>
        <v>2.9772734913722787</v>
      </c>
      <c r="AT255" s="37">
        <f t="shared" ref="AT255:AT270" si="211">AT$6*SQRT($AA255*AP255)</f>
        <v>1.4056416627974138</v>
      </c>
      <c r="AU255" s="37">
        <f t="shared" ref="AU255:AU270" si="212">AU$6*SQRT($AA255*AQ255)</f>
        <v>1.1665605299032276</v>
      </c>
      <c r="AV255" s="37">
        <f t="shared" ref="AV255:AV270" si="213">AV$6*SQRT($AA255*AR255)</f>
        <v>0.40052829699741915</v>
      </c>
    </row>
    <row r="256" spans="1:48" s="33" customFormat="1" x14ac:dyDescent="0.35">
      <c r="A256" s="31">
        <v>2086</v>
      </c>
      <c r="B256" s="32">
        <v>-7.328333692857278</v>
      </c>
      <c r="C256" s="32">
        <v>-10.722931771579214</v>
      </c>
      <c r="D256" s="32">
        <v>-11.97953229500401</v>
      </c>
      <c r="E256" s="32">
        <v>-4.6480947369275993</v>
      </c>
      <c r="F256" s="40">
        <v>2.2728813687408436</v>
      </c>
      <c r="G256" s="32">
        <v>5.6580942071148472</v>
      </c>
      <c r="H256" s="32">
        <v>9.5954743122108557</v>
      </c>
      <c r="I256" s="32">
        <v>8.2266754743158756</v>
      </c>
      <c r="J256" s="32">
        <v>3.913376702151325</v>
      </c>
      <c r="K256" s="40">
        <v>1.6125379965661</v>
      </c>
      <c r="L256" s="32">
        <v>-3.2183295744951201</v>
      </c>
      <c r="M256" s="32">
        <v>-5.7934691752342804</v>
      </c>
      <c r="N256" s="1">
        <f t="shared" si="189"/>
        <v>-1.0343042654164714</v>
      </c>
      <c r="O256" s="1">
        <f t="shared" si="155"/>
        <v>29.666502064533745</v>
      </c>
      <c r="P256" s="32">
        <f t="shared" si="190"/>
        <v>-7.9788118324254258</v>
      </c>
      <c r="Q256" s="32">
        <f t="shared" si="191"/>
        <v>-4.7849152210635886</v>
      </c>
      <c r="R256" s="32">
        <f t="shared" si="192"/>
        <v>7.8267479978805268</v>
      </c>
      <c r="S256" s="32">
        <f t="shared" si="193"/>
        <v>0.76919504140743511</v>
      </c>
      <c r="U256" s="32">
        <f t="shared" si="194"/>
        <v>9.5954743122108557</v>
      </c>
      <c r="V256" s="32">
        <f t="shared" si="195"/>
        <v>-11.97953229500401</v>
      </c>
      <c r="W256" s="34">
        <f t="shared" si="188"/>
        <v>125.48365538499422</v>
      </c>
      <c r="X256" s="34">
        <f t="shared" ref="X256:X259" si="214">INTERCEPT(K$7:L$7,K256:L256)</f>
        <v>298.68086465252907</v>
      </c>
      <c r="Y256" s="32">
        <f t="shared" si="197"/>
        <v>173.19720926753484</v>
      </c>
      <c r="Z256" s="32">
        <f t="shared" si="198"/>
        <v>212.08226001876164</v>
      </c>
      <c r="AA256" s="35">
        <f t="shared" si="199"/>
        <v>1107.9395816488257</v>
      </c>
      <c r="AB256" s="32">
        <f t="shared" si="200"/>
        <v>203.58736195602535</v>
      </c>
      <c r="AC256" s="32">
        <f t="shared" si="201"/>
        <v>1625.9209182712507</v>
      </c>
      <c r="AD256" s="32">
        <f t="shared" si="202"/>
        <v>23.689974406981548</v>
      </c>
      <c r="AE256" s="36">
        <f t="shared" si="203"/>
        <v>0.54780011426884523</v>
      </c>
      <c r="AG256" s="32"/>
      <c r="AH256" s="37">
        <f t="shared" si="204"/>
        <v>0.29607300212058058</v>
      </c>
      <c r="AI256" s="23">
        <f t="shared" si="156"/>
        <v>0.35756457621957854</v>
      </c>
      <c r="AJ256" s="11">
        <f t="shared" si="153"/>
        <v>0.23726561321301598</v>
      </c>
      <c r="AK256" s="11">
        <f t="shared" si="153"/>
        <v>0.36519832105824424</v>
      </c>
      <c r="AL256" s="11">
        <f t="shared" si="153"/>
        <v>0.40113172023243071</v>
      </c>
      <c r="AM256" s="11">
        <f t="shared" si="153"/>
        <v>0.52913226341946928</v>
      </c>
      <c r="AN256" s="37">
        <f t="shared" si="205"/>
        <v>0.77313349690341882</v>
      </c>
      <c r="AO256" s="37">
        <f t="shared" si="206"/>
        <v>0.96206433456512541</v>
      </c>
      <c r="AP256" s="37">
        <f t="shared" si="207"/>
        <v>0.76350800277778519</v>
      </c>
      <c r="AQ256" s="37">
        <f t="shared" si="208"/>
        <v>0.72198763198382609</v>
      </c>
      <c r="AR256" s="37">
        <f t="shared" si="209"/>
        <v>0.62486579141061127</v>
      </c>
      <c r="AS256" s="37">
        <f t="shared" si="210"/>
        <v>2.8077507226281488</v>
      </c>
      <c r="AT256" s="37">
        <f t="shared" si="211"/>
        <v>1.3378969616078604</v>
      </c>
      <c r="AU256" s="37">
        <f t="shared" si="212"/>
        <v>1.1030305093592523</v>
      </c>
      <c r="AV256" s="37">
        <f t="shared" si="213"/>
        <v>0.3683659247682099</v>
      </c>
    </row>
    <row r="257" spans="1:48" s="33" customFormat="1" x14ac:dyDescent="0.35">
      <c r="A257" s="31">
        <v>2087</v>
      </c>
      <c r="B257" s="32">
        <v>-6.0685913268764331</v>
      </c>
      <c r="C257" s="32">
        <v>-9.0907572315042771</v>
      </c>
      <c r="D257" s="32">
        <v>-5.1602957778062013</v>
      </c>
      <c r="E257" s="32">
        <v>-7.0920523012766861</v>
      </c>
      <c r="F257" s="40">
        <v>5.2629882101814962E-2</v>
      </c>
      <c r="G257" s="32">
        <v>6.0471042407107403</v>
      </c>
      <c r="H257" s="32">
        <v>9.426886422891295</v>
      </c>
      <c r="I257" s="32">
        <v>8.7056944902760467</v>
      </c>
      <c r="J257" s="32">
        <v>3.5474033904228479</v>
      </c>
      <c r="K257" s="40">
        <v>1.4760485276029101</v>
      </c>
      <c r="L257" s="32">
        <v>-2.7507136621860182</v>
      </c>
      <c r="M257" s="32">
        <v>-6.1422424131663744</v>
      </c>
      <c r="N257" s="1">
        <f t="shared" si="189"/>
        <v>-0.58740714656752802</v>
      </c>
      <c r="O257" s="1">
        <f t="shared" si="155"/>
        <v>27.779718426402741</v>
      </c>
      <c r="P257" s="32">
        <f t="shared" si="190"/>
        <v>-6.9842725778716641</v>
      </c>
      <c r="Q257" s="32">
        <f t="shared" si="191"/>
        <v>-4.0665727323270238</v>
      </c>
      <c r="R257" s="32">
        <f t="shared" si="192"/>
        <v>8.0598950512926937</v>
      </c>
      <c r="S257" s="32">
        <f t="shared" si="193"/>
        <v>0.75757941861324662</v>
      </c>
      <c r="U257" s="32">
        <f t="shared" si="194"/>
        <v>9.426886422891295</v>
      </c>
      <c r="V257" s="32">
        <f t="shared" si="195"/>
        <v>-9.0907572315042771</v>
      </c>
      <c r="W257" s="34">
        <f t="shared" si="188"/>
        <v>135.27532780844476</v>
      </c>
      <c r="X257" s="34">
        <f t="shared" si="214"/>
        <v>299.15105583669873</v>
      </c>
      <c r="Y257" s="32">
        <f t="shared" si="197"/>
        <v>163.87572802825397</v>
      </c>
      <c r="Z257" s="32">
        <f t="shared" si="198"/>
        <v>217.21319182257173</v>
      </c>
      <c r="AA257" s="35">
        <f t="shared" si="199"/>
        <v>1029.8919170606491</v>
      </c>
      <c r="AB257" s="32">
        <f t="shared" si="200"/>
        <v>201.59446315591569</v>
      </c>
      <c r="AC257" s="32">
        <f t="shared" si="201"/>
        <v>1221.7642158439087</v>
      </c>
      <c r="AD257" s="32">
        <f t="shared" si="202"/>
        <v>34.478096230486912</v>
      </c>
      <c r="AE257" s="36">
        <f t="shared" si="203"/>
        <v>0.52134227800150501</v>
      </c>
      <c r="AG257" s="32"/>
      <c r="AH257" s="37">
        <f t="shared" si="204"/>
        <v>0.28985210900468883</v>
      </c>
      <c r="AI257" s="23">
        <f t="shared" si="156"/>
        <v>0.33360242401531481</v>
      </c>
      <c r="AJ257" s="11">
        <f t="shared" si="153"/>
        <v>0.22519019792897754</v>
      </c>
      <c r="AK257" s="11">
        <f t="shared" si="153"/>
        <v>0.34595312794930799</v>
      </c>
      <c r="AL257" s="11">
        <f t="shared" si="153"/>
        <v>0.38264124057874688</v>
      </c>
      <c r="AM257" s="11">
        <f t="shared" si="153"/>
        <v>0.51686816977161776</v>
      </c>
      <c r="AN257" s="37">
        <f t="shared" si="205"/>
        <v>0.80517990080142576</v>
      </c>
      <c r="AO257" s="37">
        <f t="shared" si="206"/>
        <v>0.98489721732254454</v>
      </c>
      <c r="AP257" s="37">
        <f t="shared" si="207"/>
        <v>0.78831531637832597</v>
      </c>
      <c r="AQ257" s="37">
        <f t="shared" si="208"/>
        <v>0.74257251781774669</v>
      </c>
      <c r="AR257" s="37">
        <f t="shared" si="209"/>
        <v>0.63073635490124036</v>
      </c>
      <c r="AS257" s="37">
        <f t="shared" si="210"/>
        <v>2.7389854883444489</v>
      </c>
      <c r="AT257" s="37">
        <f t="shared" si="211"/>
        <v>1.310701024363885</v>
      </c>
      <c r="AU257" s="37">
        <f t="shared" si="212"/>
        <v>1.0785241346443657</v>
      </c>
      <c r="AV257" s="37">
        <f t="shared" si="213"/>
        <v>0.35681885270677688</v>
      </c>
    </row>
    <row r="258" spans="1:48" s="33" customFormat="1" x14ac:dyDescent="0.35">
      <c r="A258" s="31">
        <v>2088</v>
      </c>
      <c r="B258" s="32">
        <v>-6.3810639582692197</v>
      </c>
      <c r="C258" s="32">
        <v>-13.417100770557838</v>
      </c>
      <c r="D258" s="32">
        <v>-9.1284657895280201</v>
      </c>
      <c r="E258" s="32">
        <v>-2.2647987814246342</v>
      </c>
      <c r="F258" s="40">
        <v>0.75886391420923505</v>
      </c>
      <c r="G258" s="32">
        <v>8.5831990469757091</v>
      </c>
      <c r="H258" s="32">
        <v>10.418165903761963</v>
      </c>
      <c r="I258" s="32">
        <v>9.0885777819652525</v>
      </c>
      <c r="J258" s="32">
        <v>4.0091748396988685</v>
      </c>
      <c r="K258" s="40">
        <v>1.0634338460437101</v>
      </c>
      <c r="L258" s="32">
        <v>-2.920541455207065</v>
      </c>
      <c r="M258" s="32">
        <v>-5.3657782354920354</v>
      </c>
      <c r="N258" s="1">
        <f t="shared" si="189"/>
        <v>-0.46302780481867245</v>
      </c>
      <c r="O258" s="1">
        <f t="shared" si="155"/>
        <v>32.857981486611024</v>
      </c>
      <c r="P258" s="32">
        <f t="shared" si="190"/>
        <v>-8.6468023806644769</v>
      </c>
      <c r="Q258" s="32">
        <f t="shared" si="191"/>
        <v>-3.5448002189144732</v>
      </c>
      <c r="R258" s="32">
        <f t="shared" si="192"/>
        <v>9.3633142442343082</v>
      </c>
      <c r="S258" s="32">
        <f t="shared" si="193"/>
        <v>0.71735574351183773</v>
      </c>
      <c r="U258" s="32">
        <f t="shared" si="194"/>
        <v>10.418165903761963</v>
      </c>
      <c r="V258" s="32">
        <f t="shared" si="195"/>
        <v>-13.417100770557838</v>
      </c>
      <c r="W258" s="34">
        <f t="shared" si="188"/>
        <v>127.84526079353915</v>
      </c>
      <c r="X258" s="34">
        <f t="shared" si="214"/>
        <v>296.64129854021689</v>
      </c>
      <c r="Y258" s="32">
        <f t="shared" si="197"/>
        <v>168.79603774667774</v>
      </c>
      <c r="Z258" s="32">
        <f t="shared" si="198"/>
        <v>212.24327966687804</v>
      </c>
      <c r="AA258" s="35">
        <f t="shared" si="199"/>
        <v>1172.3634167617035</v>
      </c>
      <c r="AB258" s="32">
        <f t="shared" si="200"/>
        <v>193.69420495684042</v>
      </c>
      <c r="AC258" s="32">
        <f t="shared" si="201"/>
        <v>1732.543111052674</v>
      </c>
      <c r="AD258" s="32">
        <f t="shared" si="202"/>
        <v>30.998158315118943</v>
      </c>
      <c r="AE258" s="36">
        <f t="shared" si="203"/>
        <v>0.54866651243143816</v>
      </c>
      <c r="AG258" s="32"/>
      <c r="AH258" s="37">
        <f t="shared" si="204"/>
        <v>0.32643032184881648</v>
      </c>
      <c r="AI258" s="23">
        <f t="shared" si="156"/>
        <v>0.39809636487995997</v>
      </c>
      <c r="AJ258" s="11">
        <f t="shared" si="153"/>
        <v>0.25769108151431053</v>
      </c>
      <c r="AK258" s="11">
        <f t="shared" si="153"/>
        <v>0.39775141116343243</v>
      </c>
      <c r="AL258" s="11">
        <f t="shared" si="153"/>
        <v>0.43240821856878803</v>
      </c>
      <c r="AM258" s="11">
        <f t="shared" si="153"/>
        <v>0.54987687966297161</v>
      </c>
      <c r="AN258" s="37">
        <f t="shared" si="205"/>
        <v>0.72525327377946525</v>
      </c>
      <c r="AO258" s="37">
        <f t="shared" si="206"/>
        <v>0.92504920289260184</v>
      </c>
      <c r="AP258" s="37">
        <f t="shared" si="207"/>
        <v>0.72562722029772297</v>
      </c>
      <c r="AQ258" s="37">
        <f t="shared" si="208"/>
        <v>0.69093528142366345</v>
      </c>
      <c r="AR258" s="37">
        <f t="shared" si="209"/>
        <v>0.61659288256113998</v>
      </c>
      <c r="AS258" s="37">
        <f t="shared" si="210"/>
        <v>2.8321222557518007</v>
      </c>
      <c r="AT258" s="37">
        <f t="shared" si="211"/>
        <v>1.3416701070725106</v>
      </c>
      <c r="AU258" s="37">
        <f t="shared" si="212"/>
        <v>1.1099781273203968</v>
      </c>
      <c r="AV258" s="37">
        <f t="shared" si="213"/>
        <v>0.37640763004469485</v>
      </c>
    </row>
    <row r="259" spans="1:48" s="33" customFormat="1" x14ac:dyDescent="0.35">
      <c r="A259" s="31">
        <v>2089</v>
      </c>
      <c r="B259" s="32">
        <v>-12.974429194385333</v>
      </c>
      <c r="C259" s="32">
        <v>-6.4235841567410938</v>
      </c>
      <c r="D259" s="32">
        <v>-4.8281469417062528</v>
      </c>
      <c r="E259" s="32">
        <v>-2.7677281836544969</v>
      </c>
      <c r="F259" s="40">
        <v>2.6482627206940066</v>
      </c>
      <c r="G259" s="32">
        <v>5.3714939560160566</v>
      </c>
      <c r="H259" s="32">
        <v>10.365920983800974</v>
      </c>
      <c r="I259" s="32">
        <v>8.4576827243159105</v>
      </c>
      <c r="J259" s="32">
        <v>5.5222607035892999</v>
      </c>
      <c r="K259" s="40">
        <v>2.7528730098995999</v>
      </c>
      <c r="L259" s="32">
        <v>-1.1264705142642431</v>
      </c>
      <c r="M259" s="32">
        <v>-5.4253658576406316</v>
      </c>
      <c r="N259" s="1">
        <f t="shared" si="189"/>
        <v>0.13106410416031622</v>
      </c>
      <c r="O259" s="1">
        <f t="shared" si="155"/>
        <v>32.365621088416248</v>
      </c>
      <c r="P259" s="32">
        <f t="shared" si="190"/>
        <v>-8.2545971955394872</v>
      </c>
      <c r="Q259" s="32">
        <f t="shared" si="191"/>
        <v>-1.6492041348889144</v>
      </c>
      <c r="R259" s="32">
        <f t="shared" si="192"/>
        <v>8.0650325547109798</v>
      </c>
      <c r="S259" s="32">
        <f t="shared" si="193"/>
        <v>2.3828877330748859</v>
      </c>
      <c r="U259" s="32">
        <f t="shared" si="194"/>
        <v>10.365920983800974</v>
      </c>
      <c r="V259" s="32">
        <f t="shared" si="195"/>
        <v>-12.974429194385333</v>
      </c>
      <c r="W259" s="34">
        <f t="shared" si="188"/>
        <v>120.58638319235077</v>
      </c>
      <c r="X259" s="34">
        <f t="shared" si="214"/>
        <v>310.1435142386714</v>
      </c>
      <c r="Y259" s="32">
        <f t="shared" si="197"/>
        <v>189.55713104632065</v>
      </c>
      <c r="Z259" s="32">
        <f t="shared" si="198"/>
        <v>215.36494871551108</v>
      </c>
      <c r="AA259" s="35">
        <f t="shared" si="199"/>
        <v>1309.9561615614441</v>
      </c>
      <c r="AB259" s="32">
        <f t="shared" si="200"/>
        <v>188.94508465213386</v>
      </c>
      <c r="AC259" s="32">
        <f t="shared" si="201"/>
        <v>1634.3030816308358</v>
      </c>
      <c r="AD259" s="32">
        <f t="shared" si="202"/>
        <v>26.113840866283837</v>
      </c>
      <c r="AE259" s="36">
        <f t="shared" si="203"/>
        <v>0.52762468928258632</v>
      </c>
      <c r="AG259" s="32"/>
      <c r="AH259" s="37">
        <f t="shared" si="204"/>
        <v>0.32450248430225598</v>
      </c>
      <c r="AI259" s="23">
        <f t="shared" si="156"/>
        <v>0.39184338782288636</v>
      </c>
      <c r="AJ259" s="11">
        <f t="shared" si="153"/>
        <v>0.254539974965864</v>
      </c>
      <c r="AK259" s="11">
        <f t="shared" si="153"/>
        <v>0.39272933510184571</v>
      </c>
      <c r="AL259" s="11">
        <f t="shared" si="153"/>
        <v>0.42758308666647921</v>
      </c>
      <c r="AM259" s="11">
        <f t="shared" si="153"/>
        <v>0.54667653707470554</v>
      </c>
      <c r="AN259" s="37">
        <f t="shared" si="205"/>
        <v>0.73212120485796328</v>
      </c>
      <c r="AO259" s="37">
        <f t="shared" si="206"/>
        <v>0.9306279245833563</v>
      </c>
      <c r="AP259" s="37">
        <f t="shared" si="207"/>
        <v>0.7311366215153261</v>
      </c>
      <c r="AQ259" s="37">
        <f t="shared" si="208"/>
        <v>0.69541696546172371</v>
      </c>
      <c r="AR259" s="37">
        <f t="shared" si="209"/>
        <v>0.6177332949800769</v>
      </c>
      <c r="AS259" s="37">
        <f t="shared" si="210"/>
        <v>3.0027202457005</v>
      </c>
      <c r="AT259" s="37">
        <f t="shared" si="211"/>
        <v>1.4235918121360895</v>
      </c>
      <c r="AU259" s="37">
        <f t="shared" si="212"/>
        <v>1.1771061501221547</v>
      </c>
      <c r="AV259" s="37">
        <f t="shared" si="213"/>
        <v>0.398251042746052</v>
      </c>
    </row>
    <row r="260" spans="1:48" s="33" customFormat="1" x14ac:dyDescent="0.35">
      <c r="A260" s="31">
        <v>2090</v>
      </c>
      <c r="B260" s="32">
        <v>-8.0616431081474467</v>
      </c>
      <c r="C260" s="32">
        <v>-4.1902484929802846</v>
      </c>
      <c r="D260" s="32">
        <v>-9.9492451791295533</v>
      </c>
      <c r="E260" s="32">
        <v>0.10624897571425951</v>
      </c>
      <c r="F260" s="40">
        <v>2.8205694944364765</v>
      </c>
      <c r="G260" s="32">
        <v>7.3381281492166295</v>
      </c>
      <c r="H260" s="32">
        <v>9.0643441840976777</v>
      </c>
      <c r="I260" s="32">
        <v>8.0042212974050315</v>
      </c>
      <c r="J260" s="32">
        <v>3.7401659100892872</v>
      </c>
      <c r="K260" s="40">
        <v>1.5307941167561501</v>
      </c>
      <c r="L260" s="32">
        <v>-2.705288989039472</v>
      </c>
      <c r="M260" s="32">
        <v>-6.1593183997572778</v>
      </c>
      <c r="N260" s="1">
        <f t="shared" si="189"/>
        <v>0.1282273298884562</v>
      </c>
      <c r="O260" s="1">
        <f t="shared" si="155"/>
        <v>30.967429035245104</v>
      </c>
      <c r="P260" s="32">
        <f t="shared" si="190"/>
        <v>-5.8924191529227876</v>
      </c>
      <c r="Q260" s="32">
        <f t="shared" si="191"/>
        <v>-2.3408089029929386</v>
      </c>
      <c r="R260" s="32">
        <f t="shared" si="192"/>
        <v>8.1355645435731123</v>
      </c>
      <c r="S260" s="32">
        <f t="shared" si="193"/>
        <v>0.85522367926865517</v>
      </c>
      <c r="U260" s="32">
        <f t="shared" si="194"/>
        <v>9.0643441840976777</v>
      </c>
      <c r="V260" s="32">
        <f t="shared" si="195"/>
        <v>-9.9492451791295533</v>
      </c>
      <c r="W260" s="34">
        <f t="shared" si="188"/>
        <v>103.8061123449008</v>
      </c>
      <c r="X260" s="34">
        <f t="shared" ref="X260:X261" si="215">INTERCEPT(K$7:L$7,K260:L260)</f>
        <v>299.52179050670287</v>
      </c>
      <c r="Y260" s="32">
        <f t="shared" si="197"/>
        <v>195.71567816180209</v>
      </c>
      <c r="Z260" s="32">
        <f t="shared" si="198"/>
        <v>201.66395142580183</v>
      </c>
      <c r="AA260" s="35">
        <f t="shared" si="199"/>
        <v>1182.6895127217756</v>
      </c>
      <c r="AB260" s="32">
        <f t="shared" si="200"/>
        <v>158.66259810622938</v>
      </c>
      <c r="AC260" s="32">
        <f t="shared" si="201"/>
        <v>1052.3820595443815</v>
      </c>
      <c r="AD260" s="32">
        <f t="shared" si="202"/>
        <v>24.474813291786106</v>
      </c>
      <c r="AE260" s="36">
        <f t="shared" si="203"/>
        <v>0.48541228239800044</v>
      </c>
      <c r="AG260" s="32"/>
      <c r="AH260" s="37">
        <f t="shared" si="204"/>
        <v>0.27647430039320431</v>
      </c>
      <c r="AI260" s="23">
        <f t="shared" si="156"/>
        <v>0.37408634874761282</v>
      </c>
      <c r="AJ260" s="11">
        <f t="shared" si="153"/>
        <v>0.24559154582556866</v>
      </c>
      <c r="AK260" s="11">
        <f t="shared" si="153"/>
        <v>0.37846777615950006</v>
      </c>
      <c r="AL260" s="11">
        <f t="shared" si="153"/>
        <v>0.41388080454540199</v>
      </c>
      <c r="AM260" s="11">
        <f t="shared" si="153"/>
        <v>0.53758828872909314</v>
      </c>
      <c r="AN260" s="37">
        <f t="shared" si="205"/>
        <v>0.7526563333624412</v>
      </c>
      <c r="AO260" s="37">
        <f t="shared" si="206"/>
        <v>0.94673224892704</v>
      </c>
      <c r="AP260" s="37">
        <f t="shared" si="207"/>
        <v>0.74744760913040897</v>
      </c>
      <c r="AQ260" s="37">
        <f t="shared" si="208"/>
        <v>0.70875829361652132</v>
      </c>
      <c r="AR260" s="37">
        <f t="shared" si="209"/>
        <v>0.62124207791782282</v>
      </c>
      <c r="AS260" s="37">
        <f t="shared" si="210"/>
        <v>2.877712542069923</v>
      </c>
      <c r="AT260" s="37">
        <f t="shared" si="211"/>
        <v>1.3676771246517905</v>
      </c>
      <c r="AU260" s="37">
        <f t="shared" si="212"/>
        <v>1.1291432869177733</v>
      </c>
      <c r="AV260" s="37">
        <f t="shared" si="213"/>
        <v>0.3794843239467463</v>
      </c>
    </row>
    <row r="261" spans="1:48" s="33" customFormat="1" x14ac:dyDescent="0.35">
      <c r="A261" s="31">
        <v>2091</v>
      </c>
      <c r="B261" s="32">
        <v>-4.1009801415302602</v>
      </c>
      <c r="C261" s="32">
        <v>-2.8566110055368181</v>
      </c>
      <c r="D261" s="32">
        <v>-15.706614082840224</v>
      </c>
      <c r="E261" s="32">
        <v>-8.0424888877443372</v>
      </c>
      <c r="F261" s="32">
        <v>-0.98569259277383137</v>
      </c>
      <c r="G261" s="32">
        <v>6.1496654509185209</v>
      </c>
      <c r="H261" s="32">
        <v>7.2117366278454789</v>
      </c>
      <c r="I261" s="32">
        <v>8.520359463056085</v>
      </c>
      <c r="J261" s="32">
        <v>3.0867495196598531</v>
      </c>
      <c r="K261" s="40">
        <v>-1.0141636035578001</v>
      </c>
      <c r="L261" s="32">
        <v>-3.5714799447648558</v>
      </c>
      <c r="M261" s="32">
        <v>-4.3189625379236043</v>
      </c>
      <c r="N261" s="1">
        <f t="shared" si="189"/>
        <v>-1.3023734779326492</v>
      </c>
      <c r="O261" s="1">
        <f t="shared" si="155"/>
        <v>24.968511061479937</v>
      </c>
      <c r="P261" s="32">
        <f t="shared" si="190"/>
        <v>-4.3723031822747851</v>
      </c>
      <c r="Q261" s="32">
        <f t="shared" si="191"/>
        <v>-8.2449318544527959</v>
      </c>
      <c r="R261" s="32">
        <f t="shared" si="192"/>
        <v>7.2939205139400274</v>
      </c>
      <c r="S261" s="32">
        <f t="shared" si="193"/>
        <v>-0.49963134288760092</v>
      </c>
      <c r="U261" s="32">
        <f t="shared" si="194"/>
        <v>8.520359463056085</v>
      </c>
      <c r="V261" s="32">
        <f t="shared" si="195"/>
        <v>-15.706614082840224</v>
      </c>
      <c r="W261" s="45">
        <f t="shared" ref="W261" si="216">INTERCEPT(F$7:G$7,F261:G261)</f>
        <v>139.71333083715092</v>
      </c>
      <c r="X261" s="34">
        <f t="shared" si="215"/>
        <v>276.40451169059787</v>
      </c>
      <c r="Y261" s="32">
        <f t="shared" si="197"/>
        <v>136.69118085344695</v>
      </c>
      <c r="Z261" s="32">
        <f t="shared" si="198"/>
        <v>208.0589212638744</v>
      </c>
      <c r="AA261" s="35">
        <f t="shared" si="199"/>
        <v>776.4386642006516</v>
      </c>
      <c r="AB261" s="32">
        <f t="shared" si="200"/>
        <v>205.19154033044805</v>
      </c>
      <c r="AC261" s="32">
        <f t="shared" si="201"/>
        <v>2148.5762246892618</v>
      </c>
      <c r="AD261" s="32">
        <f t="shared" si="202"/>
        <v>37.117560671926896</v>
      </c>
      <c r="AE261" s="36">
        <f t="shared" si="203"/>
        <v>0.62455361854986402</v>
      </c>
      <c r="AG261" s="32"/>
      <c r="AH261" s="37">
        <f t="shared" si="204"/>
        <v>0.20811308156749819</v>
      </c>
      <c r="AI261" s="23">
        <f t="shared" si="156"/>
        <v>0.29790009048079519</v>
      </c>
      <c r="AJ261" s="11">
        <f t="shared" si="153"/>
        <v>0.20719847079347159</v>
      </c>
      <c r="AK261" s="11">
        <f t="shared" si="153"/>
        <v>0.31727881282709536</v>
      </c>
      <c r="AL261" s="11">
        <f t="shared" si="153"/>
        <v>0.35509140840250336</v>
      </c>
      <c r="AM261" s="11">
        <f t="shared" si="153"/>
        <v>0.49859532189961958</v>
      </c>
      <c r="AN261" s="37">
        <f t="shared" si="205"/>
        <v>0.85808233031129422</v>
      </c>
      <c r="AO261" s="37">
        <f t="shared" si="206"/>
        <v>1.0202261221556013</v>
      </c>
      <c r="AP261" s="37">
        <f t="shared" si="207"/>
        <v>0.82860211845735288</v>
      </c>
      <c r="AQ261" s="37">
        <f t="shared" si="208"/>
        <v>0.77631243884594658</v>
      </c>
      <c r="AR261" s="37">
        <f t="shared" si="209"/>
        <v>0.64083353503099361</v>
      </c>
      <c r="AS261" s="37">
        <f t="shared" si="210"/>
        <v>2.4204730288192651</v>
      </c>
      <c r="AT261" s="37">
        <f t="shared" si="211"/>
        <v>1.1667677814247108</v>
      </c>
      <c r="AU261" s="37">
        <f t="shared" si="212"/>
        <v>0.95749487120467813</v>
      </c>
      <c r="AV261" s="37">
        <f t="shared" si="213"/>
        <v>0.31228723164297228</v>
      </c>
    </row>
    <row r="262" spans="1:48" s="33" customFormat="1" x14ac:dyDescent="0.35">
      <c r="A262" s="31">
        <v>2092</v>
      </c>
      <c r="B262" s="32">
        <v>-7.0461359900828633</v>
      </c>
      <c r="C262" s="32">
        <v>-0.494702098318335</v>
      </c>
      <c r="D262" s="32">
        <v>-12.76856006030855</v>
      </c>
      <c r="E262" s="32">
        <v>-5.6960409185102829</v>
      </c>
      <c r="F262" s="40">
        <v>2.8512215937928507</v>
      </c>
      <c r="G262" s="32">
        <v>8.1306568358593871</v>
      </c>
      <c r="H262" s="32">
        <v>8.8997078041554012</v>
      </c>
      <c r="I262" s="32">
        <v>8.395521873961842</v>
      </c>
      <c r="J262" s="32">
        <v>4.4692079922792596</v>
      </c>
      <c r="K262" s="32">
        <v>-0.48693553183485649</v>
      </c>
      <c r="L262" s="32">
        <v>-0.24238226741735769</v>
      </c>
      <c r="M262" s="32">
        <v>-5.9842803292878806</v>
      </c>
      <c r="N262" s="1">
        <f t="shared" si="189"/>
        <v>2.27324202405114E-3</v>
      </c>
      <c r="O262" s="1">
        <f t="shared" si="155"/>
        <v>32.746316100048737</v>
      </c>
      <c r="P262" s="32">
        <f t="shared" si="190"/>
        <v>-3.9532668754416007</v>
      </c>
      <c r="Q262" s="32">
        <f t="shared" si="191"/>
        <v>-5.2044597950086606</v>
      </c>
      <c r="R262" s="32">
        <f t="shared" si="192"/>
        <v>8.4752955046588756</v>
      </c>
      <c r="S262" s="32">
        <f t="shared" si="193"/>
        <v>1.2466300643423485</v>
      </c>
      <c r="U262" s="32">
        <f t="shared" si="194"/>
        <v>8.8997078041554012</v>
      </c>
      <c r="V262" s="32">
        <f t="shared" si="195"/>
        <v>-12.76856006030855</v>
      </c>
      <c r="W262" s="34">
        <f t="shared" ref="W262:W264" si="217">INTERCEPT(E$7:F$7,E262:F262)</f>
        <v>125.32571806054787</v>
      </c>
      <c r="X262" s="32">
        <f t="shared" ref="X262" si="218">INTERCEPT(J$7:K$7,J262:K262)</f>
        <v>285.50340927402465</v>
      </c>
      <c r="Y262" s="32">
        <f t="shared" si="197"/>
        <v>160.17769121347678</v>
      </c>
      <c r="Z262" s="32">
        <f t="shared" si="198"/>
        <v>205.41456366728625</v>
      </c>
      <c r="AA262" s="35">
        <f t="shared" si="199"/>
        <v>950.35643236278213</v>
      </c>
      <c r="AB262" s="32">
        <f t="shared" si="200"/>
        <v>213.92120636995</v>
      </c>
      <c r="AC262" s="32">
        <f t="shared" si="201"/>
        <v>1820.977181138911</v>
      </c>
      <c r="AD262" s="32">
        <f t="shared" si="202"/>
        <v>18.365114875572871</v>
      </c>
      <c r="AE262" s="36">
        <f t="shared" si="203"/>
        <v>0.58057778941492721</v>
      </c>
      <c r="AG262" s="32"/>
      <c r="AH262" s="37">
        <f t="shared" si="204"/>
        <v>0.27039921797333433</v>
      </c>
      <c r="AI262" s="23">
        <f t="shared" si="156"/>
        <v>0.39667821447061896</v>
      </c>
      <c r="AJ262" s="11">
        <f t="shared" si="153"/>
        <v>0.25697642304031193</v>
      </c>
      <c r="AK262" s="11">
        <f t="shared" si="153"/>
        <v>0.39661242422049714</v>
      </c>
      <c r="AL262" s="11">
        <f t="shared" si="153"/>
        <v>0.43131389778047763</v>
      </c>
      <c r="AM262" s="11">
        <f t="shared" si="153"/>
        <v>0.54915105465031677</v>
      </c>
      <c r="AN262" s="37">
        <f t="shared" si="205"/>
        <v>0.72679430056558514</v>
      </c>
      <c r="AO262" s="37">
        <f t="shared" si="206"/>
        <v>0.92631022108525718</v>
      </c>
      <c r="AP262" s="37">
        <f t="shared" si="207"/>
        <v>0.72686602750776785</v>
      </c>
      <c r="AQ262" s="37">
        <f t="shared" si="208"/>
        <v>0.69194182945374616</v>
      </c>
      <c r="AR262" s="37">
        <f t="shared" si="209"/>
        <v>0.61684717709555015</v>
      </c>
      <c r="AS262" s="37">
        <f t="shared" si="210"/>
        <v>2.5516431549264826</v>
      </c>
      <c r="AT262" s="37">
        <f t="shared" si="211"/>
        <v>1.209005499889106</v>
      </c>
      <c r="AU262" s="37">
        <f t="shared" si="212"/>
        <v>1.0000982308756701</v>
      </c>
      <c r="AV262" s="37">
        <f t="shared" si="213"/>
        <v>0.33896908085748134</v>
      </c>
    </row>
    <row r="263" spans="1:48" s="33" customFormat="1" x14ac:dyDescent="0.35">
      <c r="A263" s="31">
        <v>2093</v>
      </c>
      <c r="B263" s="32">
        <v>-1.1075983777188334</v>
      </c>
      <c r="C263" s="32">
        <v>-5.971005458294016</v>
      </c>
      <c r="D263" s="32">
        <v>-13.115478406927565</v>
      </c>
      <c r="E263" s="32">
        <v>-1.6934134191330212</v>
      </c>
      <c r="F263" s="40">
        <v>2.8407942669658222</v>
      </c>
      <c r="G263" s="32">
        <v>6.59148577919595</v>
      </c>
      <c r="H263" s="32">
        <v>9.461700535650408</v>
      </c>
      <c r="I263" s="32">
        <v>7.242202874093314</v>
      </c>
      <c r="J263" s="32">
        <v>4.3429886063952772</v>
      </c>
      <c r="K263" s="40">
        <v>1.1099012260380701</v>
      </c>
      <c r="L263" s="32">
        <v>-3.3240410407304708</v>
      </c>
      <c r="M263" s="32">
        <v>-3.6411521842106493</v>
      </c>
      <c r="N263" s="1">
        <f t="shared" si="189"/>
        <v>0.22803203344369063</v>
      </c>
      <c r="O263" s="1">
        <f t="shared" si="155"/>
        <v>30.479172062300773</v>
      </c>
      <c r="P263" s="32">
        <f t="shared" si="190"/>
        <v>-4.3542947217669097</v>
      </c>
      <c r="Q263" s="32">
        <f t="shared" si="191"/>
        <v>-3.9893658530315879</v>
      </c>
      <c r="R263" s="32">
        <f t="shared" si="192"/>
        <v>7.7651297296465573</v>
      </c>
      <c r="S263" s="32">
        <f t="shared" si="193"/>
        <v>0.70961626390095878</v>
      </c>
      <c r="U263" s="32">
        <f t="shared" si="194"/>
        <v>9.461700535650408</v>
      </c>
      <c r="V263" s="32">
        <f t="shared" si="195"/>
        <v>-13.115478406927565</v>
      </c>
      <c r="W263" s="34">
        <f t="shared" si="217"/>
        <v>116.39098886932442</v>
      </c>
      <c r="X263" s="34">
        <f>INTERCEPT(K$7:L$7,K263:L263)</f>
        <v>296.13473797299406</v>
      </c>
      <c r="Y263" s="32">
        <f t="shared" si="197"/>
        <v>179.74374910366964</v>
      </c>
      <c r="Z263" s="32">
        <f t="shared" si="198"/>
        <v>206.26286342115924</v>
      </c>
      <c r="AA263" s="35">
        <f t="shared" si="199"/>
        <v>1133.787684782669</v>
      </c>
      <c r="AB263" s="32">
        <f t="shared" si="200"/>
        <v>195.88757959529977</v>
      </c>
      <c r="AC263" s="32">
        <f t="shared" si="201"/>
        <v>1712.7728802449726</v>
      </c>
      <c r="AD263" s="32">
        <f t="shared" si="202"/>
        <v>18.447199071674532</v>
      </c>
      <c r="AE263" s="36">
        <f t="shared" si="203"/>
        <v>0.55138663157525147</v>
      </c>
      <c r="AG263" s="32"/>
      <c r="AH263" s="37">
        <f t="shared" si="204"/>
        <v>0.29113674976550008</v>
      </c>
      <c r="AI263" s="23">
        <f t="shared" si="156"/>
        <v>0.36788548519121983</v>
      </c>
      <c r="AJ263" s="11">
        <f t="shared" si="153"/>
        <v>0.24246670119872496</v>
      </c>
      <c r="AK263" s="11">
        <f t="shared" si="153"/>
        <v>0.37348755503546788</v>
      </c>
      <c r="AL263" s="11">
        <f t="shared" si="153"/>
        <v>0.40909588621054754</v>
      </c>
      <c r="AM263" s="11">
        <f t="shared" si="153"/>
        <v>0.53441461840495497</v>
      </c>
      <c r="AN263" s="37">
        <f t="shared" si="205"/>
        <v>0.76018683669322606</v>
      </c>
      <c r="AO263" s="37">
        <f t="shared" si="206"/>
        <v>0.95244727427210196</v>
      </c>
      <c r="AP263" s="37">
        <f t="shared" si="207"/>
        <v>0.75337540745786125</v>
      </c>
      <c r="AQ263" s="37">
        <f t="shared" si="208"/>
        <v>0.71363123726308375</v>
      </c>
      <c r="AR263" s="37">
        <f t="shared" si="209"/>
        <v>0.6225615407641768</v>
      </c>
      <c r="AS263" s="37">
        <f t="shared" si="210"/>
        <v>2.8260822057844717</v>
      </c>
      <c r="AT263" s="37">
        <f t="shared" si="211"/>
        <v>1.3444028332426941</v>
      </c>
      <c r="AU263" s="37">
        <f t="shared" si="212"/>
        <v>1.1093469677705177</v>
      </c>
      <c r="AV263" s="37">
        <f t="shared" si="213"/>
        <v>0.37195041491548098</v>
      </c>
    </row>
    <row r="264" spans="1:48" s="33" customFormat="1" x14ac:dyDescent="0.35">
      <c r="A264" s="31">
        <v>2094</v>
      </c>
      <c r="B264" s="32">
        <v>-11.077366912803846</v>
      </c>
      <c r="C264" s="32">
        <v>-16.961174775769528</v>
      </c>
      <c r="D264" s="32">
        <v>-10.35299738135617</v>
      </c>
      <c r="E264" s="32">
        <v>-6.3825645658590551</v>
      </c>
      <c r="F264" s="40">
        <v>0.27230106353749506</v>
      </c>
      <c r="G264" s="32">
        <v>6.456840740935359</v>
      </c>
      <c r="H264" s="32">
        <v>8.3077369980499594</v>
      </c>
      <c r="I264" s="32">
        <v>8.1340958947934023</v>
      </c>
      <c r="J264" s="32">
        <v>4.2912605446580754</v>
      </c>
      <c r="K264" s="40">
        <v>1.0988099460490901</v>
      </c>
      <c r="L264" s="32">
        <v>-3.4026941175111944</v>
      </c>
      <c r="M264" s="32">
        <v>-3.6692031720951008</v>
      </c>
      <c r="N264" s="1">
        <f t="shared" si="189"/>
        <v>-1.9404129781142927</v>
      </c>
      <c r="O264" s="1">
        <f t="shared" si="155"/>
        <v>27.462235241974295</v>
      </c>
      <c r="P264" s="32">
        <f t="shared" si="190"/>
        <v>-10.559897957594675</v>
      </c>
      <c r="Q264" s="32">
        <f t="shared" si="191"/>
        <v>-5.4877536278925767</v>
      </c>
      <c r="R264" s="32">
        <f t="shared" si="192"/>
        <v>7.6328912112595733</v>
      </c>
      <c r="S264" s="32">
        <f t="shared" si="193"/>
        <v>0.66245879106532357</v>
      </c>
      <c r="U264" s="32">
        <f t="shared" si="194"/>
        <v>8.3077369980499594</v>
      </c>
      <c r="V264" s="32">
        <f t="shared" si="195"/>
        <v>-16.961174775769528</v>
      </c>
      <c r="W264" s="34">
        <f t="shared" si="217"/>
        <v>134.25201350404325</v>
      </c>
      <c r="X264" s="34">
        <f>INTERCEPT(K$7:L$7,K264:L264)</f>
        <v>295.94500124431545</v>
      </c>
      <c r="Y264" s="32">
        <f t="shared" si="197"/>
        <v>161.6929877402722</v>
      </c>
      <c r="Z264" s="32">
        <f t="shared" si="198"/>
        <v>215.09850737417935</v>
      </c>
      <c r="AA264" s="35">
        <f t="shared" si="199"/>
        <v>895.53521105006519</v>
      </c>
      <c r="AB264" s="32">
        <f t="shared" si="200"/>
        <v>203.11727553104919</v>
      </c>
      <c r="AC264" s="32">
        <f t="shared" si="201"/>
        <v>2296.7384068401739</v>
      </c>
      <c r="AD264" s="32">
        <f t="shared" si="202"/>
        <v>32.693375738518654</v>
      </c>
      <c r="AE264" s="36">
        <f t="shared" si="203"/>
        <v>0.61559956471251098</v>
      </c>
      <c r="AG264" s="32"/>
      <c r="AH264" s="37">
        <f t="shared" si="204"/>
        <v>0.24855549522804354</v>
      </c>
      <c r="AI264" s="23">
        <f t="shared" si="156"/>
        <v>0.32957038757307355</v>
      </c>
      <c r="AJ264" s="11">
        <f t="shared" ref="AJ264:AM270" si="219">AJ$3*$O264+AJ$4</f>
        <v>0.2231583055486355</v>
      </c>
      <c r="AK264" s="11">
        <f t="shared" si="219"/>
        <v>0.34271479946813782</v>
      </c>
      <c r="AL264" s="11">
        <f t="shared" si="219"/>
        <v>0.37952990537134806</v>
      </c>
      <c r="AM264" s="11">
        <f t="shared" si="219"/>
        <v>0.51480452907283292</v>
      </c>
      <c r="AN264" s="37">
        <f t="shared" si="205"/>
        <v>0.81084540308850817</v>
      </c>
      <c r="AO264" s="37">
        <f t="shared" si="206"/>
        <v>0.98880860329012554</v>
      </c>
      <c r="AP264" s="37">
        <f t="shared" si="207"/>
        <v>0.79266576333516103</v>
      </c>
      <c r="AQ264" s="37">
        <f t="shared" si="208"/>
        <v>0.74619892158450862</v>
      </c>
      <c r="AR264" s="37">
        <f t="shared" si="209"/>
        <v>0.63179572912321413</v>
      </c>
      <c r="AS264" s="37">
        <f t="shared" si="210"/>
        <v>2.5591509462042432</v>
      </c>
      <c r="AT264" s="37">
        <f t="shared" si="211"/>
        <v>1.2255871960467148</v>
      </c>
      <c r="AU264" s="37">
        <f t="shared" si="212"/>
        <v>1.0081687897733334</v>
      </c>
      <c r="AV264" s="37">
        <f t="shared" si="213"/>
        <v>0.33301033473106195</v>
      </c>
    </row>
    <row r="265" spans="1:48" s="33" customFormat="1" x14ac:dyDescent="0.35">
      <c r="A265" s="31">
        <v>2095</v>
      </c>
      <c r="B265" s="32">
        <v>-6.0990059563773578</v>
      </c>
      <c r="C265" s="32">
        <v>-15.993876968288735</v>
      </c>
      <c r="D265" s="32">
        <v>-10.025475686780721</v>
      </c>
      <c r="E265" s="32">
        <v>-6.3037437676026045</v>
      </c>
      <c r="F265" s="32">
        <v>-1.0450166731901065</v>
      </c>
      <c r="G265" s="32">
        <v>6.3272734827896864</v>
      </c>
      <c r="H265" s="32">
        <v>9.1220697472930077</v>
      </c>
      <c r="I265" s="32">
        <v>7.0776790577235644</v>
      </c>
      <c r="J265" s="32">
        <v>4.8372764286433005</v>
      </c>
      <c r="K265" s="40">
        <v>1.2088479592568699</v>
      </c>
      <c r="L265" s="32">
        <v>-1.9213728158177934</v>
      </c>
      <c r="M265" s="32">
        <v>-4.2347574716003127</v>
      </c>
      <c r="N265" s="1">
        <f t="shared" si="189"/>
        <v>-1.4208418886626004</v>
      </c>
      <c r="O265" s="1">
        <f t="shared" si="155"/>
        <v>27.364298716449557</v>
      </c>
      <c r="P265" s="32">
        <f t="shared" si="190"/>
        <v>-8.587362032253731</v>
      </c>
      <c r="Q265" s="32">
        <f t="shared" si="191"/>
        <v>-5.7914120425244775</v>
      </c>
      <c r="R265" s="32">
        <f t="shared" si="192"/>
        <v>7.5090074292687525</v>
      </c>
      <c r="S265" s="32">
        <f t="shared" si="193"/>
        <v>1.3749171906941255</v>
      </c>
      <c r="U265" s="32">
        <f t="shared" si="194"/>
        <v>9.1220697472930077</v>
      </c>
      <c r="V265" s="32">
        <f t="shared" si="195"/>
        <v>-15.993876968288735</v>
      </c>
      <c r="W265" s="45">
        <f t="shared" ref="W265:W266" si="220">INTERCEPT(F$7:G$7,F265:G265)</f>
        <v>139.82335242617188</v>
      </c>
      <c r="X265" s="34">
        <f t="shared" ref="X265:X267" si="221">INTERCEPT(K$7:L$7,K265:L265)</f>
        <v>300.27867805712685</v>
      </c>
      <c r="Y265" s="32">
        <f t="shared" si="197"/>
        <v>160.45532563095497</v>
      </c>
      <c r="Z265" s="32">
        <f t="shared" si="198"/>
        <v>220.05101524164937</v>
      </c>
      <c r="AA265" s="35">
        <f t="shared" si="199"/>
        <v>975.78978115345512</v>
      </c>
      <c r="AB265" s="32">
        <f t="shared" si="200"/>
        <v>208.87835118185643</v>
      </c>
      <c r="AC265" s="32">
        <f t="shared" si="201"/>
        <v>2227.183100094413</v>
      </c>
      <c r="AD265" s="32">
        <f t="shared" si="202"/>
        <v>35.384176835243665</v>
      </c>
      <c r="AE265" s="36">
        <f t="shared" si="203"/>
        <v>0.60171662286202132</v>
      </c>
      <c r="AG265" s="32"/>
      <c r="AH265" s="37">
        <f t="shared" si="204"/>
        <v>0.27860437367511198</v>
      </c>
      <c r="AI265" s="23">
        <f t="shared" si="156"/>
        <v>0.32832659369890937</v>
      </c>
      <c r="AJ265" s="11">
        <f t="shared" si="219"/>
        <v>0.22253151178527716</v>
      </c>
      <c r="AK265" s="11">
        <f t="shared" si="219"/>
        <v>0.3417158469077855</v>
      </c>
      <c r="AL265" s="11">
        <f t="shared" si="219"/>
        <v>0.37857012742120566</v>
      </c>
      <c r="AM265" s="11">
        <f t="shared" si="219"/>
        <v>0.51416794165692203</v>
      </c>
      <c r="AN265" s="37">
        <f t="shared" si="205"/>
        <v>0.81260896512071046</v>
      </c>
      <c r="AO265" s="37">
        <f t="shared" si="206"/>
        <v>0.99001921197092291</v>
      </c>
      <c r="AP265" s="37">
        <f t="shared" si="207"/>
        <v>0.79401802327509619</v>
      </c>
      <c r="AQ265" s="37">
        <f t="shared" si="208"/>
        <v>0.74732704259138416</v>
      </c>
      <c r="AR265" s="37">
        <f t="shared" si="209"/>
        <v>0.63212668240373748</v>
      </c>
      <c r="AS265" s="37">
        <f t="shared" si="210"/>
        <v>2.6729965321454761</v>
      </c>
      <c r="AT265" s="37">
        <f t="shared" si="211"/>
        <v>1.2804161543865247</v>
      </c>
      <c r="AU265" s="37">
        <f t="shared" si="212"/>
        <v>1.0531690523978592</v>
      </c>
      <c r="AV265" s="37">
        <f t="shared" si="213"/>
        <v>0.34770283344900216</v>
      </c>
    </row>
    <row r="266" spans="1:48" s="33" customFormat="1" x14ac:dyDescent="0.35">
      <c r="A266" s="31">
        <v>2096</v>
      </c>
      <c r="B266" s="32">
        <v>-13.336366160309792</v>
      </c>
      <c r="C266" s="32">
        <v>-11.734304610123838</v>
      </c>
      <c r="D266" s="32">
        <v>-11.901791654415716</v>
      </c>
      <c r="E266" s="32">
        <v>-5.9782013320607268</v>
      </c>
      <c r="F266" s="32">
        <v>-0.80111959677594702</v>
      </c>
      <c r="G266" s="32">
        <v>6.1063820285536519</v>
      </c>
      <c r="H266" s="32">
        <v>9.0486927211100117</v>
      </c>
      <c r="I266" s="32">
        <v>6.4227670539589852</v>
      </c>
      <c r="J266" s="32">
        <v>3.5320932468729875</v>
      </c>
      <c r="K266" s="40">
        <v>2.3991909108996698</v>
      </c>
      <c r="L266" s="32">
        <v>-1.7289726937374881</v>
      </c>
      <c r="M266" s="32">
        <v>-6.1371822939347975</v>
      </c>
      <c r="N266" s="1">
        <f t="shared" si="189"/>
        <v>-2.0090676983302505</v>
      </c>
      <c r="O266" s="1">
        <f t="shared" si="155"/>
        <v>25.109935050495636</v>
      </c>
      <c r="P266" s="32">
        <f t="shared" si="190"/>
        <v>-9.7684760806779796</v>
      </c>
      <c r="Q266" s="32">
        <f t="shared" si="191"/>
        <v>-6.2270375277507961</v>
      </c>
      <c r="R266" s="32">
        <f t="shared" si="192"/>
        <v>7.1926139345408826</v>
      </c>
      <c r="S266" s="32">
        <f t="shared" si="193"/>
        <v>1.4007704880117231</v>
      </c>
      <c r="U266" s="32">
        <f t="shared" si="194"/>
        <v>9.0486927211100117</v>
      </c>
      <c r="V266" s="32">
        <f t="shared" si="195"/>
        <v>-13.336366160309792</v>
      </c>
      <c r="W266" s="45">
        <f t="shared" si="220"/>
        <v>139.03733506367442</v>
      </c>
      <c r="X266" s="34">
        <f t="shared" si="221"/>
        <v>306.22587760335909</v>
      </c>
      <c r="Y266" s="32">
        <f t="shared" si="197"/>
        <v>167.18854253968468</v>
      </c>
      <c r="Z266" s="32">
        <f t="shared" si="198"/>
        <v>222.63160633351674</v>
      </c>
      <c r="AA266" s="35">
        <f t="shared" si="199"/>
        <v>1008.5584986212241</v>
      </c>
      <c r="AB266" s="32">
        <f t="shared" si="200"/>
        <v>203.75865700654757</v>
      </c>
      <c r="AC266" s="32">
        <f t="shared" si="201"/>
        <v>1811.600038781527</v>
      </c>
      <c r="AD266" s="32">
        <f t="shared" si="202"/>
        <v>37.158006560400636</v>
      </c>
      <c r="AE266" s="36">
        <f t="shared" si="203"/>
        <v>0.57269229370860653</v>
      </c>
      <c r="AG266" s="32"/>
      <c r="AH266" s="37">
        <f t="shared" si="204"/>
        <v>0.27589676140895947</v>
      </c>
      <c r="AI266" s="23">
        <f t="shared" si="156"/>
        <v>0.2996961751412946</v>
      </c>
      <c r="AJ266" s="11">
        <f t="shared" si="219"/>
        <v>0.20810358432317208</v>
      </c>
      <c r="AK266" s="11">
        <f t="shared" si="219"/>
        <v>0.31872133751505549</v>
      </c>
      <c r="AL266" s="11">
        <f t="shared" si="219"/>
        <v>0.35647736349485726</v>
      </c>
      <c r="AM266" s="11">
        <f t="shared" si="219"/>
        <v>0.49951457782822162</v>
      </c>
      <c r="AN266" s="37">
        <f t="shared" si="205"/>
        <v>0.85527358251896146</v>
      </c>
      <c r="AO266" s="37">
        <f t="shared" si="206"/>
        <v>1.0184113975629789</v>
      </c>
      <c r="AP266" s="37">
        <f t="shared" si="207"/>
        <v>0.82648033826915701</v>
      </c>
      <c r="AQ266" s="37">
        <f t="shared" si="208"/>
        <v>0.77452732373635169</v>
      </c>
      <c r="AR266" s="37">
        <f t="shared" si="209"/>
        <v>0.64028696931728668</v>
      </c>
      <c r="AS266" s="37">
        <f t="shared" si="210"/>
        <v>2.7561993340278472</v>
      </c>
      <c r="AT266" s="37">
        <f t="shared" si="211"/>
        <v>1.3280812382627616</v>
      </c>
      <c r="AU266" s="37">
        <f t="shared" si="212"/>
        <v>1.0900176377302875</v>
      </c>
      <c r="AV266" s="37">
        <f t="shared" si="213"/>
        <v>0.355767206800219</v>
      </c>
    </row>
    <row r="267" spans="1:48" s="33" customFormat="1" x14ac:dyDescent="0.35">
      <c r="A267" s="31">
        <v>2097</v>
      </c>
      <c r="B267" s="32">
        <v>-8.1314632711405679</v>
      </c>
      <c r="C267" s="32">
        <v>-12.663733144863373</v>
      </c>
      <c r="D267" s="32">
        <v>-12.661505460713473</v>
      </c>
      <c r="E267" s="32">
        <v>-4.5422207237491268</v>
      </c>
      <c r="F267" s="40">
        <v>0.40232581077365454</v>
      </c>
      <c r="G267" s="32">
        <v>6.3177867517024158</v>
      </c>
      <c r="H267" s="32">
        <v>10.222930675483308</v>
      </c>
      <c r="I267" s="32">
        <v>8.9029178654904335</v>
      </c>
      <c r="J267" s="32">
        <v>4.7866933241015204</v>
      </c>
      <c r="K267" s="40">
        <v>1.0023426312449399</v>
      </c>
      <c r="L267" s="32">
        <v>-3.4032169876900236</v>
      </c>
      <c r="M267" s="32">
        <v>-5.7331764548539415</v>
      </c>
      <c r="N267" s="1">
        <f t="shared" si="189"/>
        <v>-1.2916932486845192</v>
      </c>
      <c r="O267" s="1">
        <f t="shared" si="155"/>
        <v>30.632654427551333</v>
      </c>
      <c r="P267" s="32">
        <f t="shared" si="190"/>
        <v>-8.9774595699795796</v>
      </c>
      <c r="Q267" s="32">
        <f t="shared" si="191"/>
        <v>-5.6004667912296489</v>
      </c>
      <c r="R267" s="32">
        <f t="shared" si="192"/>
        <v>8.481211764225387</v>
      </c>
      <c r="S267" s="32">
        <f t="shared" si="193"/>
        <v>0.79527298921881207</v>
      </c>
      <c r="U267" s="32">
        <f t="shared" si="194"/>
        <v>10.222930675483308</v>
      </c>
      <c r="V267" s="32">
        <f t="shared" si="195"/>
        <v>-12.663733144863373</v>
      </c>
      <c r="W267" s="34">
        <f t="shared" ref="W267:W270" si="222">INTERCEPT(E$7:F$7,E267:F267)</f>
        <v>133.01828865540634</v>
      </c>
      <c r="X267" s="34">
        <f t="shared" si="221"/>
        <v>295.43928873906856</v>
      </c>
      <c r="Y267" s="32">
        <f t="shared" si="197"/>
        <v>162.42100008366222</v>
      </c>
      <c r="Z267" s="32">
        <f t="shared" si="198"/>
        <v>214.22878869723746</v>
      </c>
      <c r="AA267" s="35">
        <f t="shared" si="199"/>
        <v>1106.9457493986315</v>
      </c>
      <c r="AB267" s="32">
        <f t="shared" si="200"/>
        <v>191.79241105204724</v>
      </c>
      <c r="AC267" s="32">
        <f t="shared" si="201"/>
        <v>1619.2052751820474</v>
      </c>
      <c r="AD267" s="32">
        <f t="shared" si="202"/>
        <v>37.122083129382716</v>
      </c>
      <c r="AE267" s="36">
        <f t="shared" si="203"/>
        <v>0.547398598400888</v>
      </c>
      <c r="AG267" s="32"/>
      <c r="AH267" s="37">
        <f t="shared" si="204"/>
        <v>0.31922614192533411</v>
      </c>
      <c r="AI267" s="23">
        <f t="shared" si="156"/>
        <v>0.36983471122990191</v>
      </c>
      <c r="AJ267" s="11">
        <f t="shared" si="219"/>
        <v>0.24344898833632855</v>
      </c>
      <c r="AK267" s="11">
        <f t="shared" si="219"/>
        <v>0.3750530751610236</v>
      </c>
      <c r="AL267" s="11">
        <f t="shared" si="219"/>
        <v>0.41060001339000307</v>
      </c>
      <c r="AM267" s="11">
        <f t="shared" si="219"/>
        <v>0.53541225377908364</v>
      </c>
      <c r="AN267" s="37">
        <f t="shared" si="205"/>
        <v>0.75779958618381738</v>
      </c>
      <c r="AO267" s="37">
        <f t="shared" si="206"/>
        <v>0.95064567711884718</v>
      </c>
      <c r="AP267" s="37">
        <f t="shared" si="207"/>
        <v>0.75149908199965076</v>
      </c>
      <c r="AQ267" s="37">
        <f t="shared" si="208"/>
        <v>0.71208749750609812</v>
      </c>
      <c r="AR267" s="37">
        <f t="shared" si="209"/>
        <v>0.62214151734720913</v>
      </c>
      <c r="AS267" s="37">
        <f t="shared" si="210"/>
        <v>2.7897864370088818</v>
      </c>
      <c r="AT267" s="37">
        <f t="shared" si="211"/>
        <v>1.326738180604812</v>
      </c>
      <c r="AU267" s="37">
        <f t="shared" si="212"/>
        <v>1.0949504233737142</v>
      </c>
      <c r="AV267" s="37">
        <f t="shared" si="213"/>
        <v>0.36739716111828358</v>
      </c>
    </row>
    <row r="268" spans="1:48" s="33" customFormat="1" x14ac:dyDescent="0.35">
      <c r="A268" s="31">
        <v>2098</v>
      </c>
      <c r="B268" s="32">
        <v>-6.8872708521399799</v>
      </c>
      <c r="C268" s="32">
        <v>-11.35210635064438</v>
      </c>
      <c r="D268" s="32">
        <v>-7.860255312727757</v>
      </c>
      <c r="E268" s="32">
        <v>-9.7137072176167116</v>
      </c>
      <c r="F268" s="40">
        <v>1.3672193562090547</v>
      </c>
      <c r="G268" s="32">
        <v>7.6049605783469456</v>
      </c>
      <c r="H268" s="32">
        <v>10.410686873498578</v>
      </c>
      <c r="I268" s="32">
        <v>7.8389507429766123</v>
      </c>
      <c r="J268" s="32">
        <v>2.999785319821366</v>
      </c>
      <c r="K268" s="32">
        <v>-0.12249327151979222</v>
      </c>
      <c r="L268" s="32">
        <v>-2.8167067471015867</v>
      </c>
      <c r="M268" s="32">
        <v>-5.2326159000086587</v>
      </c>
      <c r="N268" s="1">
        <f t="shared" si="189"/>
        <v>-1.1469627317421922</v>
      </c>
      <c r="O268" s="1">
        <f t="shared" si="155"/>
        <v>30.221602870852561</v>
      </c>
      <c r="P268" s="32">
        <f t="shared" si="190"/>
        <v>-7.9908512192127672</v>
      </c>
      <c r="Q268" s="32">
        <f t="shared" si="191"/>
        <v>-5.4022477247118035</v>
      </c>
      <c r="R268" s="32">
        <f t="shared" si="192"/>
        <v>8.6181993982740455</v>
      </c>
      <c r="S268" s="32">
        <f t="shared" si="193"/>
        <v>2.0195100399995614E-2</v>
      </c>
      <c r="U268" s="32">
        <f t="shared" si="194"/>
        <v>10.410686873498578</v>
      </c>
      <c r="V268" s="32">
        <f t="shared" si="195"/>
        <v>-11.35210635064438</v>
      </c>
      <c r="W268" s="34">
        <f t="shared" si="222"/>
        <v>131.73675961693709</v>
      </c>
      <c r="X268" s="32">
        <f t="shared" ref="X268:X270" si="223">INTERCEPT(J$7:K$7,J268:K268)</f>
        <v>287.30342363051312</v>
      </c>
      <c r="Y268" s="32">
        <f t="shared" si="197"/>
        <v>155.56666401357603</v>
      </c>
      <c r="Z268" s="32">
        <f t="shared" si="198"/>
        <v>209.52009162372511</v>
      </c>
      <c r="AA268" s="35">
        <f t="shared" si="199"/>
        <v>1079.7038846667331</v>
      </c>
      <c r="AB268" s="32">
        <f t="shared" si="200"/>
        <v>201.29747087786853</v>
      </c>
      <c r="AC268" s="32">
        <f t="shared" si="201"/>
        <v>1523.433531680869</v>
      </c>
      <c r="AD268" s="32">
        <f t="shared" si="202"/>
        <v>31.088024178002826</v>
      </c>
      <c r="AE268" s="36">
        <f t="shared" si="203"/>
        <v>0.54292902906313478</v>
      </c>
      <c r="AG268" s="32"/>
      <c r="AH268" s="37">
        <f t="shared" si="204"/>
        <v>0.32615434563209755</v>
      </c>
      <c r="AI268" s="23">
        <f t="shared" si="156"/>
        <v>0.36461435645982748</v>
      </c>
      <c r="AJ268" s="11">
        <f t="shared" si="219"/>
        <v>0.24081825837345638</v>
      </c>
      <c r="AK268" s="11">
        <f t="shared" si="219"/>
        <v>0.37086034928269612</v>
      </c>
      <c r="AL268" s="11">
        <f t="shared" si="219"/>
        <v>0.40657170813435506</v>
      </c>
      <c r="AM268" s="11">
        <f t="shared" si="219"/>
        <v>0.53274041866054156</v>
      </c>
      <c r="AN268" s="37">
        <f t="shared" si="205"/>
        <v>0.76423436908252551</v>
      </c>
      <c r="AO268" s="37">
        <f t="shared" si="206"/>
        <v>0.95548115152567636</v>
      </c>
      <c r="AP268" s="37">
        <f t="shared" si="207"/>
        <v>0.7565508534406864</v>
      </c>
      <c r="AQ268" s="37">
        <f t="shared" si="208"/>
        <v>0.71624649884538627</v>
      </c>
      <c r="AR268" s="37">
        <f t="shared" si="209"/>
        <v>0.62327723572432403</v>
      </c>
      <c r="AS268" s="37">
        <f t="shared" si="210"/>
        <v>2.7622427689766784</v>
      </c>
      <c r="AT268" s="37">
        <f t="shared" si="211"/>
        <v>1.314707760182084</v>
      </c>
      <c r="AU268" s="37">
        <f t="shared" si="212"/>
        <v>1.0845465446186688</v>
      </c>
      <c r="AV268" s="37">
        <f t="shared" si="213"/>
        <v>0.36317922726477014</v>
      </c>
    </row>
    <row r="269" spans="1:48" s="33" customFormat="1" x14ac:dyDescent="0.35">
      <c r="A269" s="31">
        <v>2099</v>
      </c>
      <c r="B269" s="32">
        <v>-8.0779326975145427</v>
      </c>
      <c r="C269" s="32">
        <v>-13.968273904288763</v>
      </c>
      <c r="D269" s="32">
        <v>-16.183720498382208</v>
      </c>
      <c r="E269" s="32">
        <v>-5.1739736794496922</v>
      </c>
      <c r="F269" s="40">
        <v>0.94823126915988165</v>
      </c>
      <c r="G269" s="32">
        <v>4.9143515443050854</v>
      </c>
      <c r="H269" s="32">
        <v>8.9058156929601093</v>
      </c>
      <c r="I269" s="32">
        <v>7.1424745158296536</v>
      </c>
      <c r="J269" s="32">
        <v>3.0320595772758989</v>
      </c>
      <c r="K269" s="32">
        <v>-0.19127146102862186</v>
      </c>
      <c r="L269" s="32">
        <v>-3.3459805176293607</v>
      </c>
      <c r="M269" s="32">
        <v>-5.8622158535760223</v>
      </c>
      <c r="N269" s="1">
        <f t="shared" si="189"/>
        <v>-2.3217030010282147</v>
      </c>
      <c r="O269" s="1">
        <f t="shared" si="155"/>
        <v>24.942932599530629</v>
      </c>
      <c r="P269" s="32">
        <f t="shared" si="190"/>
        <v>-9.0929408339373214</v>
      </c>
      <c r="Q269" s="32">
        <f t="shared" si="191"/>
        <v>-6.8031543028906727</v>
      </c>
      <c r="R269" s="32">
        <f t="shared" si="192"/>
        <v>6.987547251031617</v>
      </c>
      <c r="S269" s="32">
        <f t="shared" si="193"/>
        <v>-0.16839746712736123</v>
      </c>
      <c r="U269" s="32">
        <f t="shared" si="194"/>
        <v>8.9058156929601093</v>
      </c>
      <c r="V269" s="32">
        <f t="shared" si="195"/>
        <v>-16.183720498382208</v>
      </c>
      <c r="W269" s="34">
        <f t="shared" si="222"/>
        <v>130.77603960466161</v>
      </c>
      <c r="X269" s="32">
        <f t="shared" si="223"/>
        <v>286.69013948860754</v>
      </c>
      <c r="Y269" s="32">
        <f t="shared" si="197"/>
        <v>155.91409988394594</v>
      </c>
      <c r="Z269" s="32">
        <f t="shared" si="198"/>
        <v>208.73308954663457</v>
      </c>
      <c r="AA269" s="35">
        <f t="shared" si="199"/>
        <v>925.69482500013032</v>
      </c>
      <c r="AB269" s="32">
        <f t="shared" si="200"/>
        <v>208.47261597414848</v>
      </c>
      <c r="AC269" s="32">
        <f t="shared" si="201"/>
        <v>2249.2416989947924</v>
      </c>
      <c r="AD269" s="32">
        <f t="shared" si="202"/>
        <v>26.539731617587364</v>
      </c>
      <c r="AE269" s="36">
        <f t="shared" si="203"/>
        <v>0.60918838142319542</v>
      </c>
      <c r="AG269" s="32"/>
      <c r="AH269" s="37">
        <f t="shared" si="204"/>
        <v>0.27062459907022807</v>
      </c>
      <c r="AI269" s="23">
        <f t="shared" si="156"/>
        <v>0.29757524401403895</v>
      </c>
      <c r="AJ269" s="11">
        <f t="shared" si="219"/>
        <v>0.20703476863699602</v>
      </c>
      <c r="AK269" s="11">
        <f t="shared" si="219"/>
        <v>0.31701791251521244</v>
      </c>
      <c r="AL269" s="11">
        <f t="shared" si="219"/>
        <v>0.35484073947540018</v>
      </c>
      <c r="AM269" s="11">
        <f t="shared" si="219"/>
        <v>0.49842906189694908</v>
      </c>
      <c r="AN269" s="37">
        <f t="shared" si="205"/>
        <v>0.85859199807477871</v>
      </c>
      <c r="AO269" s="37">
        <f t="shared" si="206"/>
        <v>1.0205547633301122</v>
      </c>
      <c r="AP269" s="37">
        <f t="shared" si="207"/>
        <v>0.82898694691952757</v>
      </c>
      <c r="AQ269" s="37">
        <f t="shared" si="208"/>
        <v>0.77663629412635171</v>
      </c>
      <c r="AR269" s="37">
        <f t="shared" si="209"/>
        <v>0.64093282566938725</v>
      </c>
      <c r="AS269" s="37">
        <f t="shared" si="210"/>
        <v>2.6433247733626706</v>
      </c>
      <c r="AT269" s="37">
        <f t="shared" si="211"/>
        <v>1.2742821387023489</v>
      </c>
      <c r="AU269" s="37">
        <f t="shared" si="212"/>
        <v>1.045700621466797</v>
      </c>
      <c r="AV269" s="37">
        <f t="shared" si="213"/>
        <v>0.34101086079389475</v>
      </c>
    </row>
    <row r="270" spans="1:48" s="33" customFormat="1" x14ac:dyDescent="0.35">
      <c r="A270" s="31">
        <v>2100</v>
      </c>
      <c r="B270" s="32">
        <v>-11.026650956580408</v>
      </c>
      <c r="C270" s="32">
        <v>-12.231170942514815</v>
      </c>
      <c r="D270" s="32">
        <v>-11.561217588336117</v>
      </c>
      <c r="E270" s="32">
        <v>-5.4996559482123049</v>
      </c>
      <c r="F270" s="40">
        <v>1.197555799576246</v>
      </c>
      <c r="G270" s="32">
        <v>8.1221435630485956</v>
      </c>
      <c r="H270" s="32">
        <v>11.96631029702943</v>
      </c>
      <c r="I270" s="32">
        <v>8.6097718120464961</v>
      </c>
      <c r="J270" s="32">
        <v>4.6843774585673215</v>
      </c>
      <c r="K270" s="32">
        <v>-7.3275845644841298E-2</v>
      </c>
      <c r="L270" s="32">
        <v>-1.6069750659114106</v>
      </c>
      <c r="M270" s="32">
        <v>-4.7947313899658894E-2</v>
      </c>
      <c r="N270" s="1">
        <f t="shared" si="189"/>
        <v>-0.62222789423595593</v>
      </c>
      <c r="O270" s="1">
        <f t="shared" si="155"/>
        <v>34.580158930268091</v>
      </c>
      <c r="P270" s="32">
        <f t="shared" si="190"/>
        <v>-9.7066792508904154</v>
      </c>
      <c r="Q270" s="32">
        <f t="shared" si="191"/>
        <v>-5.2877725789907251</v>
      </c>
      <c r="R270" s="32">
        <f t="shared" si="192"/>
        <v>9.5660752240415068</v>
      </c>
      <c r="S270" s="32">
        <f t="shared" si="193"/>
        <v>1.0013755156703565</v>
      </c>
      <c r="U270" s="32">
        <f t="shared" si="194"/>
        <v>11.96631029702943</v>
      </c>
      <c r="V270" s="32">
        <f t="shared" si="195"/>
        <v>-12.231170942514815</v>
      </c>
      <c r="W270" s="34">
        <f t="shared" si="222"/>
        <v>130.0461703672224</v>
      </c>
      <c r="X270" s="32">
        <f t="shared" si="223"/>
        <v>288.03024881191135</v>
      </c>
      <c r="Y270" s="32">
        <f t="shared" si="197"/>
        <v>157.98407844468895</v>
      </c>
      <c r="Z270" s="32">
        <f t="shared" si="198"/>
        <v>209.03820958956686</v>
      </c>
      <c r="AA270" s="35">
        <f t="shared" si="199"/>
        <v>1260.324336439591</v>
      </c>
      <c r="AB270" s="32">
        <f t="shared" si="200"/>
        <v>208.35603087861486</v>
      </c>
      <c r="AC270" s="32">
        <f t="shared" si="201"/>
        <v>1698.9588203868225</v>
      </c>
      <c r="AD270" s="32">
        <f t="shared" si="202"/>
        <v>25.868154927914972</v>
      </c>
      <c r="AE270" s="36">
        <f t="shared" si="203"/>
        <v>0.53726160259635547</v>
      </c>
      <c r="AG270" s="32"/>
      <c r="AH270" s="37">
        <f t="shared" si="204"/>
        <v>0.38355684996038603</v>
      </c>
      <c r="AI270" s="23">
        <f t="shared" si="156"/>
        <v>0.41996801841440473</v>
      </c>
      <c r="AJ270" s="11">
        <f t="shared" si="219"/>
        <v>0.26871301715371576</v>
      </c>
      <c r="AK270" s="11">
        <f t="shared" si="219"/>
        <v>0.41531762108873455</v>
      </c>
      <c r="AL270" s="11">
        <f t="shared" si="219"/>
        <v>0.4492855575166273</v>
      </c>
      <c r="AM270" s="11">
        <f t="shared" si="219"/>
        <v>0.56107103304674255</v>
      </c>
      <c r="AN270" s="37">
        <f t="shared" si="205"/>
        <v>0.70271925488067266</v>
      </c>
      <c r="AO270" s="37">
        <f t="shared" si="206"/>
        <v>0.90591399748992019</v>
      </c>
      <c r="AP270" s="37">
        <f t="shared" si="207"/>
        <v>0.70731667837897882</v>
      </c>
      <c r="AQ270" s="37">
        <f t="shared" si="208"/>
        <v>0.67614565138207627</v>
      </c>
      <c r="AR270" s="37">
        <f t="shared" si="209"/>
        <v>0.61299389450972119</v>
      </c>
      <c r="AS270" s="37">
        <f t="shared" si="210"/>
        <v>2.9059162764224373</v>
      </c>
      <c r="AT270" s="37">
        <f t="shared" si="211"/>
        <v>1.3734281429210771</v>
      </c>
      <c r="AU270" s="37">
        <f t="shared" si="212"/>
        <v>1.1384812902852874</v>
      </c>
      <c r="AV270" s="37">
        <f t="shared" si="213"/>
        <v>0.38913229135416022</v>
      </c>
    </row>
    <row r="271" spans="1:48" x14ac:dyDescent="0.35">
      <c r="A271" s="52"/>
      <c r="B271" s="1"/>
      <c r="C271" s="1"/>
      <c r="D271" s="1"/>
      <c r="E271" s="1"/>
      <c r="F271" s="46"/>
      <c r="G271" s="1"/>
      <c r="H271" s="1"/>
      <c r="I271" s="1"/>
      <c r="J271" s="1"/>
      <c r="K271" s="1"/>
      <c r="L271" s="1"/>
      <c r="M271" s="1"/>
      <c r="N271" s="1"/>
      <c r="P271" s="1"/>
      <c r="Q271" s="1"/>
      <c r="R271" s="1"/>
      <c r="S271" s="1"/>
      <c r="U271" s="1"/>
      <c r="V271" s="1"/>
      <c r="W271" s="5"/>
      <c r="X271" s="1"/>
      <c r="Y271" s="1"/>
      <c r="Z271" s="1"/>
      <c r="AB271" s="1"/>
      <c r="AC271" s="1"/>
      <c r="AD271" s="1"/>
      <c r="AH271" s="23"/>
      <c r="AI271" s="23"/>
      <c r="AJ271" s="11"/>
      <c r="AK271" s="11"/>
      <c r="AL271" s="11"/>
      <c r="AM271" s="11"/>
      <c r="AN271" s="23"/>
      <c r="AO271" s="23"/>
      <c r="AP271" s="23"/>
      <c r="AQ271" s="23"/>
      <c r="AR271" s="23"/>
      <c r="AS271" s="23"/>
      <c r="AT271" s="23"/>
      <c r="AU271" s="23"/>
      <c r="AV271" s="23"/>
    </row>
    <row r="272" spans="1:48" x14ac:dyDescent="0.35">
      <c r="A272" s="52"/>
      <c r="B272" s="1"/>
      <c r="C272" s="1"/>
      <c r="D272" s="1"/>
      <c r="E272" s="1"/>
      <c r="F272" s="46"/>
      <c r="G272" s="1"/>
      <c r="H272" s="1"/>
      <c r="I272" s="1"/>
      <c r="J272" s="1"/>
      <c r="K272" s="1"/>
      <c r="L272" s="1"/>
      <c r="M272" s="1"/>
      <c r="N272" s="1"/>
      <c r="P272" s="1"/>
      <c r="Q272" s="1"/>
      <c r="R272" s="1"/>
      <c r="S272" s="1"/>
      <c r="U272" s="1"/>
      <c r="V272" s="1"/>
      <c r="W272" s="5"/>
      <c r="X272" s="1"/>
      <c r="Y272" s="1"/>
      <c r="Z272" s="1"/>
      <c r="AB272" s="1"/>
      <c r="AC272" s="1"/>
      <c r="AD272" s="1"/>
      <c r="AH272" s="23"/>
      <c r="AI272" s="23"/>
      <c r="AJ272" s="11"/>
      <c r="AK272" s="11"/>
      <c r="AL272" s="11"/>
      <c r="AM272" s="11"/>
      <c r="AN272" s="23"/>
      <c r="AO272" s="23"/>
      <c r="AP272" s="23"/>
      <c r="AQ272" s="23"/>
      <c r="AR272" s="23"/>
      <c r="AS272" s="23"/>
      <c r="AT272" s="23"/>
      <c r="AU272" s="23"/>
      <c r="AV272" s="23"/>
    </row>
    <row r="273" spans="1:48" x14ac:dyDescent="0.35">
      <c r="A273" s="52"/>
      <c r="B273" s="1"/>
      <c r="C273" s="1"/>
      <c r="D273" s="1"/>
      <c r="E273" s="1"/>
      <c r="F273" s="46"/>
      <c r="G273" s="1"/>
      <c r="H273" s="1"/>
      <c r="I273" s="1"/>
      <c r="J273" s="1"/>
      <c r="K273" s="1"/>
      <c r="L273" s="1"/>
      <c r="M273" s="1"/>
      <c r="N273" s="1"/>
      <c r="P273" s="1"/>
      <c r="Q273" s="1"/>
      <c r="R273" s="1"/>
      <c r="S273" s="1"/>
      <c r="U273" s="1"/>
      <c r="V273" s="1"/>
      <c r="W273" s="5"/>
      <c r="X273" s="1"/>
      <c r="Y273" s="1"/>
      <c r="Z273" s="1"/>
      <c r="AB273" s="1"/>
      <c r="AC273" s="1"/>
      <c r="AD273" s="1"/>
      <c r="AH273" s="23"/>
      <c r="AI273" s="23"/>
      <c r="AJ273" s="11"/>
      <c r="AK273" s="11"/>
      <c r="AL273" s="11"/>
      <c r="AM273" s="11"/>
      <c r="AN273" s="23"/>
      <c r="AO273" s="23"/>
      <c r="AP273" s="23"/>
      <c r="AQ273" s="23"/>
      <c r="AR273" s="23"/>
      <c r="AS273" s="23"/>
      <c r="AT273" s="23"/>
      <c r="AU273" s="23"/>
      <c r="AV273" s="23"/>
    </row>
    <row r="275" spans="1:48" x14ac:dyDescent="0.35">
      <c r="A275" s="30" t="s">
        <v>5</v>
      </c>
      <c r="O275" s="39"/>
      <c r="P275" s="11"/>
      <c r="Q275" s="11"/>
      <c r="R275" s="12"/>
      <c r="S275" s="1"/>
      <c r="T275" s="1"/>
      <c r="U275" s="1"/>
      <c r="V275" s="11"/>
      <c r="W275" s="13"/>
    </row>
    <row r="276" spans="1:48" x14ac:dyDescent="0.35">
      <c r="A276" t="s">
        <v>6</v>
      </c>
      <c r="B276" s="1">
        <f>MAX(B11:B40)</f>
        <v>-5.2</v>
      </c>
      <c r="C276" s="1">
        <f>MAX(C11:C40)</f>
        <v>-5.9</v>
      </c>
      <c r="D276" s="1">
        <f t="shared" ref="D276:M276" si="224">MAX(D11:D40)</f>
        <v>-3.5</v>
      </c>
      <c r="E276" s="1">
        <f t="shared" si="224"/>
        <v>-4</v>
      </c>
      <c r="F276" s="1">
        <f t="shared" si="224"/>
        <v>1.9</v>
      </c>
      <c r="G276" s="1">
        <f t="shared" si="224"/>
        <v>5.9</v>
      </c>
      <c r="H276" s="1">
        <f t="shared" si="224"/>
        <v>8.3000000000000007</v>
      </c>
      <c r="I276" s="1">
        <f t="shared" si="224"/>
        <v>6.6</v>
      </c>
      <c r="J276" s="1">
        <f t="shared" si="224"/>
        <v>3.1</v>
      </c>
      <c r="K276" s="1">
        <f t="shared" si="224"/>
        <v>0</v>
      </c>
      <c r="L276" s="1">
        <f t="shared" si="224"/>
        <v>-1.4</v>
      </c>
      <c r="M276" s="1">
        <f t="shared" si="224"/>
        <v>-4.2</v>
      </c>
      <c r="N276" s="1">
        <f t="shared" ref="N276:S276" si="225">MAX(N11:N40)</f>
        <v>-2.6</v>
      </c>
      <c r="O276" s="1">
        <f t="shared" si="225"/>
        <v>22.400000000000002</v>
      </c>
      <c r="P276" s="1">
        <f t="shared" si="225"/>
        <v>-6.2333333333333343</v>
      </c>
      <c r="Q276" s="1">
        <f t="shared" si="225"/>
        <v>-2.2999999999999998</v>
      </c>
      <c r="R276" s="1">
        <f t="shared" si="225"/>
        <v>6.3000000000000007</v>
      </c>
      <c r="S276" s="1">
        <f t="shared" si="225"/>
        <v>-0.6</v>
      </c>
      <c r="T276" s="1"/>
      <c r="U276" s="1">
        <f t="shared" ref="U276:V276" si="226">MAX(U11:U40)</f>
        <v>8.3000000000000007</v>
      </c>
      <c r="V276" s="1">
        <f t="shared" si="226"/>
        <v>-9.6</v>
      </c>
      <c r="W276" s="1">
        <f t="shared" ref="W276:AE276" si="227">MAX(W11:W40)</f>
        <v>164.82692307692307</v>
      </c>
      <c r="X276" s="1">
        <f t="shared" si="227"/>
        <v>288.5</v>
      </c>
      <c r="Y276" s="1">
        <f t="shared" si="227"/>
        <v>156.96103896103895</v>
      </c>
      <c r="Z276" s="1">
        <f t="shared" si="227"/>
        <v>213.09472966833255</v>
      </c>
      <c r="AA276" s="1">
        <f t="shared" si="227"/>
        <v>805.73333333333323</v>
      </c>
      <c r="AB276" s="1">
        <f t="shared" si="227"/>
        <v>267.42285714285708</v>
      </c>
      <c r="AC276" s="1">
        <f t="shared" si="227"/>
        <v>4910.0491525423722</v>
      </c>
      <c r="AD276" s="1">
        <f t="shared" si="227"/>
        <v>41.472285067873301</v>
      </c>
      <c r="AE276" s="1">
        <f t="shared" si="227"/>
        <v>0.80357203597703009</v>
      </c>
      <c r="AH276" s="1">
        <f t="shared" ref="AH276:AV276" si="228">MAX(AH11:AH40)</f>
        <v>0.24827000000000005</v>
      </c>
      <c r="AI276" s="1">
        <f t="shared" si="228"/>
        <v>0.26528000000000002</v>
      </c>
      <c r="AJ276" s="1">
        <f t="shared" si="228"/>
        <v>0.19076000000000001</v>
      </c>
      <c r="AK276" s="1">
        <f t="shared" si="228"/>
        <v>0.29108000000000006</v>
      </c>
      <c r="AL276" s="1">
        <f t="shared" si="228"/>
        <v>0.32991999999999999</v>
      </c>
      <c r="AM276" s="1">
        <f t="shared" si="228"/>
        <v>0.4819</v>
      </c>
      <c r="AN276" s="1">
        <f t="shared" si="228"/>
        <v>1.2404882610580001</v>
      </c>
      <c r="AO276" s="1">
        <f t="shared" si="228"/>
        <v>1.2331377670720001</v>
      </c>
      <c r="AP276" s="1">
        <f t="shared" si="228"/>
        <v>1.1078643622480002</v>
      </c>
      <c r="AQ276" s="1">
        <f t="shared" si="228"/>
        <v>1.0158589622480001</v>
      </c>
      <c r="AR276" s="11">
        <f t="shared" si="228"/>
        <v>0.72111490205000006</v>
      </c>
      <c r="AS276" s="12">
        <f t="shared" si="228"/>
        <v>2.5060434971705519</v>
      </c>
      <c r="AT276" s="12">
        <f t="shared" si="228"/>
        <v>1.2171269373015852</v>
      </c>
      <c r="AU276" s="12">
        <f t="shared" si="228"/>
        <v>0.99654489615558683</v>
      </c>
      <c r="AV276" s="12">
        <f t="shared" si="228"/>
        <v>0.32075358357429334</v>
      </c>
    </row>
    <row r="277" spans="1:48" x14ac:dyDescent="0.35">
      <c r="A277" t="s">
        <v>7</v>
      </c>
      <c r="B277" s="1">
        <f>AVERAGE(B11:B40)</f>
        <v>-15.036666666666665</v>
      </c>
      <c r="C277" s="1">
        <f>AVERAGE(C11:C40)</f>
        <v>-17.076666666666664</v>
      </c>
      <c r="D277" s="1">
        <f t="shared" ref="D277:M277" si="229">AVERAGE(D11:D40)</f>
        <v>-15.143333333333334</v>
      </c>
      <c r="E277" s="1">
        <f t="shared" si="229"/>
        <v>-10.293333333333333</v>
      </c>
      <c r="F277" s="1">
        <f t="shared" si="229"/>
        <v>-1.22</v>
      </c>
      <c r="G277" s="1">
        <f t="shared" si="229"/>
        <v>2.9266666666666654</v>
      </c>
      <c r="H277" s="1">
        <f t="shared" si="229"/>
        <v>5.6533333333333324</v>
      </c>
      <c r="I277" s="1">
        <f t="shared" si="229"/>
        <v>5.3033333333333328</v>
      </c>
      <c r="J277" s="1">
        <f t="shared" si="229"/>
        <v>1.6899999999999993</v>
      </c>
      <c r="K277" s="1">
        <f t="shared" si="229"/>
        <v>-2.5366666666666662</v>
      </c>
      <c r="L277" s="1">
        <f t="shared" si="229"/>
        <v>-6.6266666666666678</v>
      </c>
      <c r="M277" s="1">
        <f t="shared" si="229"/>
        <v>-10.66333333333333</v>
      </c>
      <c r="N277" s="1">
        <f t="shared" ref="N277:S277" si="230">AVERAGE(N11:N40)</f>
        <v>-5.2433333333333341</v>
      </c>
      <c r="O277" s="1">
        <f t="shared" si="230"/>
        <v>15.79</v>
      </c>
      <c r="P277" s="1">
        <f t="shared" si="230"/>
        <v>-14.328888888888889</v>
      </c>
      <c r="Q277" s="1">
        <f t="shared" si="230"/>
        <v>-8.8855555555555554</v>
      </c>
      <c r="R277" s="1">
        <f t="shared" si="230"/>
        <v>4.6277777777777773</v>
      </c>
      <c r="S277" s="1">
        <f t="shared" si="230"/>
        <v>-2.4911111111111115</v>
      </c>
      <c r="T277" s="1"/>
      <c r="U277" s="1">
        <f t="shared" ref="U277:V277" si="231">AVERAGE(U11:U40)</f>
        <v>5.9833333333333334</v>
      </c>
      <c r="V277" s="1">
        <f t="shared" si="231"/>
        <v>-19.273333333333333</v>
      </c>
      <c r="W277" s="1">
        <f t="shared" ref="W277:AE277" si="232">AVERAGE(W11:W40)</f>
        <v>143.70767043634004</v>
      </c>
      <c r="X277" s="1">
        <f t="shared" si="232"/>
        <v>270.7827020827375</v>
      </c>
      <c r="Y277" s="1">
        <f t="shared" si="232"/>
        <v>127.07503164639745</v>
      </c>
      <c r="Z277" s="1">
        <f t="shared" si="232"/>
        <v>207.24518625953883</v>
      </c>
      <c r="AA277" s="1">
        <f t="shared" si="232"/>
        <v>506.73071292137763</v>
      </c>
      <c r="AB277" s="1">
        <f t="shared" si="232"/>
        <v>237.57781388205782</v>
      </c>
      <c r="AC277" s="1">
        <f t="shared" si="232"/>
        <v>3057.9899615489626</v>
      </c>
      <c r="AD277" s="1">
        <f t="shared" si="232"/>
        <v>24.918763495311147</v>
      </c>
      <c r="AE277" s="1">
        <f t="shared" si="232"/>
        <v>0.70874840077226753</v>
      </c>
      <c r="AH277" s="1">
        <f t="shared" ref="AH277:AV277" si="233">AVERAGE(AH11:AH40)</f>
        <v>0.15060800000000002</v>
      </c>
      <c r="AI277" s="1">
        <f t="shared" si="233"/>
        <v>0.18133299999999997</v>
      </c>
      <c r="AJ277" s="1">
        <f t="shared" si="233"/>
        <v>0.148456</v>
      </c>
      <c r="AK277" s="1">
        <f t="shared" si="233"/>
        <v>0.22365800000000002</v>
      </c>
      <c r="AL277" s="1">
        <f t="shared" si="233"/>
        <v>0.26514200000000004</v>
      </c>
      <c r="AM277" s="1">
        <f t="shared" si="233"/>
        <v>0.43893499999999996</v>
      </c>
      <c r="AN277" s="1">
        <f t="shared" si="233"/>
        <v>1.0774192064415333</v>
      </c>
      <c r="AO277" s="1">
        <f t="shared" si="233"/>
        <v>1.1474112048021334</v>
      </c>
      <c r="AP277" s="1">
        <f t="shared" si="233"/>
        <v>0.99020438339920003</v>
      </c>
      <c r="AQ277" s="1">
        <f t="shared" si="233"/>
        <v>0.91422736753253331</v>
      </c>
      <c r="AR277" s="11">
        <f t="shared" si="233"/>
        <v>0.6860105666583336</v>
      </c>
      <c r="AS277" s="12">
        <f t="shared" si="233"/>
        <v>2.0588526194006285</v>
      </c>
      <c r="AT277" s="12">
        <f t="shared" si="233"/>
        <v>1.0217509770368089</v>
      </c>
      <c r="AU277" s="12">
        <f t="shared" si="233"/>
        <v>0.83257933274223928</v>
      </c>
      <c r="AV277" s="12">
        <f t="shared" si="233"/>
        <v>0.25934602120563194</v>
      </c>
    </row>
    <row r="278" spans="1:48" x14ac:dyDescent="0.35">
      <c r="A278" t="s">
        <v>8</v>
      </c>
      <c r="B278" s="1">
        <f>MIN(B11:B40)</f>
        <v>-21.4</v>
      </c>
      <c r="C278" s="1">
        <f>MIN(C11:C40)</f>
        <v>-29.4</v>
      </c>
      <c r="D278" s="1">
        <f t="shared" ref="D278:M278" si="234">MIN(D11:D40)</f>
        <v>-23</v>
      </c>
      <c r="E278" s="1">
        <f t="shared" si="234"/>
        <v>-18.2</v>
      </c>
      <c r="F278" s="1">
        <f t="shared" si="234"/>
        <v>-7.5</v>
      </c>
      <c r="G278" s="1">
        <f t="shared" si="234"/>
        <v>0.3</v>
      </c>
      <c r="H278" s="1">
        <f t="shared" si="234"/>
        <v>3.2</v>
      </c>
      <c r="I278" s="1">
        <f t="shared" si="234"/>
        <v>3.5</v>
      </c>
      <c r="J278" s="1">
        <f t="shared" si="234"/>
        <v>-0.1</v>
      </c>
      <c r="K278" s="1">
        <f t="shared" si="234"/>
        <v>-4.9000000000000004</v>
      </c>
      <c r="L278" s="1">
        <f t="shared" si="234"/>
        <v>-10.5</v>
      </c>
      <c r="M278" s="1">
        <f t="shared" si="234"/>
        <v>-19.7</v>
      </c>
      <c r="N278" s="1">
        <f t="shared" ref="N278:S278" si="235">MIN(N11:N40)</f>
        <v>-8.9</v>
      </c>
      <c r="O278" s="1">
        <f t="shared" si="235"/>
        <v>10.1</v>
      </c>
      <c r="P278" s="1">
        <f t="shared" si="235"/>
        <v>-20.9</v>
      </c>
      <c r="Q278" s="1">
        <f t="shared" si="235"/>
        <v>-13.5</v>
      </c>
      <c r="R278" s="1">
        <f t="shared" si="235"/>
        <v>3.0333333333333332</v>
      </c>
      <c r="S278" s="1">
        <f t="shared" si="235"/>
        <v>-5.0333333333333332</v>
      </c>
      <c r="T278" s="1"/>
      <c r="U278" s="1">
        <f t="shared" ref="U278:V278" si="236">MIN(U11:U40)</f>
        <v>3.9</v>
      </c>
      <c r="V278" s="1">
        <f t="shared" si="236"/>
        <v>-29.4</v>
      </c>
      <c r="W278" s="1">
        <f t="shared" ref="W278:AE278" si="237">MIN(W11:W40)</f>
        <v>130.22115384615384</v>
      </c>
      <c r="X278" s="1">
        <f t="shared" si="237"/>
        <v>251.9</v>
      </c>
      <c r="Y278" s="1">
        <f t="shared" si="237"/>
        <v>87.07307692307694</v>
      </c>
      <c r="Z278" s="1">
        <f t="shared" si="237"/>
        <v>200.2503101736973</v>
      </c>
      <c r="AA278" s="1">
        <f t="shared" si="237"/>
        <v>293.38833333333321</v>
      </c>
      <c r="AB278" s="1">
        <f t="shared" si="237"/>
        <v>210</v>
      </c>
      <c r="AC278" s="1">
        <f t="shared" si="237"/>
        <v>1586.6436036036037</v>
      </c>
      <c r="AD278" s="1">
        <f t="shared" si="237"/>
        <v>14.561365698729574</v>
      </c>
      <c r="AE278" s="1">
        <f t="shared" si="237"/>
        <v>0.61905703998848582</v>
      </c>
      <c r="AH278" s="1">
        <f t="shared" ref="AH278:AV278" si="238">MIN(AH11:AH40)</f>
        <v>6.0080000000000015E-2</v>
      </c>
      <c r="AI278" s="1">
        <f t="shared" si="238"/>
        <v>0.10907</v>
      </c>
      <c r="AJ278" s="1">
        <f t="shared" si="238"/>
        <v>0.11204</v>
      </c>
      <c r="AK278" s="1">
        <f t="shared" si="238"/>
        <v>0.16561999999999999</v>
      </c>
      <c r="AL278" s="1">
        <f t="shared" si="238"/>
        <v>0.20938000000000001</v>
      </c>
      <c r="AM278" s="1">
        <f t="shared" si="238"/>
        <v>0.40194999999999997</v>
      </c>
      <c r="AN278" s="1">
        <f t="shared" si="238"/>
        <v>0.91181101772800011</v>
      </c>
      <c r="AO278" s="1">
        <f t="shared" si="238"/>
        <v>1.0538746937920001</v>
      </c>
      <c r="AP278" s="1">
        <f t="shared" si="238"/>
        <v>0.86888991068800003</v>
      </c>
      <c r="AQ278" s="1">
        <f t="shared" si="238"/>
        <v>0.81035103948800002</v>
      </c>
      <c r="AR278" s="11">
        <f t="shared" si="238"/>
        <v>0.65147181620000016</v>
      </c>
      <c r="AS278" s="12">
        <f t="shared" si="238"/>
        <v>1.6347357311598567</v>
      </c>
      <c r="AT278" s="12">
        <f t="shared" si="238"/>
        <v>0.82847818595691691</v>
      </c>
      <c r="AU278" s="12">
        <f t="shared" si="238"/>
        <v>0.67264292339508114</v>
      </c>
      <c r="AV278" s="12">
        <f t="shared" si="238"/>
        <v>0.20353707524155273</v>
      </c>
    </row>
    <row r="279" spans="1:48" x14ac:dyDescent="0.35">
      <c r="O279"/>
      <c r="T279" s="1"/>
      <c r="AA279"/>
      <c r="AE279"/>
      <c r="AG279"/>
      <c r="AR279" s="11"/>
      <c r="AS279" s="12"/>
      <c r="AT279" s="12"/>
      <c r="AU279" s="12"/>
      <c r="AV279" s="12"/>
    </row>
    <row r="280" spans="1:48" x14ac:dyDescent="0.35">
      <c r="A280" s="30" t="s">
        <v>9</v>
      </c>
      <c r="O280"/>
      <c r="T280" s="1"/>
      <c r="AA280"/>
      <c r="AE280"/>
      <c r="AG280"/>
      <c r="AR280" s="11"/>
      <c r="AS280" s="12"/>
      <c r="AT280" s="12"/>
      <c r="AU280" s="12"/>
      <c r="AV280" s="12"/>
    </row>
    <row r="281" spans="1:48" x14ac:dyDescent="0.35">
      <c r="A281" t="s">
        <v>6</v>
      </c>
      <c r="B281" s="1">
        <f>MAX(B41:B70)</f>
        <v>-6.8</v>
      </c>
      <c r="C281" s="1">
        <f t="shared" ref="C281:M281" si="239">MAX(C41:C70)</f>
        <v>-8.1</v>
      </c>
      <c r="D281" s="1">
        <f t="shared" si="239"/>
        <v>-7.8</v>
      </c>
      <c r="E281" s="1">
        <f t="shared" si="239"/>
        <v>-5.5</v>
      </c>
      <c r="F281" s="1">
        <f t="shared" si="239"/>
        <v>1.8</v>
      </c>
      <c r="G281" s="1">
        <f t="shared" si="239"/>
        <v>6.6</v>
      </c>
      <c r="H281" s="1">
        <f t="shared" si="239"/>
        <v>8.4</v>
      </c>
      <c r="I281" s="1">
        <f t="shared" si="239"/>
        <v>7.8</v>
      </c>
      <c r="J281" s="1">
        <f t="shared" si="239"/>
        <v>4.5999999999999996</v>
      </c>
      <c r="K281" s="1">
        <f t="shared" si="239"/>
        <v>0.7</v>
      </c>
      <c r="L281" s="1">
        <f t="shared" si="239"/>
        <v>-0.3</v>
      </c>
      <c r="M281" s="1">
        <f t="shared" si="239"/>
        <v>-1.8</v>
      </c>
      <c r="N281" s="1">
        <f t="shared" ref="N281:S281" si="240">MAX(N41:N70)</f>
        <v>-2.5</v>
      </c>
      <c r="O281" s="1">
        <f t="shared" si="240"/>
        <v>24.9</v>
      </c>
      <c r="P281" s="1">
        <f t="shared" si="240"/>
        <v>-8.1666666666666661</v>
      </c>
      <c r="Q281" s="1">
        <f t="shared" si="240"/>
        <v>-5.0666666666666664</v>
      </c>
      <c r="R281" s="1">
        <f t="shared" si="240"/>
        <v>7.4000000000000012</v>
      </c>
      <c r="S281" s="1">
        <f t="shared" si="240"/>
        <v>-0.26666666666666677</v>
      </c>
      <c r="T281" s="1"/>
      <c r="U281" s="1">
        <f t="shared" ref="U281:V281" si="241">MAX(U41:U70)</f>
        <v>8.4</v>
      </c>
      <c r="V281" s="1">
        <f t="shared" si="241"/>
        <v>-10.7</v>
      </c>
      <c r="W281" s="1">
        <f t="shared" ref="W281:AE281" si="242">MAX(W41:W70)</f>
        <v>157.421875</v>
      </c>
      <c r="X281" s="1">
        <f t="shared" si="242"/>
        <v>291.68656716417911</v>
      </c>
      <c r="Y281" s="1">
        <f t="shared" si="242"/>
        <v>153.71404682274249</v>
      </c>
      <c r="Z281" s="1">
        <f t="shared" si="242"/>
        <v>221.0546875</v>
      </c>
      <c r="AA281" s="1">
        <f t="shared" si="242"/>
        <v>789.7285848172445</v>
      </c>
      <c r="AB281" s="1">
        <f t="shared" si="242"/>
        <v>256.7050075301205</v>
      </c>
      <c r="AC281" s="1">
        <f t="shared" si="242"/>
        <v>4243.4861111111113</v>
      </c>
      <c r="AD281" s="1">
        <f t="shared" si="242"/>
        <v>36.812033582089555</v>
      </c>
      <c r="AE281" s="1">
        <f t="shared" si="242"/>
        <v>0.74052768908221245</v>
      </c>
      <c r="AH281" s="1">
        <f t="shared" ref="AH281:AV281" si="243">MAX(AH41:AH70)</f>
        <v>0.25196000000000002</v>
      </c>
      <c r="AI281" s="1">
        <f t="shared" si="243"/>
        <v>0.29702999999999996</v>
      </c>
      <c r="AJ281" s="1">
        <f t="shared" si="243"/>
        <v>0.20676</v>
      </c>
      <c r="AK281" s="1">
        <f t="shared" si="243"/>
        <v>0.31657999999999997</v>
      </c>
      <c r="AL281" s="1">
        <f t="shared" si="243"/>
        <v>0.35441999999999996</v>
      </c>
      <c r="AM281" s="1">
        <f t="shared" si="243"/>
        <v>0.49814999999999998</v>
      </c>
      <c r="AN281" s="1">
        <f t="shared" si="243"/>
        <v>1.087124599282</v>
      </c>
      <c r="AO281" s="1">
        <f t="shared" si="243"/>
        <v>1.153692123808</v>
      </c>
      <c r="AP281" s="1">
        <f t="shared" si="243"/>
        <v>0.99753891335200007</v>
      </c>
      <c r="AQ281" s="1">
        <f t="shared" si="243"/>
        <v>0.92039673575200009</v>
      </c>
      <c r="AR281" s="11">
        <f t="shared" si="243"/>
        <v>0.68789741125000015</v>
      </c>
      <c r="AS281" s="12">
        <f t="shared" si="243"/>
        <v>2.474833010905459</v>
      </c>
      <c r="AT281" s="12">
        <f t="shared" si="243"/>
        <v>1.2127553185584268</v>
      </c>
      <c r="AU281" s="12">
        <f t="shared" si="243"/>
        <v>0.99070396985462295</v>
      </c>
      <c r="AV281" s="12">
        <f t="shared" si="243"/>
        <v>0.31530302041816682</v>
      </c>
    </row>
    <row r="282" spans="1:48" x14ac:dyDescent="0.35">
      <c r="A282" t="s">
        <v>7</v>
      </c>
      <c r="B282" s="1">
        <f>AVERAGE(B41:B70)</f>
        <v>-15.32</v>
      </c>
      <c r="C282" s="1">
        <f t="shared" ref="C282:M282" si="244">AVERAGE(C41:C70)</f>
        <v>-17.77333333333333</v>
      </c>
      <c r="D282" s="1">
        <f t="shared" si="244"/>
        <v>-16.23</v>
      </c>
      <c r="E282" s="1">
        <f t="shared" si="244"/>
        <v>-9.5566666666666684</v>
      </c>
      <c r="F282" s="1">
        <f t="shared" si="244"/>
        <v>-1.0866666666666664</v>
      </c>
      <c r="G282" s="1">
        <f t="shared" si="244"/>
        <v>3.9566666666666661</v>
      </c>
      <c r="H282" s="1">
        <f t="shared" si="244"/>
        <v>6.8733333333333331</v>
      </c>
      <c r="I282" s="1">
        <f t="shared" si="244"/>
        <v>6.4866666666666672</v>
      </c>
      <c r="J282" s="1">
        <f t="shared" si="244"/>
        <v>2.3033333333333332</v>
      </c>
      <c r="K282" s="1">
        <f t="shared" si="244"/>
        <v>-2.0566666666666666</v>
      </c>
      <c r="L282" s="1">
        <f t="shared" si="244"/>
        <v>-6.3166666666666682</v>
      </c>
      <c r="M282" s="1">
        <f t="shared" si="244"/>
        <v>-10.386666666666667</v>
      </c>
      <c r="N282" s="1">
        <f t="shared" ref="N282:S282" si="245">AVERAGE(N41:N70)</f>
        <v>-4.9333333333333345</v>
      </c>
      <c r="O282" s="1">
        <f t="shared" si="245"/>
        <v>19.776666666666664</v>
      </c>
      <c r="P282" s="1">
        <f t="shared" si="245"/>
        <v>-14.388888888888888</v>
      </c>
      <c r="Q282" s="1">
        <f t="shared" si="245"/>
        <v>-8.9577777777777801</v>
      </c>
      <c r="R282" s="1">
        <f t="shared" si="245"/>
        <v>5.7722222222222221</v>
      </c>
      <c r="S282" s="1">
        <f t="shared" si="245"/>
        <v>-2.0233333333333334</v>
      </c>
      <c r="T282" s="1"/>
      <c r="U282" s="1">
        <f t="shared" ref="U282:V282" si="246">AVERAGE(U41:U70)</f>
        <v>7.046666666666666</v>
      </c>
      <c r="V282" s="1">
        <f t="shared" si="246"/>
        <v>-19.853333333333335</v>
      </c>
      <c r="W282" s="1">
        <f t="shared" ref="W282:AE282" si="247">AVERAGE(W41:W70)</f>
        <v>141.35117979953756</v>
      </c>
      <c r="X282" s="1">
        <f t="shared" si="247"/>
        <v>275.03801236054028</v>
      </c>
      <c r="Y282" s="1">
        <f t="shared" si="247"/>
        <v>133.68683256100263</v>
      </c>
      <c r="Z282" s="1">
        <f t="shared" si="247"/>
        <v>208.19459608003893</v>
      </c>
      <c r="AA282" s="1">
        <f t="shared" si="247"/>
        <v>629.02069558012056</v>
      </c>
      <c r="AB282" s="1">
        <f t="shared" si="247"/>
        <v>231.86771289354286</v>
      </c>
      <c r="AC282" s="1">
        <f t="shared" si="247"/>
        <v>3074.6094569372285</v>
      </c>
      <c r="AD282" s="1">
        <f t="shared" si="247"/>
        <v>25.417323352766175</v>
      </c>
      <c r="AE282" s="1">
        <f t="shared" si="247"/>
        <v>0.68541860403268351</v>
      </c>
      <c r="AH282" s="1">
        <f t="shared" ref="AH282:AV282" si="248">AVERAGE(AH41:AH70)</f>
        <v>0.19562600000000005</v>
      </c>
      <c r="AI282" s="1">
        <f t="shared" si="248"/>
        <v>0.23196366666666665</v>
      </c>
      <c r="AJ282" s="1">
        <f t="shared" si="248"/>
        <v>0.17397066666666669</v>
      </c>
      <c r="AK282" s="1">
        <f t="shared" si="248"/>
        <v>0.264322</v>
      </c>
      <c r="AL282" s="1">
        <f t="shared" si="248"/>
        <v>0.30421133333333328</v>
      </c>
      <c r="AM282" s="1">
        <f t="shared" si="248"/>
        <v>0.46484833333333342</v>
      </c>
      <c r="AN282" s="1">
        <f t="shared" si="248"/>
        <v>0.97421777247566665</v>
      </c>
      <c r="AO282" s="1">
        <f t="shared" si="248"/>
        <v>1.0901540483306669</v>
      </c>
      <c r="AP282" s="1">
        <f t="shared" si="248"/>
        <v>0.91489565374799975</v>
      </c>
      <c r="AQ282" s="1">
        <f t="shared" si="248"/>
        <v>0.84960065590800027</v>
      </c>
      <c r="AR282" s="11">
        <f t="shared" si="248"/>
        <v>0.66430998420500009</v>
      </c>
      <c r="AS282" s="12">
        <f t="shared" si="248"/>
        <v>2.2456552245233228</v>
      </c>
      <c r="AT282" s="12">
        <f t="shared" si="248"/>
        <v>1.099840389772367</v>
      </c>
      <c r="AU282" s="12">
        <f t="shared" si="248"/>
        <v>0.89869618301970033</v>
      </c>
      <c r="AV282" s="12">
        <f t="shared" si="248"/>
        <v>0.28547884733087464</v>
      </c>
    </row>
    <row r="283" spans="1:48" x14ac:dyDescent="0.35">
      <c r="A283" t="s">
        <v>8</v>
      </c>
      <c r="B283" s="1">
        <f>MIN(B41:B70)</f>
        <v>-23.8</v>
      </c>
      <c r="C283" s="1">
        <f t="shared" ref="C283:M283" si="249">MIN(C40:C71)</f>
        <v>-27.7</v>
      </c>
      <c r="D283" s="1">
        <f t="shared" si="249"/>
        <v>-24.2</v>
      </c>
      <c r="E283" s="1">
        <f t="shared" si="249"/>
        <v>-16.399999999999999</v>
      </c>
      <c r="F283" s="1">
        <f t="shared" si="249"/>
        <v>-4.5999999999999996</v>
      </c>
      <c r="G283" s="1">
        <f t="shared" si="249"/>
        <v>1.5</v>
      </c>
      <c r="H283" s="1">
        <f t="shared" si="249"/>
        <v>5.0999999999999996</v>
      </c>
      <c r="I283" s="1">
        <f t="shared" si="249"/>
        <v>5.4</v>
      </c>
      <c r="J283" s="1">
        <f t="shared" si="249"/>
        <v>0</v>
      </c>
      <c r="K283" s="1">
        <f t="shared" si="249"/>
        <v>-6.2</v>
      </c>
      <c r="L283" s="1">
        <f t="shared" si="249"/>
        <v>-8.9</v>
      </c>
      <c r="M283" s="1">
        <f t="shared" si="249"/>
        <v>-18.2</v>
      </c>
      <c r="N283" s="1">
        <f t="shared" ref="N283:S283" si="250">MIN(N40:N71)</f>
        <v>-7.6</v>
      </c>
      <c r="O283" s="1">
        <f t="shared" si="250"/>
        <v>14</v>
      </c>
      <c r="P283" s="1">
        <f t="shared" si="250"/>
        <v>-20.766666666666666</v>
      </c>
      <c r="Q283" s="1">
        <f t="shared" si="250"/>
        <v>-14.1</v>
      </c>
      <c r="R283" s="1">
        <f t="shared" si="250"/>
        <v>4.666666666666667</v>
      </c>
      <c r="S283" s="1">
        <f t="shared" si="250"/>
        <v>-4.0333333333333341</v>
      </c>
      <c r="T283" s="1"/>
      <c r="U283" s="1">
        <f t="shared" ref="U283:V283" si="251">MIN(U40:U71)</f>
        <v>5.7</v>
      </c>
      <c r="V283" s="1">
        <f t="shared" si="251"/>
        <v>-27.7</v>
      </c>
      <c r="W283" s="1">
        <f t="shared" ref="W283:AE283" si="252">MIN(W40:W71)</f>
        <v>129.04117647058823</v>
      </c>
      <c r="X283" s="1">
        <f t="shared" si="252"/>
        <v>258</v>
      </c>
      <c r="Y283" s="1">
        <f t="shared" si="252"/>
        <v>105.49038461538461</v>
      </c>
      <c r="Z283" s="1">
        <f t="shared" si="252"/>
        <v>197.37902197023385</v>
      </c>
      <c r="AA283" s="1">
        <f t="shared" si="252"/>
        <v>464.15769230769223</v>
      </c>
      <c r="AB283" s="1">
        <f t="shared" si="252"/>
        <v>207.30769230769232</v>
      </c>
      <c r="AC283" s="1">
        <f t="shared" si="252"/>
        <v>1644.188042328042</v>
      </c>
      <c r="AD283" s="1">
        <f t="shared" si="252"/>
        <v>14.054487179487182</v>
      </c>
      <c r="AE283" s="1">
        <f t="shared" si="252"/>
        <v>0.61649370171255513</v>
      </c>
      <c r="AH283" s="1">
        <f t="shared" ref="AH283:AV283" si="253">MIN(AH40:AH71)</f>
        <v>0.13019</v>
      </c>
      <c r="AI283" s="1">
        <f t="shared" si="253"/>
        <v>0.15859999999999999</v>
      </c>
      <c r="AJ283" s="1">
        <f t="shared" si="253"/>
        <v>0.13700000000000001</v>
      </c>
      <c r="AK283" s="1">
        <f t="shared" si="253"/>
        <v>0.20540000000000003</v>
      </c>
      <c r="AL283" s="1">
        <f t="shared" si="253"/>
        <v>0.24759999999999999</v>
      </c>
      <c r="AM283" s="1">
        <f t="shared" si="253"/>
        <v>0.42730000000000001</v>
      </c>
      <c r="AN283" s="1">
        <f t="shared" si="253"/>
        <v>0.85944860657800015</v>
      </c>
      <c r="AO283" s="1">
        <f t="shared" si="253"/>
        <v>1.021106668192</v>
      </c>
      <c r="AP283" s="1">
        <f t="shared" si="253"/>
        <v>0.82963360928800012</v>
      </c>
      <c r="AQ283" s="1">
        <f t="shared" si="253"/>
        <v>0.77718055808800024</v>
      </c>
      <c r="AR283" s="11">
        <f t="shared" si="253"/>
        <v>0.6410997824500001</v>
      </c>
      <c r="AS283" s="12">
        <f t="shared" si="253"/>
        <v>1.9966173108430039</v>
      </c>
      <c r="AT283" s="12">
        <f t="shared" si="253"/>
        <v>0.99305698806916565</v>
      </c>
      <c r="AU283" s="12">
        <f t="shared" si="253"/>
        <v>0.80873000987277066</v>
      </c>
      <c r="AV283" s="12">
        <f t="shared" si="253"/>
        <v>0.25098125711904468</v>
      </c>
    </row>
    <row r="284" spans="1:48" x14ac:dyDescent="0.35">
      <c r="O284"/>
      <c r="T284" s="1"/>
      <c r="AA284"/>
      <c r="AE284"/>
      <c r="AG284"/>
      <c r="AR284" s="11"/>
      <c r="AS284" s="12"/>
      <c r="AT284" s="12"/>
      <c r="AU284" s="12"/>
      <c r="AV284" s="12"/>
    </row>
    <row r="285" spans="1:48" x14ac:dyDescent="0.35">
      <c r="A285" s="30" t="s">
        <v>10</v>
      </c>
      <c r="O285"/>
      <c r="T285" s="1"/>
      <c r="AA285"/>
      <c r="AE285"/>
      <c r="AG285"/>
      <c r="AR285" s="11"/>
      <c r="AS285" s="12"/>
      <c r="AT285" s="12"/>
      <c r="AU285" s="12"/>
      <c r="AV285" s="12"/>
    </row>
    <row r="286" spans="1:48" x14ac:dyDescent="0.35">
      <c r="A286" t="s">
        <v>6</v>
      </c>
      <c r="B286" s="1">
        <f>MAX(B71:B100)</f>
        <v>-2.1</v>
      </c>
      <c r="C286" s="1">
        <f t="shared" ref="C286:M286" si="254">MAX(C71:C100)</f>
        <v>-5.4</v>
      </c>
      <c r="D286" s="1">
        <f t="shared" si="254"/>
        <v>-3.1</v>
      </c>
      <c r="E286" s="1">
        <f t="shared" si="254"/>
        <v>-1.7</v>
      </c>
      <c r="F286" s="1">
        <f t="shared" si="254"/>
        <v>1.9</v>
      </c>
      <c r="G286" s="1">
        <f t="shared" si="254"/>
        <v>6.3</v>
      </c>
      <c r="H286" s="1">
        <f t="shared" si="254"/>
        <v>10</v>
      </c>
      <c r="I286" s="1">
        <f t="shared" si="254"/>
        <v>9.4</v>
      </c>
      <c r="J286" s="1">
        <f t="shared" si="254"/>
        <v>5.6</v>
      </c>
      <c r="K286" s="1">
        <f t="shared" si="254"/>
        <v>0.2</v>
      </c>
      <c r="L286" s="1">
        <f t="shared" si="254"/>
        <v>-2.9</v>
      </c>
      <c r="M286" s="1">
        <f t="shared" si="254"/>
        <v>-4.5</v>
      </c>
      <c r="N286" s="1">
        <f t="shared" ref="N286:S286" si="255">MAX(N71:N100)</f>
        <v>-1.4</v>
      </c>
      <c r="O286" s="1">
        <f t="shared" si="255"/>
        <v>28.5</v>
      </c>
      <c r="P286" s="1">
        <f t="shared" si="255"/>
        <v>-5.7</v>
      </c>
      <c r="Q286" s="1">
        <f t="shared" si="255"/>
        <v>-3.4666666666666668</v>
      </c>
      <c r="R286" s="1">
        <f t="shared" si="255"/>
        <v>7.4000000000000012</v>
      </c>
      <c r="S286" s="1">
        <f t="shared" si="255"/>
        <v>0.6333333333333333</v>
      </c>
      <c r="T286" s="1"/>
      <c r="U286" s="1">
        <f t="shared" ref="U286:V286" si="256">MAX(U71:U100)</f>
        <v>10</v>
      </c>
      <c r="V286" s="1">
        <f t="shared" si="256"/>
        <v>-9.3000000000000007</v>
      </c>
      <c r="W286" s="1">
        <f t="shared" ref="W286:AE286" si="257">MAX(W71:W100)</f>
        <v>157.73958333333334</v>
      </c>
      <c r="X286" s="1">
        <f t="shared" si="257"/>
        <v>290.29411764705884</v>
      </c>
      <c r="Y286" s="1">
        <f t="shared" si="257"/>
        <v>156.08805704099822</v>
      </c>
      <c r="Z286" s="1">
        <f t="shared" si="257"/>
        <v>218.1</v>
      </c>
      <c r="AA286" s="1">
        <f t="shared" si="257"/>
        <v>905.87844254510924</v>
      </c>
      <c r="AB286" s="1">
        <f t="shared" si="257"/>
        <v>243.93867924528303</v>
      </c>
      <c r="AC286" s="1">
        <f t="shared" si="257"/>
        <v>4244.5330188679245</v>
      </c>
      <c r="AD286" s="1">
        <f t="shared" si="257"/>
        <v>37.782582364341081</v>
      </c>
      <c r="AE286" s="1">
        <f t="shared" si="257"/>
        <v>0.72959827002721889</v>
      </c>
      <c r="AH286" s="1">
        <f t="shared" ref="AH286:AV286" si="258">MAX(AH71:AH100)</f>
        <v>0.311</v>
      </c>
      <c r="AI286" s="1">
        <f t="shared" si="258"/>
        <v>0.34275</v>
      </c>
      <c r="AJ286" s="1">
        <f t="shared" si="258"/>
        <v>0.2298</v>
      </c>
      <c r="AK286" s="1">
        <f t="shared" si="258"/>
        <v>0.3533</v>
      </c>
      <c r="AL286" s="1">
        <f t="shared" si="258"/>
        <v>0.38969999999999999</v>
      </c>
      <c r="AM286" s="1">
        <f t="shared" si="258"/>
        <v>0.52154999999999996</v>
      </c>
      <c r="AN286" s="1">
        <f t="shared" si="258"/>
        <v>1.0707871120180001</v>
      </c>
      <c r="AO286" s="1">
        <f t="shared" si="258"/>
        <v>1.1448702675519999</v>
      </c>
      <c r="AP286" s="1">
        <f t="shared" si="258"/>
        <v>0.98568523712800005</v>
      </c>
      <c r="AQ286" s="1">
        <f t="shared" si="258"/>
        <v>0.91019067392800013</v>
      </c>
      <c r="AR286" s="11">
        <f t="shared" si="258"/>
        <v>0.68442043645000028</v>
      </c>
      <c r="AS286" s="12">
        <f t="shared" si="258"/>
        <v>2.6008241388480897</v>
      </c>
      <c r="AT286" s="12">
        <f t="shared" si="258"/>
        <v>1.250864262141828</v>
      </c>
      <c r="AU286" s="12">
        <f t="shared" si="258"/>
        <v>1.0273061485748656</v>
      </c>
      <c r="AV286" s="12">
        <f t="shared" si="258"/>
        <v>0.33648364524993002</v>
      </c>
    </row>
    <row r="287" spans="1:48" x14ac:dyDescent="0.35">
      <c r="A287" t="s">
        <v>7</v>
      </c>
      <c r="B287" s="1">
        <f>AVERAGE(B71:B100)</f>
        <v>-15.113333333333335</v>
      </c>
      <c r="C287" s="1">
        <f t="shared" ref="C287:M287" si="259">AVERAGE(C71:C100)</f>
        <v>-16.876666666666669</v>
      </c>
      <c r="D287" s="1">
        <f t="shared" si="259"/>
        <v>-13.930000000000005</v>
      </c>
      <c r="E287" s="1">
        <f t="shared" si="259"/>
        <v>-8.4233333333333338</v>
      </c>
      <c r="F287" s="1">
        <f t="shared" si="259"/>
        <v>-0.5</v>
      </c>
      <c r="G287" s="1">
        <f t="shared" si="259"/>
        <v>4.1466666666666665</v>
      </c>
      <c r="H287" s="1">
        <f t="shared" si="259"/>
        <v>7.1633333333333349</v>
      </c>
      <c r="I287" s="1">
        <f t="shared" si="259"/>
        <v>7.2666666666666648</v>
      </c>
      <c r="J287" s="1">
        <f t="shared" si="259"/>
        <v>3.2</v>
      </c>
      <c r="K287" s="1">
        <f t="shared" si="259"/>
        <v>-2.0900000000000003</v>
      </c>
      <c r="L287" s="1">
        <f t="shared" si="259"/>
        <v>-5.7466666666666679</v>
      </c>
      <c r="M287" s="1">
        <f t="shared" si="259"/>
        <v>-9.4599999999999991</v>
      </c>
      <c r="N287" s="1">
        <f t="shared" ref="N287:S287" si="260">AVERAGE(N71:N100)</f>
        <v>-4.1966666666666663</v>
      </c>
      <c r="O287" s="1">
        <f t="shared" si="260"/>
        <v>22.013333333333332</v>
      </c>
      <c r="P287" s="1">
        <f t="shared" si="260"/>
        <v>-13.868888888888884</v>
      </c>
      <c r="Q287" s="1">
        <f t="shared" si="260"/>
        <v>-7.6177777777777784</v>
      </c>
      <c r="R287" s="1">
        <f t="shared" si="260"/>
        <v>6.1922222222222238</v>
      </c>
      <c r="S287" s="1">
        <f t="shared" si="260"/>
        <v>-1.5455555555555556</v>
      </c>
      <c r="T287" s="1"/>
      <c r="U287" s="1">
        <f t="shared" ref="U287:V287" si="261">AVERAGE(U71:U100)</f>
        <v>7.67</v>
      </c>
      <c r="V287" s="1">
        <f t="shared" si="261"/>
        <v>-18.776666666666664</v>
      </c>
      <c r="W287" s="1">
        <f t="shared" ref="W287:AE287" si="262">AVERAGE(W71:W100)</f>
        <v>139.26844098062881</v>
      </c>
      <c r="X287" s="1">
        <f t="shared" si="262"/>
        <v>277.82252080748879</v>
      </c>
      <c r="Y287" s="1">
        <f t="shared" si="262"/>
        <v>138.55407982685995</v>
      </c>
      <c r="Z287" s="1">
        <f t="shared" si="262"/>
        <v>208.54548089405873</v>
      </c>
      <c r="AA287" s="1">
        <f t="shared" si="262"/>
        <v>709.59314316157963</v>
      </c>
      <c r="AB287" s="1">
        <f t="shared" si="262"/>
        <v>226.57344222914315</v>
      </c>
      <c r="AC287" s="1">
        <f t="shared" si="262"/>
        <v>2848.9433321987467</v>
      </c>
      <c r="AD287" s="1">
        <f t="shared" si="262"/>
        <v>25.98171986605724</v>
      </c>
      <c r="AE287" s="1">
        <f t="shared" si="262"/>
        <v>0.66427081579361213</v>
      </c>
      <c r="AH287" s="1">
        <f t="shared" ref="AH287:AV287" si="263">AVERAGE(AH71:AH100)</f>
        <v>0.20632700000000007</v>
      </c>
      <c r="AI287" s="1">
        <f t="shared" si="263"/>
        <v>0.26036933333333323</v>
      </c>
      <c r="AJ287" s="1">
        <f t="shared" si="263"/>
        <v>0.18828533333333333</v>
      </c>
      <c r="AK287" s="1">
        <f t="shared" si="263"/>
        <v>0.287136</v>
      </c>
      <c r="AL287" s="1">
        <f t="shared" si="263"/>
        <v>0.32613066666666662</v>
      </c>
      <c r="AM287" s="1">
        <f t="shared" si="263"/>
        <v>0.47938666666666646</v>
      </c>
      <c r="AN287" s="1">
        <f t="shared" si="263"/>
        <v>0.92390168847506648</v>
      </c>
      <c r="AO287" s="1">
        <f t="shared" si="263"/>
        <v>1.0599565810922671</v>
      </c>
      <c r="AP287" s="1">
        <f t="shared" si="263"/>
        <v>0.87753655723040014</v>
      </c>
      <c r="AQ287" s="1">
        <f t="shared" si="263"/>
        <v>0.8178584113637335</v>
      </c>
      <c r="AR287" s="11">
        <f t="shared" si="263"/>
        <v>0.65412171778333339</v>
      </c>
      <c r="AS287" s="12">
        <f t="shared" si="263"/>
        <v>2.3490318646283472</v>
      </c>
      <c r="AT287" s="12">
        <f t="shared" si="263"/>
        <v>1.1423485963775193</v>
      </c>
      <c r="AU287" s="12">
        <f t="shared" si="263"/>
        <v>0.93520389419812555</v>
      </c>
      <c r="AV287" s="12">
        <f t="shared" si="263"/>
        <v>0.30059478135644202</v>
      </c>
    </row>
    <row r="288" spans="1:48" x14ac:dyDescent="0.35">
      <c r="A288" t="s">
        <v>8</v>
      </c>
      <c r="B288" s="1">
        <f>MIN(B71:B100)</f>
        <v>-23</v>
      </c>
      <c r="C288" s="1">
        <f t="shared" ref="C288:M288" si="264">MIN(C71:C100)</f>
        <v>-26.1</v>
      </c>
      <c r="D288" s="1">
        <f t="shared" si="264"/>
        <v>-20.9</v>
      </c>
      <c r="E288" s="1">
        <f t="shared" si="264"/>
        <v>-15.8</v>
      </c>
      <c r="F288" s="1">
        <f t="shared" si="264"/>
        <v>-3.5</v>
      </c>
      <c r="G288" s="1">
        <f t="shared" si="264"/>
        <v>1.2</v>
      </c>
      <c r="H288" s="1">
        <f t="shared" si="264"/>
        <v>5.4</v>
      </c>
      <c r="I288" s="1">
        <f t="shared" si="264"/>
        <v>5.8</v>
      </c>
      <c r="J288" s="1">
        <f t="shared" si="264"/>
        <v>1.1000000000000001</v>
      </c>
      <c r="K288" s="1">
        <f t="shared" si="264"/>
        <v>-5.0999999999999996</v>
      </c>
      <c r="L288" s="1">
        <f t="shared" si="264"/>
        <v>-9.6</v>
      </c>
      <c r="M288" s="1">
        <f t="shared" si="264"/>
        <v>-14.8</v>
      </c>
      <c r="N288" s="1">
        <f t="shared" ref="N288:S288" si="265">MIN(N71:N100)</f>
        <v>-6.6</v>
      </c>
      <c r="O288" s="1">
        <f t="shared" si="265"/>
        <v>15.9</v>
      </c>
      <c r="P288" s="1">
        <f t="shared" si="265"/>
        <v>-20.566666666666666</v>
      </c>
      <c r="Q288" s="1">
        <f t="shared" si="265"/>
        <v>-12.033333333333331</v>
      </c>
      <c r="R288" s="1">
        <f t="shared" si="265"/>
        <v>4.4333333333333336</v>
      </c>
      <c r="S288" s="1">
        <f t="shared" si="265"/>
        <v>-3.3666666666666667</v>
      </c>
      <c r="T288" s="1"/>
      <c r="U288" s="1">
        <f t="shared" ref="U288:V288" si="266">MIN(U71:U100)</f>
        <v>6.1</v>
      </c>
      <c r="V288" s="1">
        <f t="shared" si="266"/>
        <v>-26.1</v>
      </c>
      <c r="W288" s="1">
        <f t="shared" ref="W288:AE288" si="267">MIN(W71:W100)</f>
        <v>130.93700787401576</v>
      </c>
      <c r="X288" s="1">
        <f t="shared" si="267"/>
        <v>267.9818181818182</v>
      </c>
      <c r="Y288" s="1">
        <f t="shared" si="267"/>
        <v>118.33449074074073</v>
      </c>
      <c r="Z288" s="1">
        <f t="shared" si="267"/>
        <v>200.19006163328197</v>
      </c>
      <c r="AA288" s="1">
        <f t="shared" si="267"/>
        <v>520.67175925925915</v>
      </c>
      <c r="AB288" s="1">
        <f t="shared" si="267"/>
        <v>210.45009074410163</v>
      </c>
      <c r="AC288" s="1">
        <f t="shared" si="267"/>
        <v>1304.7905626134302</v>
      </c>
      <c r="AD288" s="1">
        <f t="shared" si="267"/>
        <v>18.419225146198812</v>
      </c>
      <c r="AE288" s="1">
        <f t="shared" si="267"/>
        <v>0.57516922691397476</v>
      </c>
      <c r="AH288" s="1">
        <f t="shared" ref="AH288:AV288" si="268">MIN(AH71:AH100)</f>
        <v>0.14126000000000002</v>
      </c>
      <c r="AI288" s="1">
        <f t="shared" si="268"/>
        <v>0.18273</v>
      </c>
      <c r="AJ288" s="1">
        <f t="shared" si="268"/>
        <v>0.14916000000000001</v>
      </c>
      <c r="AK288" s="1">
        <f t="shared" si="268"/>
        <v>0.22478000000000004</v>
      </c>
      <c r="AL288" s="1">
        <f t="shared" si="268"/>
        <v>0.26622000000000001</v>
      </c>
      <c r="AM288" s="1">
        <f t="shared" si="268"/>
        <v>0.43964999999999999</v>
      </c>
      <c r="AN288" s="1">
        <f t="shared" si="268"/>
        <v>0.79261820125000004</v>
      </c>
      <c r="AO288" s="1">
        <f t="shared" si="268"/>
        <v>0.97609745680000004</v>
      </c>
      <c r="AP288" s="1">
        <f t="shared" si="268"/>
        <v>0.77863355380000021</v>
      </c>
      <c r="AQ288" s="1">
        <f t="shared" si="268"/>
        <v>0.7345189378000001</v>
      </c>
      <c r="AR288" s="11">
        <f t="shared" si="268"/>
        <v>0.62840935405000031</v>
      </c>
      <c r="AS288" s="12">
        <f t="shared" si="268"/>
        <v>2.0892450116674897</v>
      </c>
      <c r="AT288" s="12">
        <f t="shared" si="268"/>
        <v>1.0272360362783117</v>
      </c>
      <c r="AU288" s="12">
        <f t="shared" si="268"/>
        <v>0.83851316376915097</v>
      </c>
      <c r="AV288" s="12">
        <f t="shared" si="268"/>
        <v>0.2642844016831199</v>
      </c>
    </row>
    <row r="289" spans="1:48" x14ac:dyDescent="0.35">
      <c r="O289"/>
      <c r="T289" s="1"/>
      <c r="AA289"/>
      <c r="AE289"/>
      <c r="AG289"/>
      <c r="AR289" s="11"/>
      <c r="AS289" s="12"/>
      <c r="AT289" s="12"/>
      <c r="AU289" s="12"/>
      <c r="AV289" s="12"/>
    </row>
    <row r="290" spans="1:48" x14ac:dyDescent="0.35">
      <c r="A290" s="30" t="s">
        <v>11</v>
      </c>
      <c r="O290"/>
      <c r="T290" s="1"/>
      <c r="AA290"/>
      <c r="AE290"/>
      <c r="AG290"/>
      <c r="AR290" s="11"/>
      <c r="AS290" s="12"/>
      <c r="AT290" s="12"/>
      <c r="AU290" s="12"/>
      <c r="AV290" s="12"/>
    </row>
    <row r="291" spans="1:48" x14ac:dyDescent="0.35">
      <c r="A291" t="s">
        <v>6</v>
      </c>
      <c r="B291" s="1">
        <f>MAX(B101:B130)</f>
        <v>-5.8</v>
      </c>
      <c r="C291" s="1">
        <f t="shared" ref="C291:M291" si="269">MAX(C101:C130)</f>
        <v>-5</v>
      </c>
      <c r="D291" s="1">
        <f t="shared" si="269"/>
        <v>-4.8</v>
      </c>
      <c r="E291" s="1">
        <f t="shared" si="269"/>
        <v>-4.2</v>
      </c>
      <c r="F291" s="1">
        <f t="shared" si="269"/>
        <v>2.2000000000000002</v>
      </c>
      <c r="G291" s="1">
        <f t="shared" si="269"/>
        <v>6.8</v>
      </c>
      <c r="H291" s="1">
        <f t="shared" si="269"/>
        <v>9.6999999999999993</v>
      </c>
      <c r="I291" s="1">
        <f t="shared" si="269"/>
        <v>9.1</v>
      </c>
      <c r="J291" s="1">
        <f t="shared" si="269"/>
        <v>5.6</v>
      </c>
      <c r="K291" s="1">
        <f t="shared" si="269"/>
        <v>2.2000000000000002</v>
      </c>
      <c r="L291" s="1">
        <f t="shared" si="269"/>
        <v>-2.9</v>
      </c>
      <c r="M291" s="1">
        <f t="shared" si="269"/>
        <v>-5.2</v>
      </c>
      <c r="N291" s="1">
        <f t="shared" ref="N291:S291" si="270">MAX(N101:N130)</f>
        <v>-1.1000000000000001</v>
      </c>
      <c r="O291" s="1">
        <f t="shared" si="270"/>
        <v>30.5</v>
      </c>
      <c r="P291" s="1">
        <f t="shared" si="270"/>
        <v>-5.333333333333333</v>
      </c>
      <c r="Q291" s="1">
        <f t="shared" si="270"/>
        <v>-2.8333333333333335</v>
      </c>
      <c r="R291" s="1">
        <f t="shared" si="270"/>
        <v>8.2333333333333325</v>
      </c>
      <c r="S291" s="1">
        <f t="shared" si="270"/>
        <v>0.79999999999999982</v>
      </c>
      <c r="T291" s="1"/>
      <c r="U291" s="1">
        <f t="shared" ref="U291:V291" si="271">MAX(U101:U130)</f>
        <v>9.6999999999999993</v>
      </c>
      <c r="V291" s="1">
        <f t="shared" si="271"/>
        <v>-7</v>
      </c>
      <c r="W291" s="1">
        <f t="shared" ref="W291:AE291" si="272">MAX(W101:W130)</f>
        <v>146.82857142857142</v>
      </c>
      <c r="X291" s="1">
        <f t="shared" si="272"/>
        <v>300.92592592592592</v>
      </c>
      <c r="Y291" s="1">
        <f t="shared" si="272"/>
        <v>165.70833333333334</v>
      </c>
      <c r="Z291" s="1">
        <f t="shared" si="272"/>
        <v>218.07175925925924</v>
      </c>
      <c r="AA291" s="1">
        <f t="shared" si="272"/>
        <v>1005.2972222222222</v>
      </c>
      <c r="AB291" s="1">
        <f t="shared" si="272"/>
        <v>243.06386554621849</v>
      </c>
      <c r="AC291" s="1">
        <f t="shared" si="272"/>
        <v>3122.3118811881191</v>
      </c>
      <c r="AD291" s="1">
        <f t="shared" si="272"/>
        <v>30.840659340659357</v>
      </c>
      <c r="AE291" s="1">
        <f t="shared" si="272"/>
        <v>0.68538420914866238</v>
      </c>
      <c r="AH291" s="11">
        <f t="shared" ref="AH291:AV291" si="273">MAX(AH101:AH130)</f>
        <v>0.29992999999999997</v>
      </c>
      <c r="AI291" s="11">
        <f t="shared" si="273"/>
        <v>0.36814999999999998</v>
      </c>
      <c r="AJ291" s="11">
        <f t="shared" si="273"/>
        <v>0.24260000000000001</v>
      </c>
      <c r="AK291" s="11">
        <f t="shared" si="273"/>
        <v>0.37370000000000003</v>
      </c>
      <c r="AL291" s="11">
        <f t="shared" si="273"/>
        <v>0.4093</v>
      </c>
      <c r="AM291" s="11">
        <f t="shared" si="273"/>
        <v>0.53454999999999997</v>
      </c>
      <c r="AN291" s="11">
        <f t="shared" si="273"/>
        <v>0.98108622080800012</v>
      </c>
      <c r="AO291" s="11">
        <f t="shared" si="273"/>
        <v>1.0948318573119999</v>
      </c>
      <c r="AP291" s="11">
        <f t="shared" si="273"/>
        <v>0.92015178956800003</v>
      </c>
      <c r="AQ291" s="11">
        <f t="shared" si="273"/>
        <v>0.85399049436800012</v>
      </c>
      <c r="AR291" s="11">
        <f t="shared" si="273"/>
        <v>0.66560529920000011</v>
      </c>
      <c r="AS291" s="12">
        <f t="shared" si="273"/>
        <v>2.7074295394872627</v>
      </c>
      <c r="AT291" s="12">
        <f t="shared" si="273"/>
        <v>1.2958491167740251</v>
      </c>
      <c r="AU291" s="12">
        <f t="shared" si="273"/>
        <v>1.0662182432488345</v>
      </c>
      <c r="AV291" s="12">
        <f t="shared" si="273"/>
        <v>0.35260632736848346</v>
      </c>
    </row>
    <row r="292" spans="1:48" x14ac:dyDescent="0.35">
      <c r="A292" t="s">
        <v>7</v>
      </c>
      <c r="B292" s="1">
        <f>AVERAGE(B101:B130)</f>
        <v>-11.62</v>
      </c>
      <c r="C292" s="1">
        <f t="shared" ref="C292:M292" si="274">AVERAGE(C101:C130)</f>
        <v>-14.076666666666664</v>
      </c>
      <c r="D292" s="1">
        <f t="shared" si="274"/>
        <v>-13.340000000000002</v>
      </c>
      <c r="E292" s="1">
        <f t="shared" si="274"/>
        <v>-8.1333333333333329</v>
      </c>
      <c r="F292" s="1">
        <f t="shared" si="274"/>
        <v>-0.20666666666666664</v>
      </c>
      <c r="G292" s="1">
        <f t="shared" si="274"/>
        <v>5.1666666666666661</v>
      </c>
      <c r="H292" s="1">
        <f t="shared" si="274"/>
        <v>7.7799999999999994</v>
      </c>
      <c r="I292" s="1">
        <f t="shared" si="274"/>
        <v>7.0699999999999994</v>
      </c>
      <c r="J292" s="1">
        <f t="shared" si="274"/>
        <v>3.0966666666666671</v>
      </c>
      <c r="K292" s="1">
        <f t="shared" si="274"/>
        <v>-1.9766666666666666</v>
      </c>
      <c r="L292" s="1">
        <f t="shared" si="274"/>
        <v>-5.6733333333333329</v>
      </c>
      <c r="M292" s="1">
        <f t="shared" si="274"/>
        <v>-8.8533333333333317</v>
      </c>
      <c r="N292" s="1">
        <f t="shared" ref="N292:S292" si="275">AVERAGE(N101:N130)</f>
        <v>-3.3833333333333333</v>
      </c>
      <c r="O292" s="1">
        <f t="shared" si="275"/>
        <v>23.576666666666664</v>
      </c>
      <c r="P292" s="1">
        <f t="shared" si="275"/>
        <v>-11.522222222222222</v>
      </c>
      <c r="Q292" s="1">
        <f t="shared" si="275"/>
        <v>-7.2266666666666675</v>
      </c>
      <c r="R292" s="1">
        <f t="shared" si="275"/>
        <v>6.6722222222222207</v>
      </c>
      <c r="S292" s="1">
        <f t="shared" si="275"/>
        <v>-1.5177777777777779</v>
      </c>
      <c r="U292" s="1">
        <f t="shared" ref="U292:V292" si="276">AVERAGE(U101:U130)</f>
        <v>7.9866666666666655</v>
      </c>
      <c r="V292" s="1">
        <f t="shared" si="276"/>
        <v>-16.029999999999998</v>
      </c>
      <c r="W292" s="1">
        <f t="shared" ref="W292:AE292" si="277">AVERAGE(W101:W130)</f>
        <v>136.97368569217818</v>
      </c>
      <c r="X292" s="1">
        <f t="shared" si="277"/>
        <v>277.28677437743346</v>
      </c>
      <c r="Y292" s="1">
        <f t="shared" si="277"/>
        <v>140.31308868525534</v>
      </c>
      <c r="Z292" s="1">
        <f t="shared" si="277"/>
        <v>207.13023003480583</v>
      </c>
      <c r="AA292" s="1">
        <f t="shared" si="277"/>
        <v>748.5894497017141</v>
      </c>
      <c r="AB292" s="1">
        <f t="shared" si="277"/>
        <v>225.43570800172699</v>
      </c>
      <c r="AC292" s="1">
        <f t="shared" si="277"/>
        <v>2413.7711410665024</v>
      </c>
      <c r="AD292" s="1">
        <f t="shared" si="277"/>
        <v>24.255831691314661</v>
      </c>
      <c r="AE292" s="1">
        <f t="shared" si="277"/>
        <v>0.64017679646040493</v>
      </c>
      <c r="AH292" s="11">
        <f t="shared" ref="AH292:AV292" si="278">AVERAGE(AH101:AH130)</f>
        <v>0.22908200000000004</v>
      </c>
      <c r="AI292" s="11">
        <f t="shared" si="278"/>
        <v>0.2802236666666667</v>
      </c>
      <c r="AJ292" s="11">
        <f t="shared" si="278"/>
        <v>0.19829066666666667</v>
      </c>
      <c r="AK292" s="11">
        <f t="shared" si="278"/>
        <v>0.30308199999999996</v>
      </c>
      <c r="AL292" s="11">
        <f t="shared" si="278"/>
        <v>0.34145133333333333</v>
      </c>
      <c r="AM292" s="11">
        <f t="shared" si="278"/>
        <v>0.48954833333333331</v>
      </c>
      <c r="AN292" s="11">
        <f t="shared" si="278"/>
        <v>0.88971015392033348</v>
      </c>
      <c r="AO292" s="11">
        <f t="shared" si="278"/>
        <v>1.0390980275093333</v>
      </c>
      <c r="AP292" s="11">
        <f t="shared" si="278"/>
        <v>0.85205452719599994</v>
      </c>
      <c r="AQ292" s="11">
        <f t="shared" si="278"/>
        <v>0.79625384722266679</v>
      </c>
      <c r="AR292" s="11">
        <f t="shared" si="278"/>
        <v>0.64725654672166688</v>
      </c>
      <c r="AS292" s="12">
        <f t="shared" si="278"/>
        <v>2.3894322660785465</v>
      </c>
      <c r="AT292" s="12">
        <f t="shared" si="278"/>
        <v>1.1565925195215963</v>
      </c>
      <c r="AU292" s="12">
        <f t="shared" si="278"/>
        <v>0.94813651399065058</v>
      </c>
      <c r="AV292" s="12">
        <f t="shared" si="278"/>
        <v>0.307195914859485</v>
      </c>
    </row>
    <row r="293" spans="1:48" x14ac:dyDescent="0.35">
      <c r="A293" t="s">
        <v>8</v>
      </c>
      <c r="B293" s="1">
        <f>MIN(B101:B130)</f>
        <v>-16.899999999999999</v>
      </c>
      <c r="C293" s="1">
        <f t="shared" ref="C293:M293" si="279">MIN(C101:C130)</f>
        <v>-20.3</v>
      </c>
      <c r="D293" s="1">
        <f t="shared" si="279"/>
        <v>-21</v>
      </c>
      <c r="E293" s="1">
        <f t="shared" si="279"/>
        <v>-13.2</v>
      </c>
      <c r="F293" s="1">
        <f t="shared" si="279"/>
        <v>-2.6</v>
      </c>
      <c r="G293" s="1">
        <f t="shared" si="279"/>
        <v>3.6</v>
      </c>
      <c r="H293" s="1">
        <f t="shared" si="279"/>
        <v>5.7</v>
      </c>
      <c r="I293" s="1">
        <f t="shared" si="279"/>
        <v>4.9000000000000004</v>
      </c>
      <c r="J293" s="1">
        <f t="shared" si="279"/>
        <v>1.4</v>
      </c>
      <c r="K293" s="1">
        <f t="shared" si="279"/>
        <v>-4.4000000000000004</v>
      </c>
      <c r="L293" s="1">
        <f t="shared" si="279"/>
        <v>-9.1999999999999993</v>
      </c>
      <c r="M293" s="1">
        <f t="shared" si="279"/>
        <v>-14.2</v>
      </c>
      <c r="N293" s="1">
        <f t="shared" ref="N293:S293" si="280">MIN(N101:N130)</f>
        <v>-5.4</v>
      </c>
      <c r="O293" s="1">
        <f t="shared" si="280"/>
        <v>19.400000000000002</v>
      </c>
      <c r="P293" s="1">
        <f t="shared" si="280"/>
        <v>-16.033333333333335</v>
      </c>
      <c r="Q293" s="1">
        <f t="shared" si="280"/>
        <v>-9.7333333333333325</v>
      </c>
      <c r="R293" s="1">
        <f t="shared" si="280"/>
        <v>5.7</v>
      </c>
      <c r="S293" s="1">
        <f t="shared" si="280"/>
        <v>-3.3666666666666667</v>
      </c>
      <c r="U293" s="1">
        <f t="shared" ref="U293:V293" si="281">MIN(U101:U130)</f>
        <v>6.5</v>
      </c>
      <c r="V293" s="1">
        <f t="shared" si="281"/>
        <v>-21</v>
      </c>
      <c r="W293" s="1">
        <f t="shared" ref="W293:AE293" si="282">MIN(W101:W130)</f>
        <v>127.21604938271605</v>
      </c>
      <c r="X293" s="1">
        <f t="shared" si="282"/>
        <v>268.16666666666669</v>
      </c>
      <c r="Y293" s="1">
        <f t="shared" si="282"/>
        <v>123.42599620493357</v>
      </c>
      <c r="Z293" s="1">
        <f t="shared" si="282"/>
        <v>200.65150303805564</v>
      </c>
      <c r="AA293" s="1">
        <f t="shared" si="282"/>
        <v>546.31354497354505</v>
      </c>
      <c r="AB293" s="1">
        <f t="shared" si="282"/>
        <v>203.79055258467022</v>
      </c>
      <c r="AC293" s="1">
        <f t="shared" si="282"/>
        <v>983.85897435897414</v>
      </c>
      <c r="AD293" s="1">
        <f t="shared" si="282"/>
        <v>17.117452330508485</v>
      </c>
      <c r="AE293" s="1">
        <f t="shared" si="282"/>
        <v>0.53975245684063189</v>
      </c>
      <c r="AH293" s="11">
        <f t="shared" ref="AH293:AV293" si="283">MIN(AH101:AH130)</f>
        <v>0.15233000000000002</v>
      </c>
      <c r="AI293" s="11">
        <f t="shared" si="283"/>
        <v>0.22718000000000002</v>
      </c>
      <c r="AJ293" s="11">
        <f t="shared" si="283"/>
        <v>0.17156000000000002</v>
      </c>
      <c r="AK293" s="11">
        <f t="shared" si="283"/>
        <v>0.26048000000000004</v>
      </c>
      <c r="AL293" s="11">
        <f t="shared" si="283"/>
        <v>0.30052000000000001</v>
      </c>
      <c r="AM293" s="11">
        <f t="shared" si="283"/>
        <v>0.46240000000000003</v>
      </c>
      <c r="AN293" s="11">
        <f t="shared" si="283"/>
        <v>0.75986180245000012</v>
      </c>
      <c r="AO293" s="11">
        <f t="shared" si="283"/>
        <v>0.9522025192000001</v>
      </c>
      <c r="AP293" s="11">
        <f t="shared" si="283"/>
        <v>0.7531200898</v>
      </c>
      <c r="AQ293" s="11">
        <f t="shared" si="283"/>
        <v>0.71342110580000018</v>
      </c>
      <c r="AR293" s="11">
        <f t="shared" si="283"/>
        <v>0.62250426005000015</v>
      </c>
      <c r="AS293" s="12">
        <f t="shared" si="283"/>
        <v>2.1032609004071241</v>
      </c>
      <c r="AT293" s="12">
        <f t="shared" si="283"/>
        <v>1.0313558905294127</v>
      </c>
      <c r="AU293" s="12">
        <f t="shared" si="283"/>
        <v>0.84238787953604144</v>
      </c>
      <c r="AV293" s="12">
        <f t="shared" si="283"/>
        <v>0.26696689186037525</v>
      </c>
    </row>
    <row r="294" spans="1:48" x14ac:dyDescent="0.35">
      <c r="O294"/>
      <c r="AA294"/>
      <c r="AE294"/>
      <c r="AG294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2"/>
      <c r="AT294" s="12"/>
      <c r="AU294" s="12"/>
      <c r="AV294" s="12"/>
    </row>
    <row r="295" spans="1:48" x14ac:dyDescent="0.35">
      <c r="A295" s="30" t="s">
        <v>12</v>
      </c>
      <c r="O295"/>
      <c r="AA295"/>
      <c r="AE295"/>
      <c r="AG295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2"/>
      <c r="AT295" s="12"/>
      <c r="AU295" s="12"/>
      <c r="AV295" s="12"/>
    </row>
    <row r="296" spans="1:48" x14ac:dyDescent="0.35">
      <c r="A296" t="s">
        <v>6</v>
      </c>
      <c r="B296" s="1">
        <f>MAX(B131:B160)</f>
        <v>-4.0999999999999996</v>
      </c>
      <c r="C296" s="1">
        <f t="shared" ref="C296:M296" si="284">MAX(C131:C160)</f>
        <v>-4.0999999999999996</v>
      </c>
      <c r="D296" s="1">
        <f t="shared" si="284"/>
        <v>-6.4</v>
      </c>
      <c r="E296" s="1">
        <f t="shared" si="284"/>
        <v>-4.7</v>
      </c>
      <c r="F296" s="1">
        <f t="shared" si="284"/>
        <v>2.4</v>
      </c>
      <c r="G296" s="1">
        <f t="shared" si="284"/>
        <v>7.1</v>
      </c>
      <c r="H296" s="1">
        <f t="shared" si="284"/>
        <v>9.4</v>
      </c>
      <c r="I296" s="1">
        <f t="shared" si="284"/>
        <v>9.3000000000000007</v>
      </c>
      <c r="J296" s="1">
        <f t="shared" si="284"/>
        <v>4.7</v>
      </c>
      <c r="K296" s="1">
        <f t="shared" si="284"/>
        <v>0.8</v>
      </c>
      <c r="L296" s="1">
        <f t="shared" si="284"/>
        <v>-3.3</v>
      </c>
      <c r="M296" s="1">
        <f t="shared" si="284"/>
        <v>-1.3</v>
      </c>
      <c r="N296" s="1">
        <f t="shared" ref="N296:S296" si="285">MAX(N131:N160)</f>
        <v>-1.7</v>
      </c>
      <c r="O296" s="1">
        <f t="shared" si="285"/>
        <v>28.700000000000003</v>
      </c>
      <c r="P296" s="1">
        <f t="shared" si="285"/>
        <v>-5.2</v>
      </c>
      <c r="Q296" s="1">
        <f t="shared" si="285"/>
        <v>-3.3666666666666671</v>
      </c>
      <c r="R296" s="1">
        <f t="shared" si="285"/>
        <v>7.5333333333333341</v>
      </c>
      <c r="S296" s="1">
        <f t="shared" si="285"/>
        <v>3.3333333333333215E-2</v>
      </c>
      <c r="U296" s="1">
        <f t="shared" ref="U296:V296" si="286">MAX(U131:U160)</f>
        <v>9.4</v>
      </c>
      <c r="V296" s="1">
        <f t="shared" si="286"/>
        <v>-10.7</v>
      </c>
      <c r="W296" s="1">
        <f t="shared" ref="W296:AE296" si="287">MAX(W131:W160)</f>
        <v>152.92857142857142</v>
      </c>
      <c r="X296" s="1">
        <f t="shared" si="287"/>
        <v>292.78070175438597</v>
      </c>
      <c r="Y296" s="1">
        <f t="shared" si="287"/>
        <v>153.08221024258762</v>
      </c>
      <c r="Z296" s="1">
        <f t="shared" si="287"/>
        <v>218.3634278002699</v>
      </c>
      <c r="AA296" s="1">
        <f t="shared" si="287"/>
        <v>875.29004573580835</v>
      </c>
      <c r="AB296" s="1">
        <f t="shared" si="287"/>
        <v>245.60281385281385</v>
      </c>
      <c r="AC296" s="1">
        <f t="shared" si="287"/>
        <v>4895.6827561327555</v>
      </c>
      <c r="AD296" s="1">
        <f t="shared" si="287"/>
        <v>36.83428649237473</v>
      </c>
      <c r="AE296" s="1">
        <f t="shared" si="287"/>
        <v>0.74524602370518411</v>
      </c>
      <c r="AH296" s="11">
        <f t="shared" ref="AH296:AV296" si="288">MAX(AH131:AH160)</f>
        <v>0.28886000000000006</v>
      </c>
      <c r="AI296" s="11">
        <f t="shared" si="288"/>
        <v>0.34529000000000004</v>
      </c>
      <c r="AJ296" s="11">
        <f t="shared" si="288"/>
        <v>0.23108000000000004</v>
      </c>
      <c r="AK296" s="11">
        <f t="shared" si="288"/>
        <v>0.35534000000000004</v>
      </c>
      <c r="AL296" s="11">
        <f t="shared" si="288"/>
        <v>0.39166000000000001</v>
      </c>
      <c r="AM296" s="11">
        <f t="shared" si="288"/>
        <v>0.52285000000000004</v>
      </c>
      <c r="AN296" s="11">
        <f t="shared" si="288"/>
        <v>1.023460840402</v>
      </c>
      <c r="AO296" s="11">
        <f t="shared" si="288"/>
        <v>1.118832911008</v>
      </c>
      <c r="AP296" s="11">
        <f t="shared" si="288"/>
        <v>0.95121188423200009</v>
      </c>
      <c r="AQ296" s="11">
        <f t="shared" si="288"/>
        <v>0.88057652903200012</v>
      </c>
      <c r="AR296" s="11">
        <f t="shared" si="288"/>
        <v>0.6744312104500001</v>
      </c>
      <c r="AS296" s="12">
        <f t="shared" si="288"/>
        <v>2.5597229437430773</v>
      </c>
      <c r="AT296" s="12">
        <f t="shared" si="288"/>
        <v>1.2409384270869852</v>
      </c>
      <c r="AU296" s="12">
        <f t="shared" si="288"/>
        <v>1.0165661725736932</v>
      </c>
      <c r="AV296" s="12">
        <f t="shared" si="288"/>
        <v>0.3301858074969331</v>
      </c>
    </row>
    <row r="297" spans="1:48" x14ac:dyDescent="0.35">
      <c r="A297" t="s">
        <v>7</v>
      </c>
      <c r="B297" s="1">
        <f>AVERAGE(B131:B160)</f>
        <v>-11.363333333333335</v>
      </c>
      <c r="C297" s="1">
        <f t="shared" ref="C297:M297" si="289">AVERAGE(C131:C160)</f>
        <v>-14.563333333333334</v>
      </c>
      <c r="D297" s="1">
        <f t="shared" si="289"/>
        <v>-15.503333333333336</v>
      </c>
      <c r="E297" s="1">
        <f t="shared" si="289"/>
        <v>-8.5200000000000014</v>
      </c>
      <c r="F297" s="1">
        <f t="shared" si="289"/>
        <v>-0.64999999999999991</v>
      </c>
      <c r="G297" s="1">
        <f t="shared" si="289"/>
        <v>4.6433333333333326</v>
      </c>
      <c r="H297" s="1">
        <f t="shared" si="289"/>
        <v>7.6399999999999988</v>
      </c>
      <c r="I297" s="1">
        <f t="shared" si="289"/>
        <v>7.2533333333333339</v>
      </c>
      <c r="J297" s="1">
        <f t="shared" si="289"/>
        <v>3.0399999999999991</v>
      </c>
      <c r="K297" s="1">
        <f t="shared" si="289"/>
        <v>-2.2800000000000002</v>
      </c>
      <c r="L297" s="1">
        <f t="shared" si="289"/>
        <v>-5.9033333333333342</v>
      </c>
      <c r="M297" s="1">
        <f t="shared" si="289"/>
        <v>-9.259999999999998</v>
      </c>
      <c r="N297" s="1">
        <f t="shared" ref="N297:S297" si="290">AVERAGE(N131:N160)</f>
        <v>-3.7966666666666664</v>
      </c>
      <c r="O297" s="1">
        <f t="shared" si="290"/>
        <v>22.90333333333334</v>
      </c>
      <c r="P297" s="1">
        <f t="shared" si="290"/>
        <v>-11.705555555555554</v>
      </c>
      <c r="Q297" s="1">
        <f t="shared" si="290"/>
        <v>-8.2244444444444422</v>
      </c>
      <c r="R297" s="1">
        <f t="shared" si="290"/>
        <v>6.5122222222222232</v>
      </c>
      <c r="S297" s="1">
        <f t="shared" si="290"/>
        <v>-1.7144444444444447</v>
      </c>
      <c r="U297" s="1">
        <f t="shared" ref="U297:V297" si="291">AVERAGE(U131:U160)</f>
        <v>7.91</v>
      </c>
      <c r="V297" s="1">
        <f t="shared" si="291"/>
        <v>-17.119999999999997</v>
      </c>
      <c r="W297" s="1">
        <f t="shared" ref="W297:AE297" si="292">AVERAGE(W131:W160)</f>
        <v>138.82119931695792</v>
      </c>
      <c r="X297" s="1">
        <f t="shared" si="292"/>
        <v>275.70563348228461</v>
      </c>
      <c r="Y297" s="1">
        <f t="shared" si="292"/>
        <v>136.8844341653267</v>
      </c>
      <c r="Z297" s="1">
        <f t="shared" si="292"/>
        <v>207.26341639962129</v>
      </c>
      <c r="AA297" s="1">
        <f t="shared" si="292"/>
        <v>723.06278402044381</v>
      </c>
      <c r="AB297" s="1">
        <f t="shared" si="292"/>
        <v>227.1232637286457</v>
      </c>
      <c r="AC297" s="1">
        <f t="shared" si="292"/>
        <v>2603.0714906833987</v>
      </c>
      <c r="AD297" s="1">
        <f t="shared" si="292"/>
        <v>25.259567452635054</v>
      </c>
      <c r="AE297" s="1">
        <f t="shared" si="292"/>
        <v>0.65075870629835619</v>
      </c>
      <c r="AH297" s="11">
        <f t="shared" ref="AH297:AV297" si="293">AVERAGE(AH131:AH160)</f>
        <v>0.22391599999999998</v>
      </c>
      <c r="AI297" s="11">
        <f t="shared" si="293"/>
        <v>0.27167233333333335</v>
      </c>
      <c r="AJ297" s="11">
        <f t="shared" si="293"/>
        <v>0.19398133333333337</v>
      </c>
      <c r="AK297" s="11">
        <f t="shared" si="293"/>
        <v>0.29621400000000003</v>
      </c>
      <c r="AL297" s="11">
        <f t="shared" si="293"/>
        <v>0.33485266666666669</v>
      </c>
      <c r="AM297" s="11">
        <f t="shared" si="293"/>
        <v>0.48517166666666661</v>
      </c>
      <c r="AN297" s="11">
        <f t="shared" si="293"/>
        <v>0.90294371990086664</v>
      </c>
      <c r="AO297" s="11">
        <f t="shared" si="293"/>
        <v>1.0477027686634666</v>
      </c>
      <c r="AP297" s="11">
        <f t="shared" si="293"/>
        <v>0.86206676684720007</v>
      </c>
      <c r="AQ297" s="11">
        <f t="shared" si="293"/>
        <v>0.80467009386053345</v>
      </c>
      <c r="AR297" s="11">
        <f t="shared" si="293"/>
        <v>0.64982234744833345</v>
      </c>
      <c r="AS297" s="12">
        <f t="shared" si="293"/>
        <v>2.359221913890702</v>
      </c>
      <c r="AT297" s="12">
        <f t="shared" si="293"/>
        <v>1.1440537339433299</v>
      </c>
      <c r="AU297" s="12">
        <f t="shared" si="293"/>
        <v>0.93726141701700783</v>
      </c>
      <c r="AV297" s="12">
        <f t="shared" si="293"/>
        <v>0.30261371626996242</v>
      </c>
    </row>
    <row r="298" spans="1:48" x14ac:dyDescent="0.35">
      <c r="A298" t="s">
        <v>8</v>
      </c>
      <c r="B298" s="1">
        <f>MIN(B131:B160)</f>
        <v>-28.9</v>
      </c>
      <c r="C298" s="1">
        <f t="shared" ref="C298:M298" si="294">MIN(C131:C160)</f>
        <v>-29.9</v>
      </c>
      <c r="D298" s="1">
        <f t="shared" si="294"/>
        <v>-23</v>
      </c>
      <c r="E298" s="1">
        <f t="shared" si="294"/>
        <v>-13.3</v>
      </c>
      <c r="F298" s="1">
        <f t="shared" si="294"/>
        <v>-4</v>
      </c>
      <c r="G298" s="1">
        <f t="shared" si="294"/>
        <v>3</v>
      </c>
      <c r="H298" s="1">
        <f t="shared" si="294"/>
        <v>5.2</v>
      </c>
      <c r="I298" s="1">
        <f t="shared" si="294"/>
        <v>5.6</v>
      </c>
      <c r="J298" s="1">
        <f t="shared" si="294"/>
        <v>1.2</v>
      </c>
      <c r="K298" s="1">
        <f t="shared" si="294"/>
        <v>-4.3</v>
      </c>
      <c r="L298" s="1">
        <f t="shared" si="294"/>
        <v>-10</v>
      </c>
      <c r="M298" s="1">
        <f t="shared" si="294"/>
        <v>-17.899999999999999</v>
      </c>
      <c r="N298" s="1">
        <f t="shared" ref="N298:S298" si="295">MIN(N131:N160)</f>
        <v>-7.2</v>
      </c>
      <c r="O298" s="1">
        <f t="shared" si="295"/>
        <v>17.7</v>
      </c>
      <c r="P298" s="1">
        <f t="shared" si="295"/>
        <v>-20.466666666666665</v>
      </c>
      <c r="Q298" s="1">
        <f t="shared" si="295"/>
        <v>-12.1</v>
      </c>
      <c r="R298" s="1">
        <f t="shared" si="295"/>
        <v>4.8666666666666663</v>
      </c>
      <c r="S298" s="1">
        <f t="shared" si="295"/>
        <v>-3.1333333333333333</v>
      </c>
      <c r="U298" s="1">
        <f t="shared" ref="U298:V298" si="296">MIN(U131:U160)</f>
        <v>6.2</v>
      </c>
      <c r="V298" s="1">
        <f t="shared" si="296"/>
        <v>-29.9</v>
      </c>
      <c r="W298" s="1">
        <f t="shared" ref="W298:AE298" si="297">MIN(W131:W160)</f>
        <v>126.78571428571429</v>
      </c>
      <c r="X298" s="1">
        <f t="shared" si="297"/>
        <v>265.95652173913044</v>
      </c>
      <c r="Y298" s="1">
        <f t="shared" si="297"/>
        <v>120.04415584415588</v>
      </c>
      <c r="Z298" s="1">
        <f t="shared" si="297"/>
        <v>201.38471654003507</v>
      </c>
      <c r="AA298" s="1">
        <f t="shared" si="297"/>
        <v>528.47655279503101</v>
      </c>
      <c r="AB298" s="1">
        <f t="shared" si="297"/>
        <v>201.81672113289761</v>
      </c>
      <c r="AC298" s="1">
        <f t="shared" si="297"/>
        <v>1524.0774285714285</v>
      </c>
      <c r="AD298" s="1">
        <f t="shared" si="297"/>
        <v>17.435081585081591</v>
      </c>
      <c r="AE298" s="1">
        <f t="shared" si="297"/>
        <v>0.57588057951344529</v>
      </c>
      <c r="AH298" s="11">
        <f t="shared" ref="AH298:AV298" si="298">MIN(AH131:AH160)</f>
        <v>0.13388000000000003</v>
      </c>
      <c r="AI298" s="11">
        <f t="shared" si="298"/>
        <v>0.20558999999999999</v>
      </c>
      <c r="AJ298" s="11">
        <f t="shared" si="298"/>
        <v>0.16067999999999999</v>
      </c>
      <c r="AK298" s="11">
        <f t="shared" si="298"/>
        <v>0.24314000000000002</v>
      </c>
      <c r="AL298" s="11">
        <f t="shared" si="298"/>
        <v>0.28386</v>
      </c>
      <c r="AM298" s="11">
        <f t="shared" si="298"/>
        <v>0.45134999999999997</v>
      </c>
      <c r="AN298" s="11">
        <f t="shared" si="298"/>
        <v>0.78920204552199991</v>
      </c>
      <c r="AO298" s="11">
        <f t="shared" si="298"/>
        <v>0.9736722786880001</v>
      </c>
      <c r="AP298" s="11">
        <f t="shared" si="298"/>
        <v>0.77599156775199996</v>
      </c>
      <c r="AQ298" s="11">
        <f t="shared" si="298"/>
        <v>0.73232548455200019</v>
      </c>
      <c r="AR298" s="11">
        <f t="shared" si="298"/>
        <v>0.62778203645000008</v>
      </c>
      <c r="AS298" s="12">
        <f t="shared" si="298"/>
        <v>2.0838364548734827</v>
      </c>
      <c r="AT298" s="12">
        <f t="shared" si="298"/>
        <v>1.0221793735531515</v>
      </c>
      <c r="AU298" s="12">
        <f t="shared" si="298"/>
        <v>0.83568536308440267</v>
      </c>
      <c r="AV298" s="12">
        <f t="shared" si="298"/>
        <v>0.26416136163056453</v>
      </c>
    </row>
    <row r="299" spans="1:48" x14ac:dyDescent="0.35">
      <c r="O299"/>
      <c r="AA299"/>
      <c r="AE299"/>
      <c r="AG299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2"/>
      <c r="AT299" s="12"/>
      <c r="AU299" s="12"/>
      <c r="AV299" s="12"/>
    </row>
    <row r="300" spans="1:48" x14ac:dyDescent="0.35">
      <c r="A300" s="30" t="s">
        <v>13</v>
      </c>
      <c r="O300"/>
      <c r="AA300"/>
      <c r="AE300"/>
      <c r="AG300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2"/>
      <c r="AT300" s="12"/>
      <c r="AU300" s="12"/>
      <c r="AV300" s="12"/>
    </row>
    <row r="301" spans="1:48" x14ac:dyDescent="0.35">
      <c r="A301" t="s">
        <v>6</v>
      </c>
      <c r="B301" s="1">
        <f t="shared" ref="B301" si="299">MAX(B161:B190)</f>
        <v>-5.3</v>
      </c>
      <c r="C301" s="1">
        <f t="shared" ref="C301:M301" si="300">MAX(C161:C190)</f>
        <v>-4.5999999999999996</v>
      </c>
      <c r="D301" s="1">
        <f t="shared" si="300"/>
        <v>-4.3</v>
      </c>
      <c r="E301" s="1">
        <f t="shared" si="300"/>
        <v>-0.4</v>
      </c>
      <c r="F301" s="1">
        <f t="shared" si="300"/>
        <v>4.7</v>
      </c>
      <c r="G301" s="1">
        <f t="shared" si="300"/>
        <v>8.5</v>
      </c>
      <c r="H301" s="1">
        <f t="shared" si="300"/>
        <v>10.5</v>
      </c>
      <c r="I301" s="1">
        <f t="shared" si="300"/>
        <v>9.6</v>
      </c>
      <c r="J301" s="1">
        <f t="shared" si="300"/>
        <v>6.3</v>
      </c>
      <c r="K301" s="1">
        <f t="shared" si="300"/>
        <v>1.2</v>
      </c>
      <c r="L301" s="1">
        <f t="shared" si="300"/>
        <v>4.4000000000000004</v>
      </c>
      <c r="M301" s="1">
        <f t="shared" si="300"/>
        <v>-1.9</v>
      </c>
      <c r="N301" s="1">
        <f t="shared" ref="N301:S301" si="301">MAX(N161:N190)</f>
        <v>0.9</v>
      </c>
      <c r="O301" s="1">
        <f t="shared" si="301"/>
        <v>36.200000000000003</v>
      </c>
      <c r="P301" s="1">
        <f t="shared" si="301"/>
        <v>-5</v>
      </c>
      <c r="Q301" s="1">
        <f t="shared" si="301"/>
        <v>-1.7333333333333334</v>
      </c>
      <c r="R301" s="1">
        <f t="shared" si="301"/>
        <v>9.2666666666666657</v>
      </c>
      <c r="S301" s="1">
        <f t="shared" si="301"/>
        <v>2.6666666666666665</v>
      </c>
      <c r="U301" s="1">
        <f t="shared" ref="U301:V301" si="302">MAX(U161:U190)</f>
        <v>10.5</v>
      </c>
      <c r="V301" s="1">
        <f t="shared" si="302"/>
        <v>-7.3</v>
      </c>
      <c r="W301" s="1">
        <f t="shared" ref="W301:AE301" si="303">MAX(W161:W190)</f>
        <v>161</v>
      </c>
      <c r="X301" s="1">
        <f t="shared" si="303"/>
        <v>308.83333333333331</v>
      </c>
      <c r="Y301" s="1">
        <f t="shared" si="303"/>
        <v>190.3463908450704</v>
      </c>
      <c r="Z301" s="1">
        <f t="shared" si="303"/>
        <v>225.90822784810126</v>
      </c>
      <c r="AA301" s="1">
        <f t="shared" si="303"/>
        <v>1294.3554577464786</v>
      </c>
      <c r="AB301" s="1">
        <f t="shared" si="303"/>
        <v>244.79347826086956</v>
      </c>
      <c r="AC301" s="1">
        <f t="shared" si="303"/>
        <v>4079.8913043478256</v>
      </c>
      <c r="AD301" s="1">
        <f t="shared" si="303"/>
        <v>43.152380952380938</v>
      </c>
      <c r="AE301" s="1">
        <f t="shared" si="303"/>
        <v>0.74539681800525504</v>
      </c>
      <c r="AH301" s="11">
        <f t="shared" ref="AH301:AV301" si="304">MAX(AH161:AH190)</f>
        <v>0.32945000000000002</v>
      </c>
      <c r="AI301" s="11">
        <f t="shared" si="304"/>
        <v>0.44054000000000004</v>
      </c>
      <c r="AJ301" s="11">
        <f t="shared" si="304"/>
        <v>0.27907999999999999</v>
      </c>
      <c r="AK301" s="11">
        <f t="shared" si="304"/>
        <v>0.43184000000000006</v>
      </c>
      <c r="AL301" s="11">
        <f t="shared" si="304"/>
        <v>0.46516000000000002</v>
      </c>
      <c r="AM301" s="11">
        <f t="shared" si="304"/>
        <v>0.5716</v>
      </c>
      <c r="AN301" s="11">
        <f t="shared" si="304"/>
        <v>1.1552848652979999</v>
      </c>
      <c r="AO301" s="11">
        <f t="shared" si="304"/>
        <v>1.189693235872</v>
      </c>
      <c r="AP301" s="11">
        <f t="shared" si="304"/>
        <v>1.046766411208</v>
      </c>
      <c r="AQ301" s="11">
        <f t="shared" si="304"/>
        <v>0.96289438400800009</v>
      </c>
      <c r="AR301" s="11">
        <f t="shared" si="304"/>
        <v>0.70254147445000004</v>
      </c>
      <c r="AS301" s="12">
        <f t="shared" si="304"/>
        <v>2.916368031979462</v>
      </c>
      <c r="AT301" s="12">
        <f t="shared" si="304"/>
        <v>1.3761547176328173</v>
      </c>
      <c r="AU301" s="12">
        <f t="shared" si="304"/>
        <v>1.1429035410659494</v>
      </c>
      <c r="AV301" s="12">
        <f t="shared" si="304"/>
        <v>0.39343907624835806</v>
      </c>
    </row>
    <row r="302" spans="1:48" x14ac:dyDescent="0.35">
      <c r="A302" t="s">
        <v>7</v>
      </c>
      <c r="B302" s="1">
        <f t="shared" ref="B302" si="305">AVERAGE(B161:B190)</f>
        <v>-10.819999999999999</v>
      </c>
      <c r="C302" s="1">
        <f t="shared" ref="C302:M302" si="306">AVERAGE(C161:C190)</f>
        <v>-13.44</v>
      </c>
      <c r="D302" s="1">
        <f t="shared" si="306"/>
        <v>-13.180000000000001</v>
      </c>
      <c r="E302" s="1">
        <f t="shared" si="306"/>
        <v>-6.823333333333335</v>
      </c>
      <c r="F302" s="1">
        <f t="shared" si="306"/>
        <v>-0.22666666666666663</v>
      </c>
      <c r="G302" s="1">
        <f t="shared" si="306"/>
        <v>5.2133333333333329</v>
      </c>
      <c r="H302" s="1">
        <f t="shared" si="306"/>
        <v>8.0466666666666651</v>
      </c>
      <c r="I302" s="1">
        <f t="shared" si="306"/>
        <v>7.12</v>
      </c>
      <c r="J302" s="1">
        <f t="shared" si="306"/>
        <v>3.3300000000000005</v>
      </c>
      <c r="K302" s="1">
        <f t="shared" si="306"/>
        <v>-1.196666666666667</v>
      </c>
      <c r="L302" s="1">
        <f t="shared" si="306"/>
        <v>-4.546666666666666</v>
      </c>
      <c r="M302" s="1">
        <f t="shared" si="306"/>
        <v>-7.3066666666666693</v>
      </c>
      <c r="N302" s="1">
        <f t="shared" ref="N302:S302" si="307">AVERAGE(N161:N190)</f>
        <v>-2.8186111111111112</v>
      </c>
      <c r="O302" s="1">
        <f t="shared" si="307"/>
        <v>24.516666666666669</v>
      </c>
      <c r="P302" s="1">
        <f t="shared" si="307"/>
        <v>-10.587777777777777</v>
      </c>
      <c r="Q302" s="1">
        <f t="shared" si="307"/>
        <v>-6.7433333333333341</v>
      </c>
      <c r="R302" s="1">
        <f t="shared" si="307"/>
        <v>6.7933333333333339</v>
      </c>
      <c r="S302" s="1">
        <f t="shared" si="307"/>
        <v>-0.80444444444444441</v>
      </c>
      <c r="U302" s="1">
        <f t="shared" ref="U302:V302" si="308">AVERAGE(U161:U190)</f>
        <v>8.2266666666666648</v>
      </c>
      <c r="V302" s="1">
        <f t="shared" si="308"/>
        <v>-15.253333333333334</v>
      </c>
      <c r="W302" s="1">
        <f t="shared" ref="W302:AE302" si="309">AVERAGE(W161:W190)</f>
        <v>136.03240519149645</v>
      </c>
      <c r="X302" s="1">
        <f t="shared" si="309"/>
        <v>282.30176150170314</v>
      </c>
      <c r="Y302" s="1">
        <f t="shared" si="309"/>
        <v>146.26935631020669</v>
      </c>
      <c r="Z302" s="1">
        <f t="shared" si="309"/>
        <v>209.16708334659981</v>
      </c>
      <c r="AA302" s="1">
        <f t="shared" si="309"/>
        <v>807.90087339252318</v>
      </c>
      <c r="AB302" s="1">
        <f t="shared" si="309"/>
        <v>219.66757179436848</v>
      </c>
      <c r="AC302" s="1">
        <f t="shared" si="309"/>
        <v>2250.7705106116177</v>
      </c>
      <c r="AD302" s="1">
        <f t="shared" si="309"/>
        <v>26.198619294312195</v>
      </c>
      <c r="AE302" s="1">
        <f t="shared" si="309"/>
        <v>0.62149935389353339</v>
      </c>
      <c r="AH302" s="11">
        <f t="shared" ref="AH302:AV302" si="310">AVERAGE(AH161:AH190)</f>
        <v>0.23892200000000005</v>
      </c>
      <c r="AI302" s="11">
        <f t="shared" si="310"/>
        <v>0.29216166666666671</v>
      </c>
      <c r="AJ302" s="11">
        <f t="shared" si="310"/>
        <v>0.20430666666666669</v>
      </c>
      <c r="AK302" s="11">
        <f t="shared" si="310"/>
        <v>0.31267</v>
      </c>
      <c r="AL302" s="11">
        <f t="shared" si="310"/>
        <v>0.35066333333333338</v>
      </c>
      <c r="AM302" s="11">
        <f t="shared" si="310"/>
        <v>0.49565833333333342</v>
      </c>
      <c r="AN302" s="11">
        <f t="shared" si="310"/>
        <v>0.87759230874619987</v>
      </c>
      <c r="AO302" s="11">
        <f t="shared" si="310"/>
        <v>1.0286997773888003</v>
      </c>
      <c r="AP302" s="11">
        <f t="shared" si="310"/>
        <v>0.84217745283120027</v>
      </c>
      <c r="AQ302" s="11">
        <f t="shared" si="310"/>
        <v>0.7882895475245334</v>
      </c>
      <c r="AR302" s="11">
        <f t="shared" si="310"/>
        <v>0.64533973788833354</v>
      </c>
      <c r="AS302" s="12">
        <f t="shared" si="310"/>
        <v>2.4519401034194828</v>
      </c>
      <c r="AT302" s="12">
        <f t="shared" si="310"/>
        <v>1.1842238724038014</v>
      </c>
      <c r="AU302" s="12">
        <f t="shared" si="310"/>
        <v>0.97207634792700204</v>
      </c>
      <c r="AV302" s="12">
        <f t="shared" si="310"/>
        <v>0.31687585958071918</v>
      </c>
    </row>
    <row r="303" spans="1:48" x14ac:dyDescent="0.35">
      <c r="A303" t="s">
        <v>8</v>
      </c>
      <c r="B303" s="1">
        <f t="shared" ref="B303" si="311">MIN(B161:B190)</f>
        <v>-19.8</v>
      </c>
      <c r="C303" s="1">
        <f t="shared" ref="C303:M303" si="312">MIN(C161:C190)</f>
        <v>-25</v>
      </c>
      <c r="D303" s="1">
        <f t="shared" si="312"/>
        <v>-23.5</v>
      </c>
      <c r="E303" s="1">
        <f t="shared" si="312"/>
        <v>-12.3</v>
      </c>
      <c r="F303" s="1">
        <f t="shared" si="312"/>
        <v>-5.0999999999999996</v>
      </c>
      <c r="G303" s="1">
        <f t="shared" si="312"/>
        <v>1</v>
      </c>
      <c r="H303" s="1">
        <f t="shared" si="312"/>
        <v>5.0999999999999996</v>
      </c>
      <c r="I303" s="1">
        <f t="shared" si="312"/>
        <v>4.0999999999999996</v>
      </c>
      <c r="J303" s="1">
        <f t="shared" si="312"/>
        <v>0.6</v>
      </c>
      <c r="K303" s="1">
        <f t="shared" si="312"/>
        <v>-4.3</v>
      </c>
      <c r="L303" s="1">
        <f t="shared" si="312"/>
        <v>-8.6</v>
      </c>
      <c r="M303" s="1">
        <f t="shared" si="312"/>
        <v>-12.5</v>
      </c>
      <c r="N303" s="1">
        <f t="shared" ref="N303:S303" si="313">MIN(N161:N190)</f>
        <v>-6.6</v>
      </c>
      <c r="O303" s="1">
        <f t="shared" si="313"/>
        <v>12.9</v>
      </c>
      <c r="P303" s="1">
        <f t="shared" si="313"/>
        <v>-17.333333333333332</v>
      </c>
      <c r="Q303" s="1">
        <f t="shared" si="313"/>
        <v>-12.800000000000002</v>
      </c>
      <c r="R303" s="1">
        <f t="shared" si="313"/>
        <v>3.6666666666666665</v>
      </c>
      <c r="S303" s="1">
        <f t="shared" si="313"/>
        <v>-3.3000000000000003</v>
      </c>
      <c r="U303" s="1">
        <f t="shared" ref="U303:V303" si="314">MIN(U161:U190)</f>
        <v>5.5</v>
      </c>
      <c r="V303" s="1">
        <f t="shared" si="314"/>
        <v>-25</v>
      </c>
      <c r="W303" s="1">
        <f t="shared" ref="W303:AE303" si="315">MIN(W161:W190)</f>
        <v>110.80952380952381</v>
      </c>
      <c r="X303" s="1">
        <f t="shared" si="315"/>
        <v>261.73469387755102</v>
      </c>
      <c r="Y303" s="1">
        <f t="shared" si="315"/>
        <v>114.9224782067248</v>
      </c>
      <c r="Z303" s="1">
        <f t="shared" si="315"/>
        <v>194.45825602968461</v>
      </c>
      <c r="AA303" s="1">
        <f t="shared" si="315"/>
        <v>475.9936708860759</v>
      </c>
      <c r="AB303" s="1">
        <f t="shared" si="315"/>
        <v>182.94131097560975</v>
      </c>
      <c r="AC303" s="1">
        <f t="shared" si="315"/>
        <v>1013.5668656716416</v>
      </c>
      <c r="AD303" s="1">
        <f t="shared" si="315"/>
        <v>9.9613656783468087</v>
      </c>
      <c r="AE303" s="1">
        <f t="shared" si="315"/>
        <v>0.47773705772683184</v>
      </c>
      <c r="AH303" s="11">
        <f t="shared" ref="AH303:AV303" si="316">MIN(AH161:AH190)</f>
        <v>0.13019</v>
      </c>
      <c r="AI303" s="11">
        <f t="shared" si="316"/>
        <v>0.14463000000000001</v>
      </c>
      <c r="AJ303" s="11">
        <f t="shared" si="316"/>
        <v>0.12996000000000002</v>
      </c>
      <c r="AK303" s="11">
        <f t="shared" si="316"/>
        <v>0.19418000000000002</v>
      </c>
      <c r="AL303" s="11">
        <f t="shared" si="316"/>
        <v>0.23682</v>
      </c>
      <c r="AM303" s="11">
        <f t="shared" si="316"/>
        <v>0.42014999999999997</v>
      </c>
      <c r="AN303" s="11">
        <f t="shared" si="316"/>
        <v>0.6836372896720001</v>
      </c>
      <c r="AO303" s="11">
        <f t="shared" si="316"/>
        <v>0.88845246428800007</v>
      </c>
      <c r="AP303" s="11">
        <f t="shared" si="316"/>
        <v>0.69145720115200004</v>
      </c>
      <c r="AQ303" s="11">
        <f t="shared" si="316"/>
        <v>0.66349305795200009</v>
      </c>
      <c r="AR303" s="11">
        <f t="shared" si="316"/>
        <v>0.6101622752000001</v>
      </c>
      <c r="AS303" s="12">
        <f t="shared" si="316"/>
        <v>2.0465225599595684</v>
      </c>
      <c r="AT303" s="12">
        <f t="shared" si="316"/>
        <v>1.0267939710143856</v>
      </c>
      <c r="AU303" s="12">
        <f t="shared" si="316"/>
        <v>0.83493856843617109</v>
      </c>
      <c r="AV303" s="12">
        <f t="shared" si="316"/>
        <v>0.25601452672288283</v>
      </c>
    </row>
    <row r="305" spans="1:48" x14ac:dyDescent="0.35">
      <c r="A305" s="30" t="s">
        <v>78</v>
      </c>
    </row>
    <row r="306" spans="1:48" x14ac:dyDescent="0.35">
      <c r="A306" t="s">
        <v>6</v>
      </c>
      <c r="B306" s="1">
        <f t="shared" ref="B306" si="317">MAX(B191:B220)</f>
        <v>-3.6</v>
      </c>
      <c r="C306" s="1">
        <f t="shared" ref="C306:S306" si="318">MAX(C191:C220)</f>
        <v>-1.40085036487411</v>
      </c>
      <c r="D306" s="1">
        <f t="shared" si="318"/>
        <v>-2.4074492137796</v>
      </c>
      <c r="E306" s="1">
        <f t="shared" si="318"/>
        <v>-0.66458795370538226</v>
      </c>
      <c r="F306" s="1">
        <f t="shared" si="318"/>
        <v>4.7052803262439857</v>
      </c>
      <c r="G306" s="1">
        <f t="shared" si="318"/>
        <v>9.1540170164499308</v>
      </c>
      <c r="H306" s="1">
        <f t="shared" si="318"/>
        <v>10.906172908695442</v>
      </c>
      <c r="I306" s="1">
        <f t="shared" si="318"/>
        <v>9.7349466689261401</v>
      </c>
      <c r="J306" s="1">
        <f t="shared" si="318"/>
        <v>6.1324085789095264</v>
      </c>
      <c r="K306" s="1">
        <f t="shared" si="318"/>
        <v>2.5029251751486719</v>
      </c>
      <c r="L306" s="1">
        <f t="shared" si="318"/>
        <v>0.22349840375229268</v>
      </c>
      <c r="M306" s="1">
        <f t="shared" si="318"/>
        <v>-2.3671567652714449</v>
      </c>
      <c r="N306" s="1">
        <f t="shared" si="318"/>
        <v>0.55626698583312739</v>
      </c>
      <c r="O306" s="1">
        <f t="shared" si="318"/>
        <v>38.808042722211084</v>
      </c>
      <c r="P306" s="1">
        <f t="shared" si="318"/>
        <v>-3.7364935675656112</v>
      </c>
      <c r="Q306" s="1">
        <f t="shared" si="318"/>
        <v>-1.4855969872932444</v>
      </c>
      <c r="R306" s="1">
        <f t="shared" si="318"/>
        <v>9.6607902967971384</v>
      </c>
      <c r="S306" s="1">
        <f t="shared" si="318"/>
        <v>2.6073336224242714</v>
      </c>
      <c r="U306" s="1">
        <f t="shared" ref="U306:V306" si="319">MAX(U191:U220)</f>
        <v>10.906172908695442</v>
      </c>
      <c r="V306" s="1">
        <f t="shared" si="319"/>
        <v>-4.9568014870790442</v>
      </c>
      <c r="W306" s="1">
        <f t="shared" ref="W306:AE306" si="320">MAX(W191:W220)</f>
        <v>148.20833333333334</v>
      </c>
      <c r="X306" s="1">
        <f t="shared" si="320"/>
        <v>312.18756870996515</v>
      </c>
      <c r="Y306" s="1">
        <f t="shared" si="320"/>
        <v>184.22244796900117</v>
      </c>
      <c r="Z306" s="1">
        <f t="shared" si="320"/>
        <v>230.15614462327923</v>
      </c>
      <c r="AA306" s="1">
        <f t="shared" si="320"/>
        <v>1292.8830667932443</v>
      </c>
      <c r="AB306" s="1">
        <f t="shared" si="320"/>
        <v>243.00833333333335</v>
      </c>
      <c r="AC306" s="1">
        <f t="shared" si="320"/>
        <v>2661.2123310533439</v>
      </c>
      <c r="AD306" s="1">
        <f t="shared" si="320"/>
        <v>41.176708222127417</v>
      </c>
      <c r="AE306" s="1">
        <f t="shared" si="320"/>
        <v>0.6525580091568336</v>
      </c>
      <c r="AH306" s="11">
        <f t="shared" ref="AH306:AV306" si="321">MAX(AH191:AH220)</f>
        <v>0.34443778033086186</v>
      </c>
      <c r="AI306" s="11">
        <f t="shared" si="321"/>
        <v>0.47366214257208078</v>
      </c>
      <c r="AJ306" s="11">
        <f t="shared" si="321"/>
        <v>0.29577147342215093</v>
      </c>
      <c r="AK306" s="11">
        <f t="shared" si="321"/>
        <v>0.45844203576655307</v>
      </c>
      <c r="AL306" s="11">
        <f t="shared" si="321"/>
        <v>0.49071881867766859</v>
      </c>
      <c r="AM306" s="11">
        <f t="shared" si="321"/>
        <v>0.58855227769437202</v>
      </c>
      <c r="AN306" s="11">
        <f t="shared" si="321"/>
        <v>0.89843402365148461</v>
      </c>
      <c r="AO306" s="11">
        <f t="shared" si="321"/>
        <v>1.0456720920343217</v>
      </c>
      <c r="AP306" s="11">
        <f t="shared" si="321"/>
        <v>0.85890858658893365</v>
      </c>
      <c r="AQ306" s="11">
        <f t="shared" si="321"/>
        <v>0.80189424242668772</v>
      </c>
      <c r="AR306" s="11">
        <f t="shared" si="321"/>
        <v>0.64879311494613678</v>
      </c>
      <c r="AS306" s="12">
        <f t="shared" si="321"/>
        <v>2.8700429940191801</v>
      </c>
      <c r="AT306" s="12">
        <f t="shared" si="321"/>
        <v>1.3540433612515359</v>
      </c>
      <c r="AU306" s="12">
        <f t="shared" si="321"/>
        <v>1.1268195234592164</v>
      </c>
      <c r="AV306" s="12">
        <f t="shared" si="321"/>
        <v>0.39210791498702086</v>
      </c>
    </row>
    <row r="307" spans="1:48" x14ac:dyDescent="0.35">
      <c r="A307" t="s">
        <v>7</v>
      </c>
      <c r="B307" s="1">
        <f t="shared" ref="B307" si="322">AVERAGE(B191:B220)</f>
        <v>-8.1589772107089669</v>
      </c>
      <c r="C307" s="1">
        <f t="shared" ref="C307:S307" si="323">AVERAGE(C191:C220)</f>
        <v>-10.240335751169896</v>
      </c>
      <c r="D307" s="1">
        <f t="shared" si="323"/>
        <v>-9.749004318768332</v>
      </c>
      <c r="E307" s="1">
        <f t="shared" si="323"/>
        <v>-4.8745150351492157</v>
      </c>
      <c r="F307" s="1">
        <f t="shared" si="323"/>
        <v>0.69465702779253935</v>
      </c>
      <c r="G307" s="1">
        <f t="shared" si="323"/>
        <v>6.4400340333445998</v>
      </c>
      <c r="H307" s="1">
        <f t="shared" si="323"/>
        <v>9.4317070055221759</v>
      </c>
      <c r="I307" s="1">
        <f t="shared" si="323"/>
        <v>8.4091792194634429</v>
      </c>
      <c r="J307" s="1">
        <f t="shared" si="323"/>
        <v>4.4509048461830911</v>
      </c>
      <c r="K307" s="1">
        <f t="shared" si="323"/>
        <v>0.64372968327375546</v>
      </c>
      <c r="L307" s="1">
        <f t="shared" si="323"/>
        <v>-2.5408188432960204</v>
      </c>
      <c r="M307" s="1">
        <f t="shared" si="323"/>
        <v>-4.9841474807108748</v>
      </c>
      <c r="N307" s="1">
        <f t="shared" si="323"/>
        <v>-0.87313223535197493</v>
      </c>
      <c r="O307" s="1">
        <f t="shared" si="323"/>
        <v>29.800289673511848</v>
      </c>
      <c r="P307" s="1">
        <f t="shared" si="323"/>
        <v>-7.7845528237353712</v>
      </c>
      <c r="Q307" s="1">
        <f t="shared" si="323"/>
        <v>-4.6429541087083361</v>
      </c>
      <c r="R307" s="1">
        <f t="shared" si="323"/>
        <v>8.0936400861100726</v>
      </c>
      <c r="S307" s="1">
        <f t="shared" si="323"/>
        <v>0.85127189538694215</v>
      </c>
      <c r="U307" s="1">
        <f t="shared" ref="U307:V307" si="324">AVERAGE(U191:U220)</f>
        <v>9.4814669895947237</v>
      </c>
      <c r="V307" s="1">
        <f t="shared" si="324"/>
        <v>-11.833719364907738</v>
      </c>
      <c r="W307" s="1">
        <f t="shared" ref="W307:AE307" si="325">AVERAGE(W191:W220)</f>
        <v>132.74010825305217</v>
      </c>
      <c r="X307" s="1">
        <f t="shared" si="325"/>
        <v>294.30321356485496</v>
      </c>
      <c r="Y307" s="1">
        <f t="shared" si="325"/>
        <v>161.56310531180287</v>
      </c>
      <c r="Z307" s="1">
        <f t="shared" si="325"/>
        <v>213.52166090895358</v>
      </c>
      <c r="AA307" s="1">
        <f t="shared" si="325"/>
        <v>1023.4008533519267</v>
      </c>
      <c r="AB307" s="1">
        <f t="shared" si="325"/>
        <v>203.38558972922868</v>
      </c>
      <c r="AC307" s="1">
        <f t="shared" si="325"/>
        <v>1607.922234588229</v>
      </c>
      <c r="AD307" s="1">
        <f t="shared" si="325"/>
        <v>31.047313388437832</v>
      </c>
      <c r="AE307" s="1">
        <f t="shared" si="325"/>
        <v>0.55002121650262081</v>
      </c>
      <c r="AH307" s="11">
        <f t="shared" ref="AH307:AV307" si="326">AVERAGE(AH191:AH220)</f>
        <v>0.29002998850376821</v>
      </c>
      <c r="AI307" s="11">
        <f t="shared" si="326"/>
        <v>0.3592636788536005</v>
      </c>
      <c r="AJ307" s="11">
        <f t="shared" si="326"/>
        <v>0.23812185391047586</v>
      </c>
      <c r="AK307" s="11">
        <f t="shared" si="326"/>
        <v>0.36656295466982097</v>
      </c>
      <c r="AL307" s="11">
        <f t="shared" si="326"/>
        <v>0.4024428388004162</v>
      </c>
      <c r="AM307" s="11">
        <f t="shared" si="326"/>
        <v>0.5300018828778269</v>
      </c>
      <c r="AN307" s="11">
        <f t="shared" si="326"/>
        <v>0.77578364084313001</v>
      </c>
      <c r="AO307" s="11">
        <f t="shared" si="326"/>
        <v>0.96169538275096822</v>
      </c>
      <c r="AP307" s="11">
        <f t="shared" si="326"/>
        <v>0.76492421566499613</v>
      </c>
      <c r="AQ307" s="11">
        <f t="shared" si="326"/>
        <v>0.72345909214826876</v>
      </c>
      <c r="AR307" s="11">
        <f t="shared" si="326"/>
        <v>0.62573896982439003</v>
      </c>
      <c r="AS307" s="12">
        <f t="shared" si="326"/>
        <v>2.6881780734270335</v>
      </c>
      <c r="AT307" s="12">
        <f t="shared" si="326"/>
        <v>1.2815831739829922</v>
      </c>
      <c r="AU307" s="12">
        <f t="shared" si="326"/>
        <v>1.0570209400270643</v>
      </c>
      <c r="AV307" s="12">
        <f t="shared" si="326"/>
        <v>0.35333098192997708</v>
      </c>
    </row>
    <row r="308" spans="1:48" x14ac:dyDescent="0.35">
      <c r="A308" t="s">
        <v>8</v>
      </c>
      <c r="B308" s="1">
        <f t="shared" ref="B308" si="327">MIN(B191:B220)</f>
        <v>-15.843681586888803</v>
      </c>
      <c r="C308" s="1">
        <f t="shared" ref="C308:S308" si="328">MIN(C191:C220)</f>
        <v>-19.730794138003155</v>
      </c>
      <c r="D308" s="1">
        <f t="shared" si="328"/>
        <v>-17.694501524284107</v>
      </c>
      <c r="E308" s="1">
        <f t="shared" si="328"/>
        <v>-10.357624207687923</v>
      </c>
      <c r="F308" s="1">
        <f t="shared" si="328"/>
        <v>-2.1589168076809315</v>
      </c>
      <c r="G308" s="1">
        <f t="shared" si="328"/>
        <v>3.0567996466681437</v>
      </c>
      <c r="H308" s="1">
        <f t="shared" si="328"/>
        <v>7.1119860535570671</v>
      </c>
      <c r="I308" s="1">
        <f t="shared" si="328"/>
        <v>6.513015295281912</v>
      </c>
      <c r="J308" s="1">
        <f t="shared" si="328"/>
        <v>0.6</v>
      </c>
      <c r="K308" s="1">
        <f t="shared" si="328"/>
        <v>-0.9</v>
      </c>
      <c r="L308" s="1">
        <f t="shared" si="328"/>
        <v>-5</v>
      </c>
      <c r="M308" s="1">
        <f t="shared" si="328"/>
        <v>-6.6451905643817701</v>
      </c>
      <c r="N308" s="1">
        <f t="shared" si="328"/>
        <v>-2.7048989453158345</v>
      </c>
      <c r="O308" s="1">
        <f t="shared" si="328"/>
        <v>23.017021961922072</v>
      </c>
      <c r="P308" s="1">
        <f t="shared" si="328"/>
        <v>-14.073222096424578</v>
      </c>
      <c r="Q308" s="1">
        <f t="shared" si="328"/>
        <v>-7.8432397146696076</v>
      </c>
      <c r="R308" s="1">
        <f t="shared" si="328"/>
        <v>6.3541931633176079</v>
      </c>
      <c r="S308" s="1">
        <f t="shared" si="328"/>
        <v>-1.7666666666666666</v>
      </c>
      <c r="U308" s="1">
        <f t="shared" ref="U308:V308" si="329">MIN(U191:U220)</f>
        <v>7.1119860535570671</v>
      </c>
      <c r="V308" s="1">
        <f t="shared" si="329"/>
        <v>-19.730794138003155</v>
      </c>
      <c r="W308" s="1">
        <f t="shared" ref="W308:AE308" si="330">MIN(W191:W220)</f>
        <v>118.75853661305079</v>
      </c>
      <c r="X308" s="1">
        <f t="shared" si="330"/>
        <v>270.2</v>
      </c>
      <c r="Y308" s="1">
        <f t="shared" si="330"/>
        <v>140.29166666666666</v>
      </c>
      <c r="Z308" s="1">
        <f t="shared" si="330"/>
        <v>196.75</v>
      </c>
      <c r="AA308" s="1">
        <f t="shared" si="330"/>
        <v>708.82879747750076</v>
      </c>
      <c r="AB308" s="1">
        <f t="shared" si="330"/>
        <v>182.26384893678812</v>
      </c>
      <c r="AC308" s="1">
        <f t="shared" si="330"/>
        <v>747.7964654167472</v>
      </c>
      <c r="AD308" s="1">
        <f t="shared" si="330"/>
        <v>21.996911496243044</v>
      </c>
      <c r="AE308" s="1">
        <f t="shared" si="330"/>
        <v>0.45722653909584232</v>
      </c>
      <c r="AH308" s="11">
        <f t="shared" ref="AH308:AV308" si="331">MIN(AH191:AH220)</f>
        <v>0.2044322853762558</v>
      </c>
      <c r="AI308" s="11">
        <f t="shared" si="331"/>
        <v>0.27311617891641032</v>
      </c>
      <c r="AJ308" s="11">
        <f t="shared" si="331"/>
        <v>0.19470894055630128</v>
      </c>
      <c r="AK308" s="11">
        <f t="shared" si="331"/>
        <v>0.29737362401160516</v>
      </c>
      <c r="AL308" s="11">
        <f t="shared" si="331"/>
        <v>0.3359668152268363</v>
      </c>
      <c r="AM308" s="11">
        <f t="shared" si="331"/>
        <v>0.48591064275249346</v>
      </c>
      <c r="AN308" s="11">
        <f t="shared" si="331"/>
        <v>0.65721804809849449</v>
      </c>
      <c r="AO308" s="11">
        <f t="shared" si="331"/>
        <v>0.86143131506587634</v>
      </c>
      <c r="AP308" s="11">
        <f t="shared" si="331"/>
        <v>0.6686986947245066</v>
      </c>
      <c r="AQ308" s="11">
        <f t="shared" si="331"/>
        <v>0.64568435657088152</v>
      </c>
      <c r="AR308" s="11">
        <f t="shared" si="331"/>
        <v>0.60673060040168469</v>
      </c>
      <c r="AS308" s="12">
        <f t="shared" si="331"/>
        <v>2.3413529480883639</v>
      </c>
      <c r="AT308" s="12">
        <f t="shared" si="331"/>
        <v>1.135015991718425</v>
      </c>
      <c r="AU308" s="12">
        <f t="shared" si="331"/>
        <v>0.92980918349303965</v>
      </c>
      <c r="AV308" s="12">
        <f t="shared" si="331"/>
        <v>0.30022843922898879</v>
      </c>
    </row>
    <row r="309" spans="1:48" x14ac:dyDescent="0.35">
      <c r="AA309"/>
      <c r="AE309"/>
      <c r="AG309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2"/>
      <c r="AT309" s="12"/>
      <c r="AU309" s="12"/>
      <c r="AV309" s="12"/>
    </row>
    <row r="310" spans="1:48" x14ac:dyDescent="0.35">
      <c r="A310" s="30" t="s">
        <v>79</v>
      </c>
      <c r="AA310"/>
      <c r="AE310"/>
      <c r="AG310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2"/>
      <c r="AT310" s="12"/>
      <c r="AU310" s="12"/>
      <c r="AV310" s="12"/>
    </row>
    <row r="311" spans="1:48" x14ac:dyDescent="0.35">
      <c r="A311" t="s">
        <v>6</v>
      </c>
      <c r="B311" s="1">
        <f t="shared" ref="B311" si="332">MAX(B221:B250)</f>
        <v>-1.8600006935003348</v>
      </c>
      <c r="C311" s="1">
        <f t="shared" ref="C311:S311" si="333">MAX(C221:C250)</f>
        <v>-2.9670597617610834</v>
      </c>
      <c r="D311" s="1">
        <f t="shared" si="333"/>
        <v>-3.3272723011728287</v>
      </c>
      <c r="E311" s="1">
        <f t="shared" si="333"/>
        <v>-0.84243441049203538</v>
      </c>
      <c r="F311" s="1">
        <f t="shared" si="333"/>
        <v>3.6668736415261898</v>
      </c>
      <c r="G311" s="1">
        <f t="shared" si="333"/>
        <v>8.4732665789661858</v>
      </c>
      <c r="H311" s="1">
        <f t="shared" si="333"/>
        <v>11.013404049524324</v>
      </c>
      <c r="I311" s="1">
        <f t="shared" si="333"/>
        <v>10.052142201985419</v>
      </c>
      <c r="J311" s="1">
        <f t="shared" si="333"/>
        <v>5.7141731232121327</v>
      </c>
      <c r="K311" s="1">
        <f t="shared" si="333"/>
        <v>2.4963249788858</v>
      </c>
      <c r="L311" s="1">
        <f t="shared" si="333"/>
        <v>-0.42550966534037699</v>
      </c>
      <c r="M311" s="1">
        <f t="shared" si="333"/>
        <v>-0.29103868747575667</v>
      </c>
      <c r="N311" s="1">
        <f t="shared" si="333"/>
        <v>0.21892345217439893</v>
      </c>
      <c r="O311" s="1">
        <f t="shared" si="333"/>
        <v>35.03069199062557</v>
      </c>
      <c r="P311" s="1">
        <f t="shared" si="333"/>
        <v>-4.5388621792473067</v>
      </c>
      <c r="Q311" s="1">
        <f t="shared" si="333"/>
        <v>-2.072095003821619</v>
      </c>
      <c r="R311" s="1">
        <f t="shared" si="333"/>
        <v>9.6472201326365106</v>
      </c>
      <c r="S311" s="1">
        <f t="shared" si="333"/>
        <v>2.1693201964751965</v>
      </c>
      <c r="U311" s="1">
        <f t="shared" ref="U311:V311" si="334">MAX(U221:U250)</f>
        <v>11.013404049524324</v>
      </c>
      <c r="V311" s="1">
        <f t="shared" si="334"/>
        <v>-8.2607406507462766</v>
      </c>
      <c r="W311" s="1">
        <f t="shared" ref="W311:AE311" si="335">MAX(W221:W250)</f>
        <v>147.67032029325136</v>
      </c>
      <c r="X311" s="1">
        <f t="shared" si="335"/>
        <v>312.91417295493886</v>
      </c>
      <c r="Y311" s="1">
        <f t="shared" si="335"/>
        <v>197.47510964564097</v>
      </c>
      <c r="Z311" s="1">
        <f t="shared" si="335"/>
        <v>223.27725197049688</v>
      </c>
      <c r="AA311" s="1">
        <f t="shared" si="335"/>
        <v>1290.9619937070804</v>
      </c>
      <c r="AB311" s="1">
        <f t="shared" si="335"/>
        <v>223.59896305035343</v>
      </c>
      <c r="AC311" s="1">
        <f t="shared" si="335"/>
        <v>2451.9331606719579</v>
      </c>
      <c r="AD311" s="1">
        <f t="shared" si="335"/>
        <v>43.841310007649938</v>
      </c>
      <c r="AE311" s="1">
        <f t="shared" si="335"/>
        <v>0.6310567927650651</v>
      </c>
      <c r="AH311" s="11">
        <f t="shared" ref="AH311:AV311" si="336">MAX(AH221:AH250)</f>
        <v>0.3483946094274476</v>
      </c>
      <c r="AI311" s="11">
        <f t="shared" si="336"/>
        <v>0.42568978828094473</v>
      </c>
      <c r="AJ311" s="11">
        <f t="shared" si="336"/>
        <v>0.27159642874000367</v>
      </c>
      <c r="AK311" s="11">
        <f t="shared" si="336"/>
        <v>0.4199130583043808</v>
      </c>
      <c r="AL311" s="11">
        <f t="shared" si="336"/>
        <v>0.45370078150813059</v>
      </c>
      <c r="AM311" s="11">
        <f t="shared" si="336"/>
        <v>0.56399949793906612</v>
      </c>
      <c r="AN311" s="11">
        <f t="shared" si="336"/>
        <v>0.92770352360339681</v>
      </c>
      <c r="AO311" s="11">
        <f t="shared" si="336"/>
        <v>1.0634859824805862</v>
      </c>
      <c r="AP311" s="11">
        <f t="shared" si="336"/>
        <v>0.88071054295579809</v>
      </c>
      <c r="AQ311" s="11">
        <f t="shared" si="336"/>
        <v>0.82038443349797396</v>
      </c>
      <c r="AR311" s="11">
        <f t="shared" si="336"/>
        <v>0.65467722162854536</v>
      </c>
      <c r="AS311" s="12">
        <f t="shared" si="336"/>
        <v>3.071239526918859</v>
      </c>
      <c r="AT311" s="12">
        <f t="shared" si="336"/>
        <v>1.4705665801270345</v>
      </c>
      <c r="AU311" s="12">
        <f t="shared" si="336"/>
        <v>1.2097764062404261</v>
      </c>
      <c r="AV311" s="12">
        <f t="shared" si="336"/>
        <v>0.39975039541858309</v>
      </c>
    </row>
    <row r="312" spans="1:48" x14ac:dyDescent="0.35">
      <c r="A312" t="s">
        <v>7</v>
      </c>
      <c r="B312" s="1">
        <f t="shared" ref="B312" si="337">AVERAGE(B221:B250)</f>
        <v>-8.1635843111581767</v>
      </c>
      <c r="C312" s="1">
        <f t="shared" ref="C312:S312" si="338">AVERAGE(C221:C250)</f>
        <v>-10.391725633718925</v>
      </c>
      <c r="D312" s="1">
        <f t="shared" si="338"/>
        <v>-9.8433086054337267</v>
      </c>
      <c r="E312" s="1">
        <f t="shared" si="338"/>
        <v>-5.0357616134520002</v>
      </c>
      <c r="F312" s="1">
        <f t="shared" si="338"/>
        <v>0.47535684999851441</v>
      </c>
      <c r="G312" s="1">
        <f t="shared" si="338"/>
        <v>6.1349798587752167</v>
      </c>
      <c r="H312" s="1">
        <f t="shared" si="338"/>
        <v>9.022717139500001</v>
      </c>
      <c r="I312" s="1">
        <f t="shared" si="338"/>
        <v>8.099907802469609</v>
      </c>
      <c r="J312" s="1">
        <f t="shared" si="338"/>
        <v>4.0180336944254149</v>
      </c>
      <c r="K312" s="1">
        <f t="shared" si="338"/>
        <v>0.80472648615041975</v>
      </c>
      <c r="L312" s="1">
        <f t="shared" si="338"/>
        <v>-2.6692516451319763</v>
      </c>
      <c r="M312" s="1">
        <f t="shared" si="338"/>
        <v>-4.284228393761401</v>
      </c>
      <c r="N312" s="1">
        <f t="shared" si="338"/>
        <v>-0.98601153094475291</v>
      </c>
      <c r="O312" s="1">
        <f t="shared" si="338"/>
        <v>28.187324638538691</v>
      </c>
      <c r="P312" s="1">
        <f t="shared" si="338"/>
        <v>-7.6097726973829776</v>
      </c>
      <c r="Q312" s="1">
        <f t="shared" si="338"/>
        <v>-4.8012377896290719</v>
      </c>
      <c r="R312" s="1">
        <f t="shared" si="338"/>
        <v>7.7525349335816083</v>
      </c>
      <c r="S312" s="1">
        <f t="shared" si="338"/>
        <v>0.71783617848128634</v>
      </c>
      <c r="U312" s="1">
        <f t="shared" ref="U312:V312" si="339">AVERAGE(U221:U250)</f>
        <v>9.0736541794872885</v>
      </c>
      <c r="V312" s="1">
        <f t="shared" si="339"/>
        <v>-12.781252551778618</v>
      </c>
      <c r="W312" s="1">
        <f t="shared" ref="W312:AE312" si="340">AVERAGE(W221:W250)</f>
        <v>133.21665678250781</v>
      </c>
      <c r="X312" s="1">
        <f t="shared" si="340"/>
        <v>295.14891180912161</v>
      </c>
      <c r="Y312" s="1">
        <f t="shared" si="340"/>
        <v>161.9322550266138</v>
      </c>
      <c r="Z312" s="1">
        <f t="shared" si="340"/>
        <v>214.18278429581474</v>
      </c>
      <c r="AA312" s="1">
        <f t="shared" si="340"/>
        <v>982.1678844015662</v>
      </c>
      <c r="AB312" s="1">
        <f t="shared" si="340"/>
        <v>203.12288627823801</v>
      </c>
      <c r="AC312" s="1">
        <f t="shared" si="340"/>
        <v>1732.3398419352495</v>
      </c>
      <c r="AD312" s="1">
        <f t="shared" si="340"/>
        <v>31.655213643388798</v>
      </c>
      <c r="AE312" s="1">
        <f t="shared" si="340"/>
        <v>0.56874527715669931</v>
      </c>
      <c r="AH312" s="11">
        <f t="shared" ref="AH312:AV312" si="341">AVERAGE(AH221:AH250)</f>
        <v>0.2749382624475501</v>
      </c>
      <c r="AI312" s="11">
        <f t="shared" si="341"/>
        <v>0.33877902290944134</v>
      </c>
      <c r="AJ312" s="11">
        <f t="shared" si="341"/>
        <v>0.22779887768664761</v>
      </c>
      <c r="AK312" s="11">
        <f t="shared" si="341"/>
        <v>0.35011071131309462</v>
      </c>
      <c r="AL312" s="11">
        <f t="shared" si="341"/>
        <v>0.38663578145767907</v>
      </c>
      <c r="AM312" s="11">
        <f t="shared" si="341"/>
        <v>0.51951761015050146</v>
      </c>
      <c r="AN312" s="11">
        <f t="shared" si="341"/>
        <v>0.80205330077410786</v>
      </c>
      <c r="AO312" s="11">
        <f t="shared" si="341"/>
        <v>0.98092869722986886</v>
      </c>
      <c r="AP312" s="11">
        <f t="shared" si="341"/>
        <v>0.78540503809740181</v>
      </c>
      <c r="AQ312" s="11">
        <f t="shared" si="341"/>
        <v>0.74038611561431944</v>
      </c>
      <c r="AR312" s="11">
        <f t="shared" si="341"/>
        <v>0.63046260781651786</v>
      </c>
      <c r="AS312" s="12">
        <f t="shared" si="341"/>
        <v>2.6592787453477706</v>
      </c>
      <c r="AT312" s="12">
        <f t="shared" si="341"/>
        <v>1.2720956995237505</v>
      </c>
      <c r="AU312" s="12">
        <f t="shared" si="341"/>
        <v>1.0474024160234845</v>
      </c>
      <c r="AV312" s="12">
        <f t="shared" si="341"/>
        <v>0.34731811063590406</v>
      </c>
    </row>
    <row r="313" spans="1:48" x14ac:dyDescent="0.35">
      <c r="A313" t="s">
        <v>8</v>
      </c>
      <c r="B313" s="1">
        <f t="shared" ref="B313" si="342">MIN(B221:B250)</f>
        <v>-13.775668226241093</v>
      </c>
      <c r="C313" s="1">
        <f t="shared" ref="C313:S313" si="343">MIN(C221:C250)</f>
        <v>-18.3677863862885</v>
      </c>
      <c r="D313" s="1">
        <f t="shared" si="343"/>
        <v>-17.316583046709152</v>
      </c>
      <c r="E313" s="1">
        <f t="shared" si="343"/>
        <v>-9.8121630773595481</v>
      </c>
      <c r="F313" s="1">
        <f t="shared" si="343"/>
        <v>-2.728746668238168</v>
      </c>
      <c r="G313" s="1">
        <f t="shared" si="343"/>
        <v>3.1191128717155117</v>
      </c>
      <c r="H313" s="1">
        <f t="shared" si="343"/>
        <v>7.282552288001396</v>
      </c>
      <c r="I313" s="1">
        <f t="shared" si="343"/>
        <v>6.5106439720380793</v>
      </c>
      <c r="J313" s="1">
        <f t="shared" si="343"/>
        <v>1.5033302313433978</v>
      </c>
      <c r="K313" s="1">
        <f t="shared" si="343"/>
        <v>-0.36293929866391661</v>
      </c>
      <c r="L313" s="1">
        <f t="shared" si="343"/>
        <v>-3.5769814763248915</v>
      </c>
      <c r="M313" s="1">
        <f t="shared" si="343"/>
        <v>-6.1185792812703363</v>
      </c>
      <c r="N313" s="1">
        <f t="shared" si="343"/>
        <v>-2.6572225555936089</v>
      </c>
      <c r="O313" s="1">
        <f t="shared" si="343"/>
        <v>21.684127471352376</v>
      </c>
      <c r="P313" s="1">
        <f t="shared" si="343"/>
        <v>-11.375362977605031</v>
      </c>
      <c r="Q313" s="1">
        <f t="shared" si="343"/>
        <v>-8.2897918091455907</v>
      </c>
      <c r="R313" s="1">
        <f t="shared" si="343"/>
        <v>6.4051007540585241</v>
      </c>
      <c r="S313" s="1">
        <f t="shared" si="343"/>
        <v>-0.6601146187109358</v>
      </c>
      <c r="U313" s="1">
        <f t="shared" ref="U313:V313" si="344">MIN(U221:U250)</f>
        <v>7.4410767478281929</v>
      </c>
      <c r="V313" s="1">
        <f t="shared" si="344"/>
        <v>-18.3677863862885</v>
      </c>
      <c r="W313" s="1">
        <f t="shared" ref="W313:AE313" si="345">MIN(W221:W250)</f>
        <v>115.43906330929789</v>
      </c>
      <c r="X313" s="1">
        <f t="shared" si="345"/>
        <v>285.49082692592259</v>
      </c>
      <c r="Y313" s="1">
        <f t="shared" si="345"/>
        <v>140.756697919213</v>
      </c>
      <c r="Z313" s="1">
        <f t="shared" si="345"/>
        <v>205.40448636365156</v>
      </c>
      <c r="AA313" s="1">
        <f t="shared" si="345"/>
        <v>701.89693594543348</v>
      </c>
      <c r="AB313" s="1">
        <f t="shared" si="345"/>
        <v>187.07188906850988</v>
      </c>
      <c r="AC313" s="1">
        <f t="shared" si="345"/>
        <v>1095.1107933723936</v>
      </c>
      <c r="AD313" s="1">
        <f t="shared" si="345"/>
        <v>21.903118775042955</v>
      </c>
      <c r="AE313" s="1">
        <f t="shared" si="345"/>
        <v>0.48525962391786598</v>
      </c>
      <c r="AH313" s="11">
        <f t="shared" ref="AH313:AV313" si="346">MIN(AH221:AH250)</f>
        <v>0.21072617942725153</v>
      </c>
      <c r="AI313" s="11">
        <f t="shared" si="346"/>
        <v>0.25618841888617516</v>
      </c>
      <c r="AJ313" s="11">
        <f t="shared" si="346"/>
        <v>0.1861784158166552</v>
      </c>
      <c r="AK313" s="11">
        <f t="shared" si="346"/>
        <v>0.28377810020779426</v>
      </c>
      <c r="AL313" s="11">
        <f t="shared" si="346"/>
        <v>0.32290444921925326</v>
      </c>
      <c r="AM313" s="11">
        <f t="shared" si="346"/>
        <v>0.47724682856379042</v>
      </c>
      <c r="AN313" s="11">
        <f t="shared" si="346"/>
        <v>0.69720628322331146</v>
      </c>
      <c r="AO313" s="11">
        <f t="shared" si="346"/>
        <v>0.9010051301450529</v>
      </c>
      <c r="AP313" s="11">
        <f t="shared" si="346"/>
        <v>0.70277297771739655</v>
      </c>
      <c r="AQ313" s="11">
        <f t="shared" si="346"/>
        <v>0.67250409358196106</v>
      </c>
      <c r="AR313" s="11">
        <f t="shared" si="346"/>
        <v>0.61215246069816609</v>
      </c>
      <c r="AS313" s="12">
        <f t="shared" si="346"/>
        <v>2.3240830761564575</v>
      </c>
      <c r="AT313" s="12">
        <f t="shared" si="346"/>
        <v>1.1190944801914477</v>
      </c>
      <c r="AU313" s="12">
        <f t="shared" si="346"/>
        <v>0.91948492767929224</v>
      </c>
      <c r="AV313" s="12">
        <f t="shared" si="346"/>
        <v>0.2983724591113821</v>
      </c>
    </row>
    <row r="314" spans="1:48" x14ac:dyDescent="0.35">
      <c r="AA314"/>
      <c r="AE314"/>
      <c r="AG314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2"/>
      <c r="AT314" s="12"/>
      <c r="AU314" s="12"/>
      <c r="AV314" s="12"/>
    </row>
    <row r="315" spans="1:48" x14ac:dyDescent="0.35">
      <c r="A315" s="30" t="s">
        <v>80</v>
      </c>
      <c r="AA315"/>
      <c r="AE315"/>
      <c r="AG315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2"/>
      <c r="AT315" s="12"/>
      <c r="AU315" s="12"/>
      <c r="AV315" s="12"/>
    </row>
    <row r="316" spans="1:48" x14ac:dyDescent="0.35">
      <c r="A316" t="s">
        <v>6</v>
      </c>
      <c r="B316" s="1">
        <f>MAX(B251:B270)</f>
        <v>-1.1075983777188334</v>
      </c>
      <c r="C316" s="1">
        <f t="shared" ref="C316:S316" si="347">MAX(C251:C270)</f>
        <v>-0.494702098318335</v>
      </c>
      <c r="D316" s="1">
        <f t="shared" si="347"/>
        <v>-3.686314716455489</v>
      </c>
      <c r="E316" s="1">
        <f t="shared" si="347"/>
        <v>0.10624897571425951</v>
      </c>
      <c r="F316" s="1">
        <f t="shared" si="347"/>
        <v>3.1206176928550629</v>
      </c>
      <c r="G316" s="1">
        <f t="shared" si="347"/>
        <v>8.5831990469757091</v>
      </c>
      <c r="H316" s="1">
        <f t="shared" si="347"/>
        <v>12.182920817622376</v>
      </c>
      <c r="I316" s="1">
        <f t="shared" si="347"/>
        <v>9.1576969742216647</v>
      </c>
      <c r="J316" s="1">
        <f t="shared" si="347"/>
        <v>5.9970070182345729</v>
      </c>
      <c r="K316" s="1">
        <f t="shared" si="347"/>
        <v>2.7528730098995999</v>
      </c>
      <c r="L316" s="1">
        <f t="shared" si="347"/>
        <v>-0.24238226741735769</v>
      </c>
      <c r="M316" s="1">
        <f t="shared" si="347"/>
        <v>-4.7947313899658894E-2</v>
      </c>
      <c r="N316" s="1">
        <f t="shared" si="347"/>
        <v>0.9443993541719885</v>
      </c>
      <c r="O316" s="1">
        <f t="shared" si="347"/>
        <v>35.594480223167466</v>
      </c>
      <c r="P316" s="1">
        <f t="shared" si="347"/>
        <v>-3.9532668754416007</v>
      </c>
      <c r="Q316" s="1">
        <f t="shared" si="347"/>
        <v>-1.4017795966598638</v>
      </c>
      <c r="R316" s="1">
        <f t="shared" si="347"/>
        <v>9.7506434671622966</v>
      </c>
      <c r="S316" s="1">
        <f t="shared" si="347"/>
        <v>2.3828877330748859</v>
      </c>
      <c r="U316" s="1">
        <f t="shared" ref="U316:V316" si="348">MAX(U251:U270)</f>
        <v>12.182920817622376</v>
      </c>
      <c r="V316" s="1">
        <f t="shared" si="348"/>
        <v>-7.1000866452713884</v>
      </c>
      <c r="W316" s="1">
        <f t="shared" ref="W316:AE316" si="349">MAX(W251:W270)</f>
        <v>139.82335242617188</v>
      </c>
      <c r="X316" s="1">
        <f t="shared" si="349"/>
        <v>310.1435142386714</v>
      </c>
      <c r="Y316" s="1">
        <f t="shared" si="349"/>
        <v>195.71567816180209</v>
      </c>
      <c r="Z316" s="1">
        <f t="shared" si="349"/>
        <v>222.63160633351674</v>
      </c>
      <c r="AA316" s="1">
        <f t="shared" si="349"/>
        <v>1339.2351890160144</v>
      </c>
      <c r="AB316" s="1">
        <f t="shared" si="349"/>
        <v>213.92120636995</v>
      </c>
      <c r="AC316" s="1">
        <f t="shared" si="349"/>
        <v>2296.7384068401739</v>
      </c>
      <c r="AD316" s="1">
        <f t="shared" si="349"/>
        <v>37.158006560400636</v>
      </c>
      <c r="AE316" s="1">
        <f t="shared" si="349"/>
        <v>0.62455361854986402</v>
      </c>
      <c r="AH316" s="11">
        <f t="shared" ref="AH316:AV316" si="350">MAX(AH251:AH270)</f>
        <v>0.39154977817026571</v>
      </c>
      <c r="AI316" s="11">
        <f t="shared" si="350"/>
        <v>0.43284989883422681</v>
      </c>
      <c r="AJ316" s="11">
        <f t="shared" si="350"/>
        <v>0.27520467342827182</v>
      </c>
      <c r="AK316" s="11">
        <f t="shared" si="350"/>
        <v>0.42566369827630818</v>
      </c>
      <c r="AL316" s="11">
        <f t="shared" si="350"/>
        <v>0.45922590618704118</v>
      </c>
      <c r="AM316" s="11">
        <f t="shared" si="350"/>
        <v>0.56766412145058853</v>
      </c>
      <c r="AN316" s="11">
        <f t="shared" si="350"/>
        <v>0.86758952103220599</v>
      </c>
      <c r="AO316" s="11">
        <f t="shared" si="350"/>
        <v>1.0263242117706679</v>
      </c>
      <c r="AP316" s="11">
        <f t="shared" si="350"/>
        <v>0.83577150739560935</v>
      </c>
      <c r="AQ316" s="11">
        <f t="shared" si="350"/>
        <v>0.78235023690370786</v>
      </c>
      <c r="AR316" s="11">
        <f t="shared" si="350"/>
        <v>0.64269121844649324</v>
      </c>
      <c r="AS316" s="12">
        <f t="shared" si="350"/>
        <v>3.0027202457005</v>
      </c>
      <c r="AT316" s="12">
        <f t="shared" si="350"/>
        <v>1.4235918121360895</v>
      </c>
      <c r="AU316" s="12">
        <f t="shared" si="350"/>
        <v>1.1771061501221547</v>
      </c>
      <c r="AV316" s="12">
        <f t="shared" si="350"/>
        <v>0.40052829699741915</v>
      </c>
    </row>
    <row r="317" spans="1:48" x14ac:dyDescent="0.35">
      <c r="A317" t="s">
        <v>7</v>
      </c>
      <c r="B317" s="1">
        <f>AVERAGE(B251:B270)</f>
        <v>-7.9184392989405694</v>
      </c>
      <c r="C317" s="1">
        <f t="shared" ref="C317:S317" si="351">AVERAGE(C251:C270)</f>
        <v>-10.093297764124991</v>
      </c>
      <c r="D317" s="1">
        <f t="shared" si="351"/>
        <v>-10.535731829894262</v>
      </c>
      <c r="E317" s="1">
        <f t="shared" si="351"/>
        <v>-4.7890125448189513</v>
      </c>
      <c r="F317" s="1">
        <f t="shared" si="351"/>
        <v>1.112724745128258</v>
      </c>
      <c r="G317" s="1">
        <f t="shared" si="351"/>
        <v>6.5582159782567331</v>
      </c>
      <c r="H317" s="1">
        <f t="shared" si="351"/>
        <v>9.4778183396474187</v>
      </c>
      <c r="I317" s="1">
        <f t="shared" si="351"/>
        <v>8.0989395477674613</v>
      </c>
      <c r="J317" s="1">
        <f t="shared" si="351"/>
        <v>4.1813023705537109</v>
      </c>
      <c r="K317" s="1">
        <f t="shared" si="351"/>
        <v>0.91642789894898891</v>
      </c>
      <c r="L317" s="1">
        <f t="shared" si="351"/>
        <v>-2.5333088550330567</v>
      </c>
      <c r="M317" s="1">
        <f t="shared" si="351"/>
        <v>-4.9426976193177996</v>
      </c>
      <c r="N317" s="1">
        <f t="shared" si="351"/>
        <v>-0.8722549193189213</v>
      </c>
      <c r="O317" s="1">
        <f t="shared" si="351"/>
        <v>29.570592424490581</v>
      </c>
      <c r="P317" s="1">
        <f t="shared" si="351"/>
        <v>-7.7473568811660583</v>
      </c>
      <c r="Q317" s="1">
        <f t="shared" si="351"/>
        <v>-4.7373398765283188</v>
      </c>
      <c r="R317" s="1">
        <f t="shared" si="351"/>
        <v>8.0449912885572044</v>
      </c>
      <c r="S317" s="1">
        <f t="shared" si="351"/>
        <v>0.85480713815654741</v>
      </c>
      <c r="U317" s="1">
        <f t="shared" ref="U317:V317" si="352">AVERAGE(U251:U270)</f>
        <v>9.5496310680310419</v>
      </c>
      <c r="V317" s="1">
        <f t="shared" si="352"/>
        <v>-12.768850259439649</v>
      </c>
      <c r="W317" s="1">
        <f t="shared" ref="W317:AE317" si="353">AVERAGE(W251:W270)</f>
        <v>128.34480337018593</v>
      </c>
      <c r="X317" s="1">
        <f t="shared" si="353"/>
        <v>295.19864453148494</v>
      </c>
      <c r="Y317" s="1">
        <f t="shared" si="353"/>
        <v>166.85384116129899</v>
      </c>
      <c r="Z317" s="1">
        <f t="shared" si="353"/>
        <v>211.77172395083545</v>
      </c>
      <c r="AA317" s="1">
        <f t="shared" si="353"/>
        <v>1062.5912065996895</v>
      </c>
      <c r="AB317" s="1">
        <f t="shared" si="353"/>
        <v>197.57868146635388</v>
      </c>
      <c r="AC317" s="1">
        <f t="shared" si="353"/>
        <v>1691.5320232868967</v>
      </c>
      <c r="AD317" s="1">
        <f t="shared" si="353"/>
        <v>29.555462637008993</v>
      </c>
      <c r="AE317" s="1">
        <f t="shared" si="353"/>
        <v>0.55445275625856305</v>
      </c>
      <c r="AH317" s="11">
        <f t="shared" ref="AH317:AV317" si="354">AVERAGE(AH251:AH270)</f>
        <v>0.29173149673298987</v>
      </c>
      <c r="AI317" s="11">
        <f t="shared" si="354"/>
        <v>0.35634652379103032</v>
      </c>
      <c r="AJ317" s="11">
        <f t="shared" si="354"/>
        <v>0.23665179151673973</v>
      </c>
      <c r="AK317" s="11">
        <f t="shared" si="354"/>
        <v>0.36422004272980396</v>
      </c>
      <c r="AL317" s="11">
        <f t="shared" si="354"/>
        <v>0.40019180576000773</v>
      </c>
      <c r="AM317" s="11">
        <f t="shared" si="354"/>
        <v>0.52850885075918874</v>
      </c>
      <c r="AN317" s="11">
        <f t="shared" si="354"/>
        <v>0.7786468147191179</v>
      </c>
      <c r="AO317" s="11">
        <f t="shared" si="354"/>
        <v>0.9642114173741213</v>
      </c>
      <c r="AP317" s="11">
        <f t="shared" si="354"/>
        <v>0.76727459711909796</v>
      </c>
      <c r="AQ317" s="11">
        <f t="shared" si="354"/>
        <v>0.72534692756210961</v>
      </c>
      <c r="AR317" s="11">
        <f t="shared" si="354"/>
        <v>0.62618170661048922</v>
      </c>
      <c r="AS317" s="12">
        <f t="shared" si="354"/>
        <v>2.7432733739836266</v>
      </c>
      <c r="AT317" s="12">
        <f t="shared" si="354"/>
        <v>1.3082685325118888</v>
      </c>
      <c r="AU317" s="12">
        <f t="shared" si="354"/>
        <v>1.0787327937970086</v>
      </c>
      <c r="AV317" s="12">
        <f t="shared" si="354"/>
        <v>0.36018034492190726</v>
      </c>
    </row>
    <row r="318" spans="1:48" x14ac:dyDescent="0.35">
      <c r="A318" t="s">
        <v>8</v>
      </c>
      <c r="B318" s="1">
        <f>MIN(B251:B270)</f>
        <v>-13.336366160309792</v>
      </c>
      <c r="C318" s="1">
        <f t="shared" ref="C318:S318" si="355">MIN(C251:C270)</f>
        <v>-16.961174775769528</v>
      </c>
      <c r="D318" s="1">
        <f t="shared" si="355"/>
        <v>-16.183720498382208</v>
      </c>
      <c r="E318" s="1">
        <f t="shared" si="355"/>
        <v>-9.7137072176167116</v>
      </c>
      <c r="F318" s="1">
        <f t="shared" si="355"/>
        <v>-1.0450166731901065</v>
      </c>
      <c r="G318" s="1">
        <f t="shared" si="355"/>
        <v>4.9143515443050854</v>
      </c>
      <c r="H318" s="1">
        <f t="shared" si="355"/>
        <v>7.2117366278454789</v>
      </c>
      <c r="I318" s="1">
        <f t="shared" si="355"/>
        <v>6.4227670539589852</v>
      </c>
      <c r="J318" s="1">
        <f t="shared" si="355"/>
        <v>2.965075545101409</v>
      </c>
      <c r="K318" s="1">
        <f t="shared" si="355"/>
        <v>-1.0141636035578001</v>
      </c>
      <c r="L318" s="1">
        <f t="shared" si="355"/>
        <v>-3.5714799447648558</v>
      </c>
      <c r="M318" s="1">
        <f t="shared" si="355"/>
        <v>-6.1593183997572778</v>
      </c>
      <c r="N318" s="1">
        <f t="shared" si="355"/>
        <v>-2.3217030010282147</v>
      </c>
      <c r="O318" s="1">
        <f t="shared" si="355"/>
        <v>24.49552343120326</v>
      </c>
      <c r="P318" s="1">
        <f t="shared" si="355"/>
        <v>-10.559897957594675</v>
      </c>
      <c r="Q318" s="1">
        <f t="shared" si="355"/>
        <v>-8.2449318544527959</v>
      </c>
      <c r="R318" s="1">
        <f t="shared" si="355"/>
        <v>6.907148748946665</v>
      </c>
      <c r="S318" s="1">
        <f t="shared" si="355"/>
        <v>-0.49963134288760092</v>
      </c>
      <c r="U318" s="1">
        <f t="shared" ref="U318:V318" si="356">MIN(U251:U270)</f>
        <v>8.3077369980499594</v>
      </c>
      <c r="V318" s="1">
        <f t="shared" si="356"/>
        <v>-16.961174775769528</v>
      </c>
      <c r="W318" s="1">
        <f t="shared" ref="W318:AE318" si="357">MIN(W251:W270)</f>
        <v>103.8061123449008</v>
      </c>
      <c r="X318" s="1">
        <f t="shared" si="357"/>
        <v>276.40451169059787</v>
      </c>
      <c r="Y318" s="1">
        <f t="shared" si="357"/>
        <v>136.69118085344695</v>
      </c>
      <c r="Z318" s="1">
        <f t="shared" si="357"/>
        <v>201.66395142580183</v>
      </c>
      <c r="AA318" s="1">
        <f t="shared" si="357"/>
        <v>776.4386642006516</v>
      </c>
      <c r="AB318" s="1">
        <f t="shared" si="357"/>
        <v>158.66259810622938</v>
      </c>
      <c r="AC318" s="1">
        <f t="shared" si="357"/>
        <v>898.91829856638981</v>
      </c>
      <c r="AD318" s="1">
        <f t="shared" si="357"/>
        <v>18.365114875572871</v>
      </c>
      <c r="AE318" s="1">
        <f t="shared" si="357"/>
        <v>0.45033161838102881</v>
      </c>
      <c r="AH318" s="11">
        <f t="shared" ref="AH318:AV318" si="358">MIN(AH251:AH270)</f>
        <v>0.20811308156749819</v>
      </c>
      <c r="AI318" s="11">
        <f t="shared" si="358"/>
        <v>0.29189314757628138</v>
      </c>
      <c r="AJ318" s="11">
        <f t="shared" si="358"/>
        <v>0.20417134995970088</v>
      </c>
      <c r="AK318" s="11">
        <f t="shared" si="358"/>
        <v>0.3124543389982733</v>
      </c>
      <c r="AL318" s="11">
        <f t="shared" si="358"/>
        <v>0.35045612962579198</v>
      </c>
      <c r="AM318" s="11">
        <f t="shared" si="358"/>
        <v>0.4955209023028212</v>
      </c>
      <c r="AN318" s="11">
        <f t="shared" si="358"/>
        <v>0.6905306690173143</v>
      </c>
      <c r="AO318" s="11">
        <f t="shared" si="358"/>
        <v>0.89491895469066529</v>
      </c>
      <c r="AP318" s="11">
        <f t="shared" si="358"/>
        <v>0.69723106154155123</v>
      </c>
      <c r="AQ318" s="11">
        <f t="shared" si="358"/>
        <v>0.66808003002721428</v>
      </c>
      <c r="AR318" s="11">
        <f t="shared" si="358"/>
        <v>0.6111579770068184</v>
      </c>
      <c r="AS318" s="12">
        <f t="shared" si="358"/>
        <v>2.4204730288192651</v>
      </c>
      <c r="AT318" s="12">
        <f t="shared" si="358"/>
        <v>1.1667677814247108</v>
      </c>
      <c r="AU318" s="12">
        <f t="shared" si="358"/>
        <v>0.95749487120467813</v>
      </c>
      <c r="AV318" s="12">
        <f t="shared" si="358"/>
        <v>0.31228723164297228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8"/>
  <sheetViews>
    <sheetView workbookViewId="0">
      <pane xSplit="1" ySplit="9" topLeftCell="R239" activePane="bottomRight" state="frozen"/>
      <selection pane="topRight" activeCell="B1" sqref="B1"/>
      <selection pane="bottomLeft" activeCell="A10" sqref="A10"/>
      <selection pane="bottomRight" activeCell="AH8" sqref="AH8:AI8"/>
    </sheetView>
  </sheetViews>
  <sheetFormatPr defaultRowHeight="14.5" x14ac:dyDescent="0.35"/>
  <cols>
    <col min="1" max="1" width="16.453125" customWidth="1"/>
    <col min="2" max="13" width="6.81640625" customWidth="1"/>
    <col min="16" max="19" width="9.81640625" customWidth="1"/>
    <col min="23" max="23" width="9.54296875" bestFit="1" customWidth="1"/>
    <col min="27" max="27" width="9.1796875" style="7"/>
    <col min="31" max="31" width="9.1796875" style="12"/>
    <col min="33" max="33" width="9.1796875" style="1"/>
  </cols>
  <sheetData>
    <row r="1" spans="1:48" x14ac:dyDescent="0.35">
      <c r="B1" t="s">
        <v>0</v>
      </c>
      <c r="D1" t="s">
        <v>1</v>
      </c>
      <c r="AI1" t="s">
        <v>51</v>
      </c>
      <c r="AJ1" s="28" t="s">
        <v>52</v>
      </c>
      <c r="AK1" s="28" t="s">
        <v>55</v>
      </c>
      <c r="AL1" s="28" t="s">
        <v>54</v>
      </c>
      <c r="AM1" s="28" t="s">
        <v>53</v>
      </c>
    </row>
    <row r="2" spans="1:48" x14ac:dyDescent="0.35">
      <c r="AI2" t="s">
        <v>69</v>
      </c>
      <c r="AJ2" t="s">
        <v>72</v>
      </c>
      <c r="AK2" t="s">
        <v>75</v>
      </c>
      <c r="AL2" t="s">
        <v>74</v>
      </c>
      <c r="AM2" t="s">
        <v>73</v>
      </c>
    </row>
    <row r="3" spans="1:48" x14ac:dyDescent="0.35">
      <c r="AI3" t="s">
        <v>70</v>
      </c>
      <c r="AJ3">
        <v>6.4000000000000003E-3</v>
      </c>
      <c r="AK3">
        <v>1.0200000000000001E-2</v>
      </c>
      <c r="AL3">
        <v>9.7999999999999997E-3</v>
      </c>
      <c r="AM3">
        <v>6.4999999999999997E-3</v>
      </c>
      <c r="AS3" s="24"/>
      <c r="AT3" s="24"/>
      <c r="AU3" s="24"/>
      <c r="AV3" s="24"/>
    </row>
    <row r="4" spans="1:48" x14ac:dyDescent="0.35">
      <c r="AI4" t="s">
        <v>71</v>
      </c>
      <c r="AJ4">
        <v>4.7399999999999998E-2</v>
      </c>
      <c r="AK4">
        <v>6.2600000000000003E-2</v>
      </c>
      <c r="AL4">
        <v>0.1104</v>
      </c>
      <c r="AM4">
        <v>0.33629999999999999</v>
      </c>
      <c r="AS4" s="24"/>
      <c r="AT4" s="24"/>
      <c r="AU4" s="24"/>
      <c r="AV4" s="24"/>
    </row>
    <row r="5" spans="1:48" x14ac:dyDescent="0.35">
      <c r="A5" t="s">
        <v>27</v>
      </c>
      <c r="B5">
        <v>31</v>
      </c>
      <c r="C5">
        <f>SUM($B6:C6)</f>
        <v>59</v>
      </c>
      <c r="D5">
        <f>SUM($B6:D6)</f>
        <v>90</v>
      </c>
      <c r="E5">
        <f>SUM($B6:E6)</f>
        <v>120</v>
      </c>
      <c r="F5">
        <f>SUM($B6:F6)</f>
        <v>151</v>
      </c>
      <c r="G5">
        <f>SUM($B6:G6)</f>
        <v>181</v>
      </c>
      <c r="H5">
        <f>SUM($B6:H6)</f>
        <v>212</v>
      </c>
      <c r="I5">
        <f>SUM($B6:I6)</f>
        <v>243</v>
      </c>
      <c r="J5">
        <f>SUM($B6:J6)</f>
        <v>273</v>
      </c>
      <c r="K5">
        <f>SUM($B6:K6)</f>
        <v>304</v>
      </c>
      <c r="L5">
        <f>SUM($B6:L6)</f>
        <v>334</v>
      </c>
      <c r="M5">
        <f>SUM($B6:M6)</f>
        <v>365</v>
      </c>
    </row>
    <row r="6" spans="1:48" x14ac:dyDescent="0.35">
      <c r="A6" t="s">
        <v>29</v>
      </c>
      <c r="B6">
        <v>31</v>
      </c>
      <c r="C6">
        <v>28</v>
      </c>
      <c r="D6">
        <v>31</v>
      </c>
      <c r="E6">
        <v>30</v>
      </c>
      <c r="F6">
        <v>31</v>
      </c>
      <c r="G6">
        <v>30</v>
      </c>
      <c r="H6">
        <v>31</v>
      </c>
      <c r="I6">
        <v>31</v>
      </c>
      <c r="J6">
        <v>30</v>
      </c>
      <c r="K6">
        <v>31</v>
      </c>
      <c r="L6">
        <v>30</v>
      </c>
      <c r="M6">
        <v>31</v>
      </c>
      <c r="AR6" s="29" t="s">
        <v>77</v>
      </c>
      <c r="AS6" s="22">
        <v>8.5999999999999993E-2</v>
      </c>
      <c r="AT6" s="22">
        <v>4.5999999999999999E-2</v>
      </c>
      <c r="AU6" s="22">
        <v>3.9E-2</v>
      </c>
      <c r="AV6" s="22">
        <v>1.4E-2</v>
      </c>
    </row>
    <row r="7" spans="1:48" x14ac:dyDescent="0.35">
      <c r="A7" t="s">
        <v>28</v>
      </c>
      <c r="B7">
        <v>15.5</v>
      </c>
      <c r="C7">
        <v>45</v>
      </c>
      <c r="D7">
        <v>74.5</v>
      </c>
      <c r="E7">
        <v>105</v>
      </c>
      <c r="F7">
        <v>135.5</v>
      </c>
      <c r="G7">
        <v>166</v>
      </c>
      <c r="H7">
        <v>196.5</v>
      </c>
      <c r="I7">
        <v>227.5</v>
      </c>
      <c r="J7">
        <v>258</v>
      </c>
      <c r="K7">
        <v>288.5</v>
      </c>
      <c r="L7">
        <v>319</v>
      </c>
      <c r="M7">
        <v>349.5</v>
      </c>
      <c r="AS7" s="20" t="s">
        <v>57</v>
      </c>
      <c r="AT7" s="20" t="s">
        <v>57</v>
      </c>
      <c r="AU7" s="20" t="s">
        <v>57</v>
      </c>
      <c r="AV7" s="20" t="s">
        <v>57</v>
      </c>
    </row>
    <row r="8" spans="1:48" x14ac:dyDescent="0.35">
      <c r="A8" t="s">
        <v>22</v>
      </c>
      <c r="P8" s="2" t="s">
        <v>14</v>
      </c>
      <c r="Q8" s="2" t="s">
        <v>16</v>
      </c>
      <c r="R8" s="2" t="s">
        <v>17</v>
      </c>
      <c r="S8" s="2" t="s">
        <v>18</v>
      </c>
      <c r="W8" s="8" t="s">
        <v>44</v>
      </c>
      <c r="X8" s="8"/>
      <c r="Y8" s="8"/>
      <c r="Z8" s="8"/>
      <c r="AA8" s="17"/>
      <c r="AB8" s="14" t="s">
        <v>45</v>
      </c>
      <c r="AC8" s="14"/>
      <c r="AD8" s="14"/>
      <c r="AE8" s="16" t="s">
        <v>48</v>
      </c>
      <c r="AF8" s="19"/>
      <c r="AH8" s="24" t="s">
        <v>82</v>
      </c>
      <c r="AI8" s="24" t="s">
        <v>82</v>
      </c>
      <c r="AJ8" s="24" t="s">
        <v>52</v>
      </c>
      <c r="AK8" s="24" t="s">
        <v>55</v>
      </c>
      <c r="AL8" s="24" t="s">
        <v>54</v>
      </c>
      <c r="AM8" s="24" t="s">
        <v>53</v>
      </c>
      <c r="AN8" s="24" t="s">
        <v>76</v>
      </c>
      <c r="AO8" s="24" t="s">
        <v>52</v>
      </c>
      <c r="AP8" s="24" t="s">
        <v>55</v>
      </c>
      <c r="AQ8" s="24" t="s">
        <v>54</v>
      </c>
      <c r="AR8" s="24" t="s">
        <v>53</v>
      </c>
      <c r="AS8" s="25" t="s">
        <v>58</v>
      </c>
      <c r="AT8" s="25" t="s">
        <v>59</v>
      </c>
      <c r="AU8" s="25" t="s">
        <v>60</v>
      </c>
      <c r="AV8" s="25" t="s">
        <v>61</v>
      </c>
    </row>
    <row r="9" spans="1:48" ht="16.5" x14ac:dyDescent="0.35">
      <c r="A9" t="s">
        <v>2</v>
      </c>
      <c r="B9" t="s">
        <v>30</v>
      </c>
      <c r="C9" t="s">
        <v>31</v>
      </c>
      <c r="D9" t="s">
        <v>32</v>
      </c>
      <c r="E9" t="s">
        <v>33</v>
      </c>
      <c r="F9" t="s">
        <v>3</v>
      </c>
      <c r="G9" t="s">
        <v>34</v>
      </c>
      <c r="H9" t="s">
        <v>35</v>
      </c>
      <c r="I9" t="s">
        <v>36</v>
      </c>
      <c r="J9" t="s">
        <v>37</v>
      </c>
      <c r="K9" t="s">
        <v>38</v>
      </c>
      <c r="L9" t="s">
        <v>39</v>
      </c>
      <c r="M9" t="s">
        <v>40</v>
      </c>
      <c r="N9" t="s">
        <v>4</v>
      </c>
      <c r="O9" s="2" t="s">
        <v>49</v>
      </c>
      <c r="P9" s="2" t="s">
        <v>15</v>
      </c>
      <c r="Q9" s="2" t="s">
        <v>19</v>
      </c>
      <c r="R9" s="2" t="s">
        <v>20</v>
      </c>
      <c r="S9" s="2" t="s">
        <v>21</v>
      </c>
      <c r="U9" s="2" t="s">
        <v>23</v>
      </c>
      <c r="V9" s="2" t="s">
        <v>24</v>
      </c>
      <c r="W9" s="9" t="s">
        <v>25</v>
      </c>
      <c r="X9" s="9" t="s">
        <v>26</v>
      </c>
      <c r="Y9" s="9" t="s">
        <v>46</v>
      </c>
      <c r="Z9" s="9" t="s">
        <v>41</v>
      </c>
      <c r="AA9" s="18" t="s">
        <v>43</v>
      </c>
      <c r="AB9" s="15" t="s">
        <v>46</v>
      </c>
      <c r="AC9" s="14" t="s">
        <v>47</v>
      </c>
      <c r="AD9" s="14" t="s">
        <v>41</v>
      </c>
      <c r="AE9" s="16"/>
      <c r="AF9" s="19"/>
      <c r="AH9" s="21" t="s">
        <v>50</v>
      </c>
      <c r="AI9" s="21" t="s">
        <v>49</v>
      </c>
      <c r="AJ9" t="s">
        <v>42</v>
      </c>
      <c r="AK9" t="s">
        <v>42</v>
      </c>
      <c r="AL9" t="s">
        <v>42</v>
      </c>
      <c r="AM9" t="s">
        <v>42</v>
      </c>
      <c r="AN9" t="s">
        <v>56</v>
      </c>
      <c r="AO9" s="2" t="s">
        <v>56</v>
      </c>
      <c r="AP9" s="2" t="s">
        <v>56</v>
      </c>
      <c r="AQ9" s="2" t="s">
        <v>56</v>
      </c>
      <c r="AR9" s="2" t="s">
        <v>56</v>
      </c>
      <c r="AS9" s="26" t="s">
        <v>62</v>
      </c>
      <c r="AT9" s="26" t="s">
        <v>62</v>
      </c>
      <c r="AU9" s="26" t="s">
        <v>62</v>
      </c>
      <c r="AV9" s="26" t="s">
        <v>62</v>
      </c>
    </row>
    <row r="10" spans="1:48" x14ac:dyDescent="0.35">
      <c r="A10">
        <v>1840</v>
      </c>
      <c r="B10" s="1">
        <v>-15.2</v>
      </c>
      <c r="C10" s="1">
        <v>-19.899999999999999</v>
      </c>
      <c r="D10" s="1">
        <v>-6</v>
      </c>
      <c r="E10" s="1">
        <v>-10.4</v>
      </c>
      <c r="F10" s="1">
        <v>0.1</v>
      </c>
      <c r="G10" s="1">
        <v>2.4</v>
      </c>
      <c r="H10" s="1">
        <v>5.2</v>
      </c>
      <c r="I10" s="1">
        <v>4.5</v>
      </c>
      <c r="J10" s="1">
        <v>1.4</v>
      </c>
      <c r="K10" s="1">
        <v>-2.7</v>
      </c>
      <c r="L10" s="1">
        <v>-8.6</v>
      </c>
      <c r="M10" s="1">
        <v>-10.5</v>
      </c>
      <c r="N10" s="1">
        <v>-4.9000000000000004</v>
      </c>
      <c r="O10" s="1">
        <f t="shared" ref="O10:O73" si="0">SUMIF(F10:J10,"&gt;0")</f>
        <v>13.6</v>
      </c>
      <c r="Q10" s="1">
        <f>AVERAGE(D10:F10)</f>
        <v>-5.4333333333333327</v>
      </c>
      <c r="R10" s="1">
        <f>AVERAGE(G10:I10)</f>
        <v>4.0333333333333332</v>
      </c>
      <c r="S10" s="1">
        <f>AVERAGE(J10:L10)</f>
        <v>-3.3000000000000003</v>
      </c>
      <c r="U10" s="1">
        <f>MAX(B10:M10)</f>
        <v>5.2</v>
      </c>
      <c r="V10" s="1">
        <f>MIN(B10:M10)</f>
        <v>-19.899999999999999</v>
      </c>
      <c r="W10" s="5">
        <f>INTERCEPT(E$7:F$7,E10:F10)</f>
        <v>135.2095238095238</v>
      </c>
      <c r="X10" s="1">
        <f t="shared" ref="X10" si="1">INTERCEPT(J$7:K$7,J10:K10)</f>
        <v>268.41463414634148</v>
      </c>
      <c r="Y10" s="1">
        <f>(X10-W10)</f>
        <v>133.20511033681768</v>
      </c>
      <c r="Z10" s="1">
        <f>(X10+W10)/2</f>
        <v>201.81207897793263</v>
      </c>
      <c r="AA10" s="7">
        <f>(2/3)*U10*(X10-W10)</f>
        <v>461.77771583430132</v>
      </c>
      <c r="AB10" s="1"/>
      <c r="AC10" s="1"/>
      <c r="AD10" s="1"/>
      <c r="AH10" s="23">
        <f>0.0369*H10-0.058</f>
        <v>0.13388000000000003</v>
      </c>
      <c r="AI10" s="23">
        <f>0.0127*$O10-0.0192</f>
        <v>0.15351999999999999</v>
      </c>
      <c r="AJ10" s="11">
        <f t="shared" ref="AJ10:AM25" si="2">AJ$3*$O10+AJ$4</f>
        <v>0.13444</v>
      </c>
      <c r="AK10" s="11">
        <f t="shared" si="2"/>
        <v>0.20132</v>
      </c>
      <c r="AL10" s="11">
        <f t="shared" si="2"/>
        <v>0.24367999999999998</v>
      </c>
      <c r="AM10" s="11">
        <f t="shared" si="2"/>
        <v>0.42469999999999997</v>
      </c>
      <c r="AN10" s="23">
        <f t="shared" ref="AN10:AR61" si="3">2.42*AI10^2-3.01*AI10+1.54</f>
        <v>1.134940304768</v>
      </c>
      <c r="AO10" s="23">
        <f>2.42*AJ10^2-3.01*AJ10+1.54</f>
        <v>1.1790749549120001</v>
      </c>
      <c r="AP10" s="23">
        <f>2.42*AK10^2-3.01*AK10+1.54</f>
        <v>1.0321087766080002</v>
      </c>
      <c r="AQ10" s="23">
        <f>2.42*AL10^2-3.01*AL10+1.54</f>
        <v>0.95022266060800009</v>
      </c>
      <c r="AR10" s="23">
        <f>2.42*AM10^2-3.01*AM10+1.54</f>
        <v>0.69814861780000004</v>
      </c>
      <c r="AS10" s="23">
        <f t="shared" ref="AS10:AV41" si="4">AS$6*SQRT($AA10*AO10)</f>
        <v>2.0067147555070295</v>
      </c>
      <c r="AT10" s="23">
        <f t="shared" si="4"/>
        <v>1.004238929427796</v>
      </c>
      <c r="AU10" s="23">
        <f t="shared" si="4"/>
        <v>0.81694681544704784</v>
      </c>
      <c r="AV10" s="23">
        <f t="shared" si="4"/>
        <v>0.25137290409260399</v>
      </c>
    </row>
    <row r="11" spans="1:48" x14ac:dyDescent="0.35">
      <c r="A11">
        <v>1841</v>
      </c>
      <c r="B11" s="1">
        <v>-12.1</v>
      </c>
      <c r="C11" s="1">
        <v>-10.9</v>
      </c>
      <c r="D11" s="1">
        <v>-15.4</v>
      </c>
      <c r="E11" s="1">
        <v>-9</v>
      </c>
      <c r="F11" s="6">
        <v>-1.7</v>
      </c>
      <c r="G11" s="1">
        <v>1.2</v>
      </c>
      <c r="H11" s="1">
        <v>4.5</v>
      </c>
      <c r="I11" s="1">
        <v>4.8</v>
      </c>
      <c r="J11" s="1">
        <v>1.6</v>
      </c>
      <c r="K11" s="1">
        <v>-2.4</v>
      </c>
      <c r="L11" s="1">
        <v>-8.6999999999999993</v>
      </c>
      <c r="M11" s="1">
        <v>-13.1</v>
      </c>
      <c r="N11" s="1">
        <v>-5.0999999999999996</v>
      </c>
      <c r="O11" s="1">
        <f t="shared" si="0"/>
        <v>12.1</v>
      </c>
      <c r="P11" s="1">
        <f>(M10+B11+C11)/3</f>
        <v>-11.166666666666666</v>
      </c>
      <c r="Q11" s="1">
        <f>AVERAGE(D11:F11)</f>
        <v>-8.6999999999999993</v>
      </c>
      <c r="R11" s="1">
        <f>AVERAGE(G11:I11)</f>
        <v>3.5</v>
      </c>
      <c r="S11" s="1">
        <f>AVERAGE(J11:L11)</f>
        <v>-3.1666666666666665</v>
      </c>
      <c r="U11" s="1">
        <f t="shared" ref="U11:U74" si="5">MAX(B11:M11)</f>
        <v>4.8</v>
      </c>
      <c r="V11" s="1">
        <f t="shared" ref="V11:V74" si="6">MIN(B11:M11)</f>
        <v>-15.4</v>
      </c>
      <c r="W11" s="4">
        <f t="shared" ref="W11:W16" si="7">INTERCEPT(F$7:G$7,F11:G11)</f>
        <v>153.37931034482759</v>
      </c>
      <c r="X11" s="1">
        <f>INTERCEPT(J$7:K$7,J11:K11)</f>
        <v>270.2</v>
      </c>
      <c r="Y11" s="1">
        <f t="shared" ref="Y11:Y74" si="8">(X11-W11)</f>
        <v>116.8206896551724</v>
      </c>
      <c r="Z11" s="1">
        <f t="shared" ref="Z11:Z74" si="9">(X11+W11)/2</f>
        <v>211.7896551724138</v>
      </c>
      <c r="AA11" s="7">
        <f t="shared" ref="AA11:AA74" si="10">(2/3)*U11*(X11-W11)</f>
        <v>373.82620689655164</v>
      </c>
      <c r="AB11" s="1">
        <f t="shared" ref="AB11:AB74" si="11">365-X10+W11</f>
        <v>249.9646761984861</v>
      </c>
      <c r="AC11" s="1">
        <f>ABS((2/3)*V11*AB11)</f>
        <v>2566.3040089711239</v>
      </c>
      <c r="AD11" s="1">
        <f>W11-AB11/2</f>
        <v>28.396972245584536</v>
      </c>
      <c r="AE11" s="12">
        <f>SQRT(AC11)/(SQRT(AA11)+SQRT(AC11))</f>
        <v>0.72376514088223987</v>
      </c>
      <c r="AH11" s="23">
        <f t="shared" ref="AH11:AH74" si="12">0.0369*H11-0.058</f>
        <v>0.10805000000000001</v>
      </c>
      <c r="AI11" s="23">
        <f t="shared" ref="AI11:AI74" si="13">0.0127*$O11-0.0192</f>
        <v>0.13447000000000001</v>
      </c>
      <c r="AJ11" s="11">
        <f t="shared" si="2"/>
        <v>0.12483999999999999</v>
      </c>
      <c r="AK11" s="11">
        <f t="shared" si="2"/>
        <v>0.18602000000000002</v>
      </c>
      <c r="AL11" s="11">
        <f t="shared" si="2"/>
        <v>0.22897999999999999</v>
      </c>
      <c r="AM11" s="11">
        <f t="shared" si="2"/>
        <v>0.41494999999999999</v>
      </c>
      <c r="AN11" s="23">
        <f t="shared" si="3"/>
        <v>1.179004177778</v>
      </c>
      <c r="AO11" s="23">
        <f t="shared" si="3"/>
        <v>1.201947361952</v>
      </c>
      <c r="AP11" s="23">
        <f t="shared" si="3"/>
        <v>1.063820125768</v>
      </c>
      <c r="AQ11" s="23">
        <f t="shared" si="3"/>
        <v>0.97765525376800011</v>
      </c>
      <c r="AR11" s="23">
        <f t="shared" si="3"/>
        <v>0.70768457605000012</v>
      </c>
      <c r="AS11" s="23">
        <f t="shared" si="4"/>
        <v>1.8229554174595524</v>
      </c>
      <c r="AT11" s="23">
        <f t="shared" si="4"/>
        <v>0.9173325518015325</v>
      </c>
      <c r="AU11" s="23">
        <f t="shared" si="4"/>
        <v>0.74557673583032735</v>
      </c>
      <c r="AV11" s="23">
        <f t="shared" si="4"/>
        <v>0.22771035107306231</v>
      </c>
    </row>
    <row r="12" spans="1:48" x14ac:dyDescent="0.35">
      <c r="A12">
        <v>1842</v>
      </c>
      <c r="B12" s="1">
        <v>-14</v>
      </c>
      <c r="C12" s="1">
        <v>-22.3</v>
      </c>
      <c r="D12" s="1">
        <v>-17.8</v>
      </c>
      <c r="E12" s="1">
        <v>-10.4</v>
      </c>
      <c r="F12" s="6">
        <v>-0.3</v>
      </c>
      <c r="G12" s="1">
        <v>2.2999999999999998</v>
      </c>
      <c r="H12" s="1">
        <v>5.3</v>
      </c>
      <c r="I12" s="1">
        <v>4.5</v>
      </c>
      <c r="J12" s="1">
        <v>1.7</v>
      </c>
      <c r="K12" s="1">
        <v>-0.7</v>
      </c>
      <c r="L12" s="1">
        <v>-8.6999999999999993</v>
      </c>
      <c r="M12" s="1">
        <v>-12.2</v>
      </c>
      <c r="N12" s="1">
        <v>-6</v>
      </c>
      <c r="O12" s="1">
        <f t="shared" si="0"/>
        <v>13.799999999999999</v>
      </c>
      <c r="P12" s="1">
        <f t="shared" ref="P12:P75" si="14">(M11+B12+C12)/3</f>
        <v>-16.466666666666669</v>
      </c>
      <c r="Q12" s="1">
        <f t="shared" ref="Q12:Q75" si="15">AVERAGE(D12:F12)</f>
        <v>-9.5000000000000018</v>
      </c>
      <c r="R12" s="1">
        <f t="shared" ref="R12:R75" si="16">AVERAGE(G12:I12)</f>
        <v>4.0333333333333332</v>
      </c>
      <c r="S12" s="1">
        <f t="shared" ref="S12:S75" si="17">AVERAGE(J12:L12)</f>
        <v>-2.5666666666666664</v>
      </c>
      <c r="U12" s="1">
        <f t="shared" si="5"/>
        <v>5.3</v>
      </c>
      <c r="V12" s="1">
        <f t="shared" si="6"/>
        <v>-22.3</v>
      </c>
      <c r="W12" s="4">
        <f t="shared" si="7"/>
        <v>139.01923076923077</v>
      </c>
      <c r="X12" s="1">
        <f t="shared" ref="X12:X75" si="18">INTERCEPT(J$7:K$7,J12:K12)</f>
        <v>279.60416666666669</v>
      </c>
      <c r="Y12" s="1">
        <f t="shared" si="8"/>
        <v>140.58493589743591</v>
      </c>
      <c r="Z12" s="1">
        <f t="shared" si="9"/>
        <v>209.31169871794873</v>
      </c>
      <c r="AA12" s="7">
        <f t="shared" si="10"/>
        <v>496.73344017094018</v>
      </c>
      <c r="AB12" s="1">
        <f t="shared" si="11"/>
        <v>233.81923076923078</v>
      </c>
      <c r="AC12" s="1">
        <f t="shared" ref="AC12:AC75" si="19">ABS((2/3)*V12*AB12)</f>
        <v>3476.1125641025646</v>
      </c>
      <c r="AD12" s="1">
        <f t="shared" ref="AD12:AD75" si="20">W12-AB12/2</f>
        <v>22.109615384615381</v>
      </c>
      <c r="AE12" s="12">
        <f t="shared" ref="AE12:AE75" si="21">SQRT(AC12)/(SQRT(AA12)+SQRT(AC12))</f>
        <v>0.7256788701107747</v>
      </c>
      <c r="AH12" s="23">
        <f t="shared" si="12"/>
        <v>0.13757</v>
      </c>
      <c r="AI12" s="23">
        <f t="shared" si="13"/>
        <v>0.15605999999999998</v>
      </c>
      <c r="AJ12" s="11">
        <f t="shared" si="2"/>
        <v>0.13572000000000001</v>
      </c>
      <c r="AK12" s="11">
        <f t="shared" si="2"/>
        <v>0.20335999999999999</v>
      </c>
      <c r="AL12" s="11">
        <f t="shared" si="2"/>
        <v>0.24563999999999997</v>
      </c>
      <c r="AM12" s="11">
        <f t="shared" si="2"/>
        <v>0.42599999999999999</v>
      </c>
      <c r="AN12" s="23">
        <f t="shared" si="3"/>
        <v>1.1291978311120001</v>
      </c>
      <c r="AO12" s="23">
        <f t="shared" si="3"/>
        <v>1.176059002528</v>
      </c>
      <c r="AP12" s="23">
        <f t="shared" si="3"/>
        <v>1.0279662008320001</v>
      </c>
      <c r="AQ12" s="23">
        <f t="shared" si="3"/>
        <v>0.94664400323200015</v>
      </c>
      <c r="AR12" s="23">
        <f t="shared" si="3"/>
        <v>0.69691192000000002</v>
      </c>
      <c r="AS12" s="23">
        <f t="shared" si="4"/>
        <v>2.0786181038178659</v>
      </c>
      <c r="AT12" s="23">
        <f t="shared" si="4"/>
        <v>1.0394627921991411</v>
      </c>
      <c r="AU12" s="23">
        <f t="shared" si="4"/>
        <v>0.8457064637881917</v>
      </c>
      <c r="AV12" s="23">
        <f t="shared" si="4"/>
        <v>0.26048257769278171</v>
      </c>
    </row>
    <row r="13" spans="1:48" x14ac:dyDescent="0.35">
      <c r="A13">
        <v>1843</v>
      </c>
      <c r="B13" s="1">
        <v>-16</v>
      </c>
      <c r="C13" s="1">
        <v>-12.4</v>
      </c>
      <c r="D13" s="1">
        <v>-10.1</v>
      </c>
      <c r="E13" s="1">
        <v>-7.2</v>
      </c>
      <c r="F13" s="6">
        <v>-0.5</v>
      </c>
      <c r="G13" s="1">
        <v>4</v>
      </c>
      <c r="H13" s="1">
        <v>4.7</v>
      </c>
      <c r="I13" s="1">
        <v>4.9000000000000004</v>
      </c>
      <c r="J13" s="1">
        <v>1.9</v>
      </c>
      <c r="K13" s="1">
        <v>-0.9</v>
      </c>
      <c r="L13" s="1">
        <v>-10.1</v>
      </c>
      <c r="M13" s="1">
        <v>-15.3</v>
      </c>
      <c r="N13" s="1">
        <v>-4.7</v>
      </c>
      <c r="O13" s="1">
        <f t="shared" si="0"/>
        <v>15.5</v>
      </c>
      <c r="P13" s="1">
        <f t="shared" si="14"/>
        <v>-13.533333333333333</v>
      </c>
      <c r="Q13" s="1">
        <f t="shared" si="15"/>
        <v>-5.9333333333333336</v>
      </c>
      <c r="R13" s="1">
        <f t="shared" si="16"/>
        <v>4.5333333333333332</v>
      </c>
      <c r="S13" s="1">
        <f t="shared" si="17"/>
        <v>-3.0333333333333332</v>
      </c>
      <c r="U13" s="1">
        <f t="shared" si="5"/>
        <v>4.9000000000000004</v>
      </c>
      <c r="V13" s="1">
        <f t="shared" si="6"/>
        <v>-16</v>
      </c>
      <c r="W13" s="4">
        <f t="shared" si="7"/>
        <v>138.88888888888889</v>
      </c>
      <c r="X13" s="1">
        <f t="shared" si="18"/>
        <v>278.69642857142856</v>
      </c>
      <c r="Y13" s="1">
        <f t="shared" si="8"/>
        <v>139.80753968253967</v>
      </c>
      <c r="Z13" s="1">
        <f t="shared" si="9"/>
        <v>208.79265873015873</v>
      </c>
      <c r="AA13" s="7">
        <f t="shared" si="10"/>
        <v>456.70462962962955</v>
      </c>
      <c r="AB13" s="1">
        <f t="shared" si="11"/>
        <v>224.2847222222222</v>
      </c>
      <c r="AC13" s="1">
        <f t="shared" si="19"/>
        <v>2392.37037037037</v>
      </c>
      <c r="AD13" s="1">
        <f t="shared" si="20"/>
        <v>26.746527777777786</v>
      </c>
      <c r="AE13" s="12">
        <f t="shared" si="21"/>
        <v>0.69593220053317673</v>
      </c>
      <c r="AH13" s="23">
        <f t="shared" si="12"/>
        <v>0.11543000000000003</v>
      </c>
      <c r="AI13" s="23">
        <f t="shared" si="13"/>
        <v>0.17765</v>
      </c>
      <c r="AJ13" s="11">
        <f t="shared" si="2"/>
        <v>0.14660000000000001</v>
      </c>
      <c r="AK13" s="11">
        <f t="shared" si="2"/>
        <v>0.22070000000000001</v>
      </c>
      <c r="AL13" s="11">
        <f t="shared" si="2"/>
        <v>0.26229999999999998</v>
      </c>
      <c r="AM13" s="11">
        <f t="shared" si="2"/>
        <v>0.43704999999999999</v>
      </c>
      <c r="AN13" s="23">
        <f t="shared" si="3"/>
        <v>1.08164754445</v>
      </c>
      <c r="AO13" s="23">
        <f t="shared" si="3"/>
        <v>1.1507435751999999</v>
      </c>
      <c r="AP13" s="23">
        <f t="shared" si="3"/>
        <v>0.99356754580000006</v>
      </c>
      <c r="AQ13" s="23">
        <f t="shared" si="3"/>
        <v>0.9169761218000001</v>
      </c>
      <c r="AR13" s="23">
        <f t="shared" si="3"/>
        <v>0.68673024005000016</v>
      </c>
      <c r="AS13" s="23">
        <f t="shared" si="4"/>
        <v>1.971539296038417</v>
      </c>
      <c r="AT13" s="23">
        <f t="shared" si="4"/>
        <v>0.97988303189877957</v>
      </c>
      <c r="AU13" s="23">
        <f t="shared" si="4"/>
        <v>0.79810738135330406</v>
      </c>
      <c r="AV13" s="23">
        <f t="shared" si="4"/>
        <v>0.24793556515302595</v>
      </c>
    </row>
    <row r="14" spans="1:48" x14ac:dyDescent="0.35">
      <c r="A14">
        <v>1844</v>
      </c>
      <c r="B14" s="1">
        <v>-20.3</v>
      </c>
      <c r="C14" s="1">
        <v>-18.7</v>
      </c>
      <c r="D14" s="1">
        <v>-18.2</v>
      </c>
      <c r="E14" s="1">
        <v>-16.399999999999999</v>
      </c>
      <c r="F14" s="6">
        <v>-4.7</v>
      </c>
      <c r="G14" s="1">
        <v>4</v>
      </c>
      <c r="H14" s="1">
        <v>6</v>
      </c>
      <c r="I14" s="1">
        <v>5.0999999999999996</v>
      </c>
      <c r="J14" s="1">
        <v>1.4</v>
      </c>
      <c r="K14" s="1">
        <v>-1.3</v>
      </c>
      <c r="L14" s="1">
        <v>-8.5</v>
      </c>
      <c r="M14" s="1">
        <v>-9.6</v>
      </c>
      <c r="N14" s="1">
        <v>-6.8</v>
      </c>
      <c r="O14" s="1">
        <f t="shared" si="0"/>
        <v>16.5</v>
      </c>
      <c r="P14" s="1">
        <f t="shared" si="14"/>
        <v>-18.099999999999998</v>
      </c>
      <c r="Q14" s="1">
        <f t="shared" si="15"/>
        <v>-13.1</v>
      </c>
      <c r="R14" s="1">
        <f t="shared" si="16"/>
        <v>5.0333333333333332</v>
      </c>
      <c r="S14" s="1">
        <f t="shared" si="17"/>
        <v>-2.8000000000000003</v>
      </c>
      <c r="U14" s="1">
        <f t="shared" si="5"/>
        <v>6</v>
      </c>
      <c r="V14" s="1">
        <f t="shared" si="6"/>
        <v>-20.3</v>
      </c>
      <c r="W14" s="4">
        <f t="shared" si="7"/>
        <v>151.97701149425288</v>
      </c>
      <c r="X14" s="1">
        <f t="shared" si="18"/>
        <v>273.81481481481484</v>
      </c>
      <c r="Y14" s="1">
        <f t="shared" si="8"/>
        <v>121.83780332056196</v>
      </c>
      <c r="Z14" s="1">
        <f t="shared" si="9"/>
        <v>212.89591315453384</v>
      </c>
      <c r="AA14" s="7">
        <f t="shared" si="10"/>
        <v>487.35121328224784</v>
      </c>
      <c r="AB14" s="1">
        <f t="shared" si="11"/>
        <v>238.28058292282432</v>
      </c>
      <c r="AC14" s="1">
        <f t="shared" si="19"/>
        <v>3224.7305555555558</v>
      </c>
      <c r="AD14" s="1">
        <f t="shared" si="20"/>
        <v>32.836720032840716</v>
      </c>
      <c r="AE14" s="12">
        <f t="shared" si="21"/>
        <v>0.72007019366353908</v>
      </c>
      <c r="AH14" s="23">
        <f t="shared" si="12"/>
        <v>0.16340000000000002</v>
      </c>
      <c r="AI14" s="23">
        <f t="shared" si="13"/>
        <v>0.19034999999999999</v>
      </c>
      <c r="AJ14" s="11">
        <f t="shared" si="2"/>
        <v>0.153</v>
      </c>
      <c r="AK14" s="11">
        <f t="shared" si="2"/>
        <v>0.23089999999999999</v>
      </c>
      <c r="AL14" s="11">
        <f t="shared" si="2"/>
        <v>0.27210000000000001</v>
      </c>
      <c r="AM14" s="11">
        <f t="shared" si="2"/>
        <v>0.44355</v>
      </c>
      <c r="AN14" s="23">
        <f t="shared" si="3"/>
        <v>1.0547306564500001</v>
      </c>
      <c r="AO14" s="23">
        <f t="shared" si="3"/>
        <v>1.13611978</v>
      </c>
      <c r="AP14" s="23">
        <f t="shared" si="3"/>
        <v>0.97401284020000001</v>
      </c>
      <c r="AQ14" s="23">
        <f t="shared" si="3"/>
        <v>0.90015195219999999</v>
      </c>
      <c r="AR14" s="23">
        <f t="shared" si="3"/>
        <v>0.68101707805000011</v>
      </c>
      <c r="AS14" s="23">
        <f t="shared" si="4"/>
        <v>2.0236319962860438</v>
      </c>
      <c r="AT14" s="23">
        <f t="shared" si="4"/>
        <v>1.0022156924640002</v>
      </c>
      <c r="AU14" s="23">
        <f t="shared" si="4"/>
        <v>0.8168523196585078</v>
      </c>
      <c r="AV14" s="23">
        <f t="shared" si="4"/>
        <v>0.2550516062558818</v>
      </c>
    </row>
    <row r="15" spans="1:48" x14ac:dyDescent="0.35">
      <c r="A15">
        <v>1845</v>
      </c>
      <c r="B15" s="1">
        <v>-16.100000000000001</v>
      </c>
      <c r="C15" s="1">
        <v>-21.5</v>
      </c>
      <c r="D15" s="1">
        <v>-12.8</v>
      </c>
      <c r="E15" s="1">
        <v>-6.3</v>
      </c>
      <c r="F15" s="6">
        <v>-1.1000000000000001</v>
      </c>
      <c r="G15" s="1">
        <v>2.2999999999999998</v>
      </c>
      <c r="H15" s="1">
        <v>8.3000000000000007</v>
      </c>
      <c r="I15" s="1">
        <v>6.1</v>
      </c>
      <c r="J15" s="1">
        <v>2</v>
      </c>
      <c r="K15" s="1">
        <v>-3.8</v>
      </c>
      <c r="L15" s="1">
        <v>-6.5</v>
      </c>
      <c r="M15" s="1">
        <v>-12.1</v>
      </c>
      <c r="N15" s="1">
        <v>-5.0999999999999996</v>
      </c>
      <c r="O15" s="1">
        <f t="shared" si="0"/>
        <v>18.700000000000003</v>
      </c>
      <c r="P15" s="1">
        <f t="shared" si="14"/>
        <v>-15.733333333333334</v>
      </c>
      <c r="Q15" s="1">
        <f t="shared" si="15"/>
        <v>-6.7333333333333343</v>
      </c>
      <c r="R15" s="1">
        <f t="shared" si="16"/>
        <v>5.5666666666666673</v>
      </c>
      <c r="S15" s="1">
        <f t="shared" si="17"/>
        <v>-2.7666666666666671</v>
      </c>
      <c r="U15" s="1">
        <f t="shared" si="5"/>
        <v>8.3000000000000007</v>
      </c>
      <c r="V15" s="1">
        <f t="shared" si="6"/>
        <v>-21.5</v>
      </c>
      <c r="W15" s="4">
        <f t="shared" si="7"/>
        <v>145.36764705882354</v>
      </c>
      <c r="X15" s="1">
        <f t="shared" si="18"/>
        <v>268.51724137931035</v>
      </c>
      <c r="Y15" s="1">
        <f t="shared" si="8"/>
        <v>123.14959432048681</v>
      </c>
      <c r="Z15" s="1">
        <f t="shared" si="9"/>
        <v>206.94244421906694</v>
      </c>
      <c r="AA15" s="7">
        <f t="shared" si="10"/>
        <v>681.42775524002707</v>
      </c>
      <c r="AB15" s="1">
        <f t="shared" si="11"/>
        <v>236.5528322440087</v>
      </c>
      <c r="AC15" s="1">
        <f t="shared" si="19"/>
        <v>3390.5905954974578</v>
      </c>
      <c r="AD15" s="1">
        <f t="shared" si="20"/>
        <v>27.091230936819187</v>
      </c>
      <c r="AE15" s="12">
        <f t="shared" si="21"/>
        <v>0.69046296326737022</v>
      </c>
      <c r="AH15" s="23">
        <f t="shared" si="12"/>
        <v>0.24827000000000005</v>
      </c>
      <c r="AI15" s="23">
        <f t="shared" si="13"/>
        <v>0.21829000000000004</v>
      </c>
      <c r="AJ15" s="11">
        <f t="shared" si="2"/>
        <v>0.16708000000000001</v>
      </c>
      <c r="AK15" s="11">
        <f t="shared" si="2"/>
        <v>0.25334000000000007</v>
      </c>
      <c r="AL15" s="11">
        <f t="shared" si="2"/>
        <v>0.29366000000000003</v>
      </c>
      <c r="AM15" s="11">
        <f t="shared" si="2"/>
        <v>0.45784999999999998</v>
      </c>
      <c r="AN15" s="23">
        <f t="shared" si="3"/>
        <v>0.99826136832200008</v>
      </c>
      <c r="AO15" s="23">
        <f t="shared" si="3"/>
        <v>1.1046452578879999</v>
      </c>
      <c r="AP15" s="23">
        <f t="shared" si="3"/>
        <v>0.93276499655199996</v>
      </c>
      <c r="AQ15" s="23">
        <f t="shared" si="3"/>
        <v>0.86477499335200003</v>
      </c>
      <c r="AR15" s="23">
        <f t="shared" si="3"/>
        <v>0.66916792645000012</v>
      </c>
      <c r="AS15" s="23">
        <f t="shared" si="4"/>
        <v>2.3594988875920477</v>
      </c>
      <c r="AT15" s="23">
        <f t="shared" si="4"/>
        <v>1.1597219074565948</v>
      </c>
      <c r="AU15" s="23">
        <f t="shared" si="4"/>
        <v>0.94672986595649489</v>
      </c>
      <c r="AV15" s="23">
        <f t="shared" si="4"/>
        <v>0.29895478120928531</v>
      </c>
    </row>
    <row r="16" spans="1:48" x14ac:dyDescent="0.35">
      <c r="A16">
        <v>1846</v>
      </c>
      <c r="B16" s="1">
        <v>-16.2</v>
      </c>
      <c r="C16" s="1">
        <v>-15.3</v>
      </c>
      <c r="D16" s="1">
        <v>-14.6</v>
      </c>
      <c r="E16" s="1">
        <v>-6.5</v>
      </c>
      <c r="F16" s="6">
        <v>-0.5</v>
      </c>
      <c r="G16" s="1">
        <v>1.3</v>
      </c>
      <c r="H16" s="1">
        <v>4.5999999999999996</v>
      </c>
      <c r="I16" s="1">
        <v>5.6</v>
      </c>
      <c r="J16" s="1">
        <v>2.4</v>
      </c>
      <c r="K16" s="1">
        <v>-4</v>
      </c>
      <c r="L16" s="1">
        <v>-5.9</v>
      </c>
      <c r="M16" s="1">
        <v>-5.4</v>
      </c>
      <c r="N16" s="1">
        <v>-4.5</v>
      </c>
      <c r="O16" s="1">
        <f t="shared" si="0"/>
        <v>13.9</v>
      </c>
      <c r="P16" s="1">
        <f t="shared" si="14"/>
        <v>-14.533333333333331</v>
      </c>
      <c r="Q16" s="1">
        <f t="shared" si="15"/>
        <v>-7.2</v>
      </c>
      <c r="R16" s="1">
        <f t="shared" si="16"/>
        <v>3.8333333333333335</v>
      </c>
      <c r="S16" s="1">
        <f t="shared" si="17"/>
        <v>-2.5</v>
      </c>
      <c r="U16" s="1">
        <f t="shared" si="5"/>
        <v>5.6</v>
      </c>
      <c r="V16" s="1">
        <f t="shared" si="6"/>
        <v>-16.2</v>
      </c>
      <c r="W16" s="4">
        <f t="shared" si="7"/>
        <v>143.97222222222223</v>
      </c>
      <c r="X16" s="1">
        <f t="shared" si="18"/>
        <v>269.4375</v>
      </c>
      <c r="Y16" s="1">
        <f t="shared" si="8"/>
        <v>125.46527777777777</v>
      </c>
      <c r="Z16" s="1">
        <f t="shared" si="9"/>
        <v>206.70486111111111</v>
      </c>
      <c r="AA16" s="7">
        <f t="shared" si="10"/>
        <v>468.40370370370363</v>
      </c>
      <c r="AB16" s="1">
        <f t="shared" si="11"/>
        <v>240.45498084291188</v>
      </c>
      <c r="AC16" s="1">
        <f t="shared" si="19"/>
        <v>2596.9137931034479</v>
      </c>
      <c r="AD16" s="1">
        <f t="shared" si="20"/>
        <v>23.744731800766289</v>
      </c>
      <c r="AE16" s="12">
        <f t="shared" si="21"/>
        <v>0.70190257269896794</v>
      </c>
      <c r="AH16" s="23">
        <f t="shared" si="12"/>
        <v>0.11174000000000001</v>
      </c>
      <c r="AI16" s="23">
        <f t="shared" si="13"/>
        <v>0.15733</v>
      </c>
      <c r="AJ16" s="11">
        <f t="shared" si="2"/>
        <v>0.13636000000000001</v>
      </c>
      <c r="AK16" s="11">
        <f t="shared" si="2"/>
        <v>0.20438000000000001</v>
      </c>
      <c r="AL16" s="11">
        <f t="shared" si="2"/>
        <v>0.24662000000000001</v>
      </c>
      <c r="AM16" s="11">
        <f t="shared" si="2"/>
        <v>0.42664999999999997</v>
      </c>
      <c r="AN16" s="23">
        <f t="shared" si="3"/>
        <v>1.1263383039380002</v>
      </c>
      <c r="AO16" s="23">
        <f t="shared" si="3"/>
        <v>1.1745540000320001</v>
      </c>
      <c r="AP16" s="23">
        <f t="shared" si="3"/>
        <v>1.0259024662480001</v>
      </c>
      <c r="AQ16" s="23">
        <f t="shared" si="3"/>
        <v>0.94486164704800013</v>
      </c>
      <c r="AR16" s="23">
        <f t="shared" si="3"/>
        <v>0.69629663845000012</v>
      </c>
      <c r="AS16" s="23">
        <f t="shared" si="4"/>
        <v>2.0171820994782936</v>
      </c>
      <c r="AT16" s="23">
        <f t="shared" si="4"/>
        <v>1.0083725826195673</v>
      </c>
      <c r="AU16" s="23">
        <f t="shared" si="4"/>
        <v>0.82046276761444792</v>
      </c>
      <c r="AV16" s="23">
        <f t="shared" si="4"/>
        <v>0.25283392408452249</v>
      </c>
    </row>
    <row r="17" spans="1:48" x14ac:dyDescent="0.35">
      <c r="A17">
        <v>1847</v>
      </c>
      <c r="B17" s="1">
        <v>-5.2</v>
      </c>
      <c r="C17" s="1">
        <v>-8.1</v>
      </c>
      <c r="D17" s="1">
        <v>-3.5</v>
      </c>
      <c r="E17" s="1">
        <v>-4.3</v>
      </c>
      <c r="F17" s="5">
        <v>0.9</v>
      </c>
      <c r="G17" s="1">
        <v>3.6</v>
      </c>
      <c r="H17" s="1">
        <v>4.3</v>
      </c>
      <c r="I17" s="1">
        <v>4.5</v>
      </c>
      <c r="J17" s="1">
        <v>1.7</v>
      </c>
      <c r="K17" s="1">
        <v>-0.6</v>
      </c>
      <c r="L17" s="1">
        <v>-9.9</v>
      </c>
      <c r="M17" s="1">
        <v>-14.9</v>
      </c>
      <c r="N17" s="1">
        <v>-2.6</v>
      </c>
      <c r="O17" s="1">
        <f t="shared" si="0"/>
        <v>15</v>
      </c>
      <c r="P17" s="1">
        <f t="shared" si="14"/>
        <v>-6.2333333333333343</v>
      </c>
      <c r="Q17" s="1">
        <f t="shared" si="15"/>
        <v>-2.2999999999999998</v>
      </c>
      <c r="R17" s="1">
        <f t="shared" si="16"/>
        <v>4.1333333333333337</v>
      </c>
      <c r="S17" s="1">
        <f t="shared" si="17"/>
        <v>-2.9333333333333336</v>
      </c>
      <c r="U17" s="1">
        <f t="shared" si="5"/>
        <v>4.5</v>
      </c>
      <c r="V17" s="1">
        <f t="shared" si="6"/>
        <v>-14.9</v>
      </c>
      <c r="W17" s="5">
        <f>INTERCEPT(E$7:F$7,E17:F17)</f>
        <v>130.22115384615384</v>
      </c>
      <c r="X17" s="1">
        <f t="shared" si="18"/>
        <v>280.54347826086956</v>
      </c>
      <c r="Y17" s="1">
        <f t="shared" si="8"/>
        <v>150.32232441471572</v>
      </c>
      <c r="Z17" s="1">
        <f t="shared" si="9"/>
        <v>205.38231605351172</v>
      </c>
      <c r="AA17" s="7">
        <f t="shared" si="10"/>
        <v>450.9669732441472</v>
      </c>
      <c r="AB17" s="1">
        <f t="shared" si="11"/>
        <v>225.78365384615384</v>
      </c>
      <c r="AC17" s="1">
        <f t="shared" si="19"/>
        <v>2242.7842948717948</v>
      </c>
      <c r="AD17" s="1">
        <f t="shared" si="20"/>
        <v>17.32932692307692</v>
      </c>
      <c r="AE17" s="12">
        <f t="shared" si="21"/>
        <v>0.69041060808631283</v>
      </c>
      <c r="AH17" s="23">
        <f t="shared" si="12"/>
        <v>0.10067000000000001</v>
      </c>
      <c r="AI17" s="23">
        <f t="shared" si="13"/>
        <v>0.17130000000000001</v>
      </c>
      <c r="AJ17" s="11">
        <f t="shared" si="2"/>
        <v>0.1434</v>
      </c>
      <c r="AK17" s="11">
        <f t="shared" si="2"/>
        <v>0.21560000000000001</v>
      </c>
      <c r="AL17" s="11">
        <f t="shared" si="2"/>
        <v>0.25739999999999996</v>
      </c>
      <c r="AM17" s="11">
        <f t="shared" si="2"/>
        <v>0.43379999999999996</v>
      </c>
      <c r="AN17" s="23">
        <f t="shared" si="3"/>
        <v>1.0953987298000001</v>
      </c>
      <c r="AO17" s="23">
        <f t="shared" si="3"/>
        <v>1.1581298152000001</v>
      </c>
      <c r="AP17" s="23">
        <f t="shared" si="3"/>
        <v>1.0035337312000001</v>
      </c>
      <c r="AQ17" s="23">
        <f t="shared" si="3"/>
        <v>0.9255625192000001</v>
      </c>
      <c r="AR17" s="23">
        <f t="shared" si="3"/>
        <v>0.68966350480000016</v>
      </c>
      <c r="AS17" s="23">
        <f t="shared" si="4"/>
        <v>1.9653931635823183</v>
      </c>
      <c r="AT17" s="23">
        <f t="shared" si="4"/>
        <v>0.97857966699448085</v>
      </c>
      <c r="AU17" s="23">
        <f t="shared" si="4"/>
        <v>0.79678262558382063</v>
      </c>
      <c r="AV17" s="23">
        <f t="shared" si="4"/>
        <v>0.24689882707306418</v>
      </c>
    </row>
    <row r="18" spans="1:48" x14ac:dyDescent="0.35">
      <c r="A18">
        <v>1848</v>
      </c>
      <c r="B18" s="1">
        <v>-15.2</v>
      </c>
      <c r="C18" s="1">
        <v>-17.399999999999999</v>
      </c>
      <c r="D18" s="1">
        <v>-14.9</v>
      </c>
      <c r="E18" s="1">
        <v>-6.7</v>
      </c>
      <c r="F18" s="5">
        <v>1</v>
      </c>
      <c r="G18" s="1">
        <v>4.9000000000000004</v>
      </c>
      <c r="H18" s="1">
        <v>7.7</v>
      </c>
      <c r="I18" s="1">
        <v>6</v>
      </c>
      <c r="J18" s="1">
        <v>2.8</v>
      </c>
      <c r="K18" s="1">
        <v>0</v>
      </c>
      <c r="L18" s="1">
        <v>-4.5999999999999996</v>
      </c>
      <c r="M18" s="1">
        <v>-14.7</v>
      </c>
      <c r="N18" s="1">
        <v>-4.3</v>
      </c>
      <c r="O18" s="1">
        <f t="shared" si="0"/>
        <v>22.400000000000002</v>
      </c>
      <c r="P18" s="1">
        <f t="shared" si="14"/>
        <v>-15.833333333333334</v>
      </c>
      <c r="Q18" s="1">
        <f t="shared" si="15"/>
        <v>-6.8666666666666671</v>
      </c>
      <c r="R18" s="1">
        <f t="shared" si="16"/>
        <v>6.2</v>
      </c>
      <c r="S18" s="1">
        <f t="shared" si="17"/>
        <v>-0.6</v>
      </c>
      <c r="U18" s="1">
        <f t="shared" si="5"/>
        <v>7.7</v>
      </c>
      <c r="V18" s="1">
        <f t="shared" si="6"/>
        <v>-17.399999999999999</v>
      </c>
      <c r="W18" s="5">
        <f>INTERCEPT(E$7:F$7,E18:F18)</f>
        <v>131.53896103896105</v>
      </c>
      <c r="X18" s="1">
        <f t="shared" si="18"/>
        <v>288.5</v>
      </c>
      <c r="Y18" s="1">
        <f t="shared" si="8"/>
        <v>156.96103896103895</v>
      </c>
      <c r="Z18" s="1">
        <f t="shared" si="9"/>
        <v>210.01948051948051</v>
      </c>
      <c r="AA18" s="7">
        <f t="shared" si="10"/>
        <v>805.73333333333323</v>
      </c>
      <c r="AB18" s="1">
        <f t="shared" si="11"/>
        <v>215.99548277809149</v>
      </c>
      <c r="AC18" s="1">
        <f t="shared" si="19"/>
        <v>2505.5476002258606</v>
      </c>
      <c r="AD18" s="1">
        <f t="shared" si="20"/>
        <v>23.541219649915305</v>
      </c>
      <c r="AE18" s="12">
        <f t="shared" si="21"/>
        <v>0.63812951167530008</v>
      </c>
      <c r="AH18" s="23">
        <f t="shared" si="12"/>
        <v>0.22613000000000005</v>
      </c>
      <c r="AI18" s="23">
        <f t="shared" si="13"/>
        <v>0.26528000000000002</v>
      </c>
      <c r="AJ18" s="11">
        <f t="shared" si="2"/>
        <v>0.19076000000000001</v>
      </c>
      <c r="AK18" s="11">
        <f t="shared" si="2"/>
        <v>0.29108000000000006</v>
      </c>
      <c r="AL18" s="11">
        <f t="shared" si="2"/>
        <v>0.32991999999999999</v>
      </c>
      <c r="AM18" s="11">
        <f t="shared" si="2"/>
        <v>0.4819</v>
      </c>
      <c r="AN18" s="23">
        <f t="shared" si="3"/>
        <v>0.91181101772800011</v>
      </c>
      <c r="AO18" s="23">
        <f t="shared" si="3"/>
        <v>1.0538746937920001</v>
      </c>
      <c r="AP18" s="23">
        <f t="shared" si="3"/>
        <v>0.86888991068800003</v>
      </c>
      <c r="AQ18" s="23">
        <f t="shared" si="3"/>
        <v>0.81035103948800002</v>
      </c>
      <c r="AR18" s="23">
        <f t="shared" si="3"/>
        <v>0.65147181620000016</v>
      </c>
      <c r="AS18" s="23">
        <f t="shared" si="4"/>
        <v>2.5060434971705519</v>
      </c>
      <c r="AT18" s="23">
        <f t="shared" si="4"/>
        <v>1.2171269373015852</v>
      </c>
      <c r="AU18" s="23">
        <f t="shared" si="4"/>
        <v>0.99654489615558683</v>
      </c>
      <c r="AV18" s="23">
        <f t="shared" si="4"/>
        <v>0.32075358357429334</v>
      </c>
    </row>
    <row r="19" spans="1:48" x14ac:dyDescent="0.35">
      <c r="A19">
        <v>1849</v>
      </c>
      <c r="B19" s="1">
        <v>-20</v>
      </c>
      <c r="C19" s="1">
        <v>-21.2</v>
      </c>
      <c r="D19" s="1">
        <v>-17.2</v>
      </c>
      <c r="E19" s="1">
        <v>-5.7</v>
      </c>
      <c r="F19" s="5">
        <v>0.4</v>
      </c>
      <c r="G19" s="1">
        <v>4.0999999999999996</v>
      </c>
      <c r="H19" s="1">
        <v>4.9000000000000004</v>
      </c>
      <c r="I19" s="1">
        <v>5.6</v>
      </c>
      <c r="J19" s="1">
        <v>2.8</v>
      </c>
      <c r="K19" s="1">
        <v>-3</v>
      </c>
      <c r="L19" s="1">
        <v>-8.1</v>
      </c>
      <c r="M19" s="1">
        <v>-5.5</v>
      </c>
      <c r="N19" s="1">
        <v>-5.2</v>
      </c>
      <c r="O19" s="1">
        <f t="shared" si="0"/>
        <v>17.8</v>
      </c>
      <c r="P19" s="1">
        <f t="shared" si="14"/>
        <v>-18.633333333333336</v>
      </c>
      <c r="Q19" s="1">
        <f t="shared" si="15"/>
        <v>-7.5</v>
      </c>
      <c r="R19" s="1">
        <f t="shared" si="16"/>
        <v>4.8666666666666663</v>
      </c>
      <c r="S19" s="1">
        <f t="shared" si="17"/>
        <v>-2.7666666666666671</v>
      </c>
      <c r="U19" s="1">
        <f t="shared" si="5"/>
        <v>5.6</v>
      </c>
      <c r="V19" s="1">
        <f t="shared" si="6"/>
        <v>-21.2</v>
      </c>
      <c r="W19" s="5">
        <f>INTERCEPT(E$7:F$7,E19:F19)</f>
        <v>133.5</v>
      </c>
      <c r="X19" s="1">
        <f t="shared" si="18"/>
        <v>272.72413793103448</v>
      </c>
      <c r="Y19" s="1">
        <f t="shared" si="8"/>
        <v>139.22413793103448</v>
      </c>
      <c r="Z19" s="1">
        <f t="shared" si="9"/>
        <v>203.11206896551724</v>
      </c>
      <c r="AA19" s="7">
        <f t="shared" si="10"/>
        <v>519.77011494252861</v>
      </c>
      <c r="AB19" s="1">
        <f t="shared" si="11"/>
        <v>210</v>
      </c>
      <c r="AC19" s="1">
        <f t="shared" si="19"/>
        <v>2968</v>
      </c>
      <c r="AD19" s="1">
        <f t="shared" si="20"/>
        <v>28.5</v>
      </c>
      <c r="AE19" s="12">
        <f t="shared" si="21"/>
        <v>0.70498045872573012</v>
      </c>
      <c r="AH19" s="23">
        <f t="shared" si="12"/>
        <v>0.12281000000000003</v>
      </c>
      <c r="AI19" s="23">
        <f t="shared" si="13"/>
        <v>0.20686000000000002</v>
      </c>
      <c r="AJ19" s="11">
        <f t="shared" si="2"/>
        <v>0.16132000000000002</v>
      </c>
      <c r="AK19" s="11">
        <f t="shared" si="2"/>
        <v>0.24416000000000004</v>
      </c>
      <c r="AL19" s="11">
        <f t="shared" si="2"/>
        <v>0.28483999999999998</v>
      </c>
      <c r="AM19" s="11">
        <f t="shared" si="2"/>
        <v>0.45199999999999996</v>
      </c>
      <c r="AN19" s="23">
        <f t="shared" si="3"/>
        <v>1.0209057642320001</v>
      </c>
      <c r="AO19" s="23">
        <f t="shared" si="3"/>
        <v>1.117405224608</v>
      </c>
      <c r="AP19" s="23">
        <f t="shared" si="3"/>
        <v>0.94934453555200005</v>
      </c>
      <c r="AQ19" s="23">
        <f t="shared" si="3"/>
        <v>0.87897545795200005</v>
      </c>
      <c r="AR19" s="23">
        <f t="shared" si="3"/>
        <v>0.67389568000000022</v>
      </c>
      <c r="AS19" s="23">
        <f t="shared" si="4"/>
        <v>2.0725711702298186</v>
      </c>
      <c r="AT19" s="23">
        <f t="shared" si="4"/>
        <v>1.021822383419968</v>
      </c>
      <c r="AU19" s="23">
        <f t="shared" si="4"/>
        <v>0.83360178196072621</v>
      </c>
      <c r="AV19" s="23">
        <f t="shared" si="4"/>
        <v>0.26201733467532873</v>
      </c>
    </row>
    <row r="20" spans="1:48" x14ac:dyDescent="0.35">
      <c r="A20">
        <v>1850</v>
      </c>
      <c r="B20" s="1">
        <v>-12.4</v>
      </c>
      <c r="C20" s="1">
        <v>-21.8</v>
      </c>
      <c r="D20" s="1">
        <v>-15.5</v>
      </c>
      <c r="E20" s="1">
        <v>-9</v>
      </c>
      <c r="F20" s="5">
        <v>1</v>
      </c>
      <c r="G20" s="1">
        <v>4.5999999999999996</v>
      </c>
      <c r="H20" s="1">
        <v>6.3</v>
      </c>
      <c r="I20" s="1">
        <v>5.7</v>
      </c>
      <c r="J20" s="1">
        <v>3.1</v>
      </c>
      <c r="K20" s="1">
        <v>-1.4</v>
      </c>
      <c r="L20" s="1">
        <v>-7</v>
      </c>
      <c r="M20" s="1">
        <v>-10.6</v>
      </c>
      <c r="N20" s="1">
        <v>-4.7</v>
      </c>
      <c r="O20" s="1">
        <f t="shared" si="0"/>
        <v>20.7</v>
      </c>
      <c r="P20" s="1">
        <f t="shared" si="14"/>
        <v>-13.233333333333334</v>
      </c>
      <c r="Q20" s="1">
        <f t="shared" si="15"/>
        <v>-7.833333333333333</v>
      </c>
      <c r="R20" s="1">
        <f t="shared" si="16"/>
        <v>5.5333333333333323</v>
      </c>
      <c r="S20" s="1">
        <f t="shared" si="17"/>
        <v>-1.7666666666666666</v>
      </c>
      <c r="U20" s="1">
        <f t="shared" si="5"/>
        <v>6.3</v>
      </c>
      <c r="V20" s="1">
        <f t="shared" si="6"/>
        <v>-21.8</v>
      </c>
      <c r="W20" s="5">
        <f>INTERCEPT(E$7:F$7,E20:F20)</f>
        <v>132.44999999999999</v>
      </c>
      <c r="X20" s="1">
        <f t="shared" si="18"/>
        <v>279.01111111111112</v>
      </c>
      <c r="Y20" s="1">
        <f t="shared" si="8"/>
        <v>146.56111111111113</v>
      </c>
      <c r="Z20" s="1">
        <f t="shared" si="9"/>
        <v>205.73055555555555</v>
      </c>
      <c r="AA20" s="7">
        <f t="shared" si="10"/>
        <v>615.55666666666662</v>
      </c>
      <c r="AB20" s="1">
        <f t="shared" si="11"/>
        <v>224.72586206896551</v>
      </c>
      <c r="AC20" s="1">
        <f t="shared" si="19"/>
        <v>3266.0158620689654</v>
      </c>
      <c r="AD20" s="1">
        <f t="shared" si="20"/>
        <v>20.087068965517233</v>
      </c>
      <c r="AE20" s="12">
        <f t="shared" si="21"/>
        <v>0.6972843895088604</v>
      </c>
      <c r="AH20" s="23">
        <f t="shared" si="12"/>
        <v>0.17447000000000001</v>
      </c>
      <c r="AI20" s="23">
        <f t="shared" si="13"/>
        <v>0.24368999999999996</v>
      </c>
      <c r="AJ20" s="11">
        <f t="shared" si="2"/>
        <v>0.17988000000000001</v>
      </c>
      <c r="AK20" s="11">
        <f t="shared" si="2"/>
        <v>0.27373999999999998</v>
      </c>
      <c r="AL20" s="11">
        <f t="shared" si="2"/>
        <v>0.31325999999999998</v>
      </c>
      <c r="AM20" s="11">
        <f t="shared" si="2"/>
        <v>0.47084999999999999</v>
      </c>
      <c r="AN20" s="23">
        <f t="shared" si="3"/>
        <v>0.95020435496200018</v>
      </c>
      <c r="AO20" s="23">
        <f t="shared" si="3"/>
        <v>1.0768646908480002</v>
      </c>
      <c r="AP20" s="23">
        <f t="shared" si="3"/>
        <v>0.8973818819920002</v>
      </c>
      <c r="AQ20" s="23">
        <f t="shared" si="3"/>
        <v>0.83456642279200011</v>
      </c>
      <c r="AR20" s="23">
        <f t="shared" si="3"/>
        <v>0.65925482845000005</v>
      </c>
      <c r="AS20" s="23">
        <f t="shared" si="4"/>
        <v>2.2141805905814347</v>
      </c>
      <c r="AT20" s="23">
        <f t="shared" si="4"/>
        <v>1.0811364254398304</v>
      </c>
      <c r="AU20" s="23">
        <f t="shared" si="4"/>
        <v>0.88395280949861377</v>
      </c>
      <c r="AV20" s="23">
        <f t="shared" si="4"/>
        <v>0.28202571889488925</v>
      </c>
    </row>
    <row r="21" spans="1:48" x14ac:dyDescent="0.35">
      <c r="A21">
        <v>1851</v>
      </c>
      <c r="B21" s="1">
        <v>-10</v>
      </c>
      <c r="C21" s="1">
        <v>-18.2</v>
      </c>
      <c r="D21" s="1">
        <v>-10.4</v>
      </c>
      <c r="E21" s="1">
        <v>-6.7</v>
      </c>
      <c r="F21" s="6">
        <v>-1.1000000000000001</v>
      </c>
      <c r="G21" s="1">
        <v>3.3</v>
      </c>
      <c r="H21" s="1">
        <v>5.4</v>
      </c>
      <c r="I21" s="1">
        <v>5.5</v>
      </c>
      <c r="J21" s="1">
        <v>1.5</v>
      </c>
      <c r="K21" s="1">
        <v>-1.8</v>
      </c>
      <c r="L21" s="1">
        <v>-4.7</v>
      </c>
      <c r="M21" s="1">
        <v>-11.8</v>
      </c>
      <c r="N21" s="1">
        <v>-4.0999999999999996</v>
      </c>
      <c r="O21" s="1">
        <f t="shared" si="0"/>
        <v>15.7</v>
      </c>
      <c r="P21" s="1">
        <f t="shared" si="14"/>
        <v>-12.933333333333332</v>
      </c>
      <c r="Q21" s="1">
        <f t="shared" si="15"/>
        <v>-6.0666666666666673</v>
      </c>
      <c r="R21" s="1">
        <f t="shared" si="16"/>
        <v>4.7333333333333334</v>
      </c>
      <c r="S21" s="1">
        <f t="shared" si="17"/>
        <v>-1.6666666666666667</v>
      </c>
      <c r="U21" s="1">
        <f t="shared" si="5"/>
        <v>5.5</v>
      </c>
      <c r="V21" s="1">
        <f t="shared" si="6"/>
        <v>-18.2</v>
      </c>
      <c r="W21" s="5">
        <f>INTERCEPT(F$7:G$7,F21:G21)</f>
        <v>143.125</v>
      </c>
      <c r="X21" s="1">
        <f t="shared" si="18"/>
        <v>271.86363636363637</v>
      </c>
      <c r="Y21" s="1">
        <f t="shared" si="8"/>
        <v>128.73863636363637</v>
      </c>
      <c r="Z21" s="1">
        <f t="shared" si="9"/>
        <v>207.49431818181819</v>
      </c>
      <c r="AA21" s="7">
        <f t="shared" si="10"/>
        <v>472.04166666666669</v>
      </c>
      <c r="AB21" s="1">
        <f t="shared" si="11"/>
        <v>229.11388888888888</v>
      </c>
      <c r="AC21" s="1">
        <f t="shared" si="19"/>
        <v>2779.9151851851848</v>
      </c>
      <c r="AD21" s="1">
        <f t="shared" si="20"/>
        <v>28.56805555555556</v>
      </c>
      <c r="AE21" s="12">
        <f t="shared" si="21"/>
        <v>0.70817857291026787</v>
      </c>
      <c r="AH21" s="23">
        <f t="shared" si="12"/>
        <v>0.14126000000000002</v>
      </c>
      <c r="AI21" s="23">
        <f t="shared" si="13"/>
        <v>0.18018999999999999</v>
      </c>
      <c r="AJ21" s="11">
        <f t="shared" si="2"/>
        <v>0.14788000000000001</v>
      </c>
      <c r="AK21" s="11">
        <f t="shared" si="2"/>
        <v>0.22273999999999999</v>
      </c>
      <c r="AL21" s="11">
        <f t="shared" si="2"/>
        <v>0.26425999999999999</v>
      </c>
      <c r="AM21" s="11">
        <f t="shared" si="2"/>
        <v>0.43834999999999996</v>
      </c>
      <c r="AN21" s="23">
        <f t="shared" si="3"/>
        <v>1.076201715362</v>
      </c>
      <c r="AO21" s="23">
        <f t="shared" si="3"/>
        <v>1.1478029564480001</v>
      </c>
      <c r="AP21" s="23">
        <f t="shared" si="3"/>
        <v>0.98961632039200009</v>
      </c>
      <c r="AQ21" s="23">
        <f t="shared" si="3"/>
        <v>0.913574101192</v>
      </c>
      <c r="AR21" s="23">
        <f t="shared" si="3"/>
        <v>0.68557124845000028</v>
      </c>
      <c r="AS21" s="23">
        <f t="shared" si="4"/>
        <v>2.0018073905625586</v>
      </c>
      <c r="AT21" s="23">
        <f t="shared" si="4"/>
        <v>0.99421754681578545</v>
      </c>
      <c r="AU21" s="23">
        <f t="shared" si="4"/>
        <v>0.8098911704010695</v>
      </c>
      <c r="AV21" s="23">
        <f t="shared" si="4"/>
        <v>0.25185147640716499</v>
      </c>
    </row>
    <row r="22" spans="1:48" x14ac:dyDescent="0.35">
      <c r="A22">
        <v>1852</v>
      </c>
      <c r="B22" s="1">
        <v>-11.9</v>
      </c>
      <c r="C22" s="1">
        <v>-11.7</v>
      </c>
      <c r="D22" s="1">
        <v>-8.5</v>
      </c>
      <c r="E22" s="1">
        <v>-4</v>
      </c>
      <c r="F22" s="1">
        <v>0.4</v>
      </c>
      <c r="G22" s="1">
        <v>4.5999999999999996</v>
      </c>
      <c r="H22" s="1">
        <v>6.7</v>
      </c>
      <c r="I22" s="1">
        <v>5.9</v>
      </c>
      <c r="J22" s="1">
        <v>2.4</v>
      </c>
      <c r="K22" s="1">
        <v>-1.2</v>
      </c>
      <c r="L22" s="1">
        <v>-5.4</v>
      </c>
      <c r="M22" s="1">
        <v>-9.1</v>
      </c>
      <c r="N22" s="1">
        <v>-2.6</v>
      </c>
      <c r="O22" s="1">
        <f t="shared" si="0"/>
        <v>20</v>
      </c>
      <c r="P22" s="1">
        <f t="shared" si="14"/>
        <v>-11.800000000000002</v>
      </c>
      <c r="Q22" s="1">
        <f t="shared" si="15"/>
        <v>-4.0333333333333332</v>
      </c>
      <c r="R22" s="1">
        <f t="shared" si="16"/>
        <v>5.7333333333333343</v>
      </c>
      <c r="S22" s="1">
        <f t="shared" si="17"/>
        <v>-1.4000000000000001</v>
      </c>
      <c r="U22" s="1">
        <f t="shared" si="5"/>
        <v>6.7</v>
      </c>
      <c r="V22" s="1">
        <f t="shared" si="6"/>
        <v>-11.9</v>
      </c>
      <c r="W22" s="5">
        <f>INTERCEPT(E$7:F$7,E22:F22)</f>
        <v>132.72727272727272</v>
      </c>
      <c r="X22" s="1">
        <f t="shared" si="18"/>
        <v>278.33333333333331</v>
      </c>
      <c r="Y22" s="1">
        <f t="shared" si="8"/>
        <v>145.60606060606059</v>
      </c>
      <c r="Z22" s="1">
        <f t="shared" si="9"/>
        <v>205.530303030303</v>
      </c>
      <c r="AA22" s="7">
        <f t="shared" si="10"/>
        <v>650.3737373737373</v>
      </c>
      <c r="AB22" s="1">
        <f t="shared" si="11"/>
        <v>225.86363636363635</v>
      </c>
      <c r="AC22" s="1">
        <f t="shared" si="19"/>
        <v>1791.8515151515151</v>
      </c>
      <c r="AD22" s="1">
        <f t="shared" si="20"/>
        <v>19.795454545454547</v>
      </c>
      <c r="AE22" s="12">
        <f t="shared" si="21"/>
        <v>0.62403931067692964</v>
      </c>
      <c r="AH22" s="23">
        <f t="shared" si="12"/>
        <v>0.18923000000000004</v>
      </c>
      <c r="AI22" s="23">
        <f t="shared" si="13"/>
        <v>0.23480000000000001</v>
      </c>
      <c r="AJ22" s="11">
        <f t="shared" si="2"/>
        <v>0.1754</v>
      </c>
      <c r="AK22" s="11">
        <f t="shared" si="2"/>
        <v>0.2666</v>
      </c>
      <c r="AL22" s="11">
        <f t="shared" si="2"/>
        <v>0.30640000000000001</v>
      </c>
      <c r="AM22" s="11">
        <f t="shared" si="2"/>
        <v>0.46629999999999999</v>
      </c>
      <c r="AN22" s="23">
        <f t="shared" si="3"/>
        <v>0.96666911680000012</v>
      </c>
      <c r="AO22" s="23">
        <f t="shared" si="3"/>
        <v>1.0864976872000001</v>
      </c>
      <c r="AP22" s="23">
        <f t="shared" si="3"/>
        <v>0.90953685520000016</v>
      </c>
      <c r="AQ22" s="23">
        <f t="shared" si="3"/>
        <v>0.84492792319999999</v>
      </c>
      <c r="AR22" s="23">
        <f t="shared" si="3"/>
        <v>0.66263136980000015</v>
      </c>
      <c r="AS22" s="23">
        <f t="shared" si="4"/>
        <v>2.2860954128487911</v>
      </c>
      <c r="AT22" s="23">
        <f t="shared" si="4"/>
        <v>1.1187923301987044</v>
      </c>
      <c r="AU22" s="23">
        <f t="shared" si="4"/>
        <v>0.91423098524946333</v>
      </c>
      <c r="AV22" s="23">
        <f t="shared" si="4"/>
        <v>0.29063340471058968</v>
      </c>
    </row>
    <row r="23" spans="1:48" x14ac:dyDescent="0.35">
      <c r="A23">
        <v>1853</v>
      </c>
      <c r="B23" s="1">
        <v>-18.5</v>
      </c>
      <c r="C23" s="1">
        <v>-5.9</v>
      </c>
      <c r="D23" s="1">
        <v>-16.5</v>
      </c>
      <c r="E23" s="1">
        <v>-5.7</v>
      </c>
      <c r="F23" s="6">
        <v>-0.5</v>
      </c>
      <c r="G23" s="1">
        <v>3.8</v>
      </c>
      <c r="H23" s="1">
        <v>6.1</v>
      </c>
      <c r="I23" s="1">
        <v>5.0999999999999996</v>
      </c>
      <c r="J23" s="1">
        <v>0.7</v>
      </c>
      <c r="K23" s="1">
        <v>-3.7</v>
      </c>
      <c r="L23" s="1">
        <v>-9.6999999999999993</v>
      </c>
      <c r="M23" s="1">
        <v>-10.9</v>
      </c>
      <c r="N23" s="1">
        <v>-4.5999999999999996</v>
      </c>
      <c r="O23" s="1">
        <f t="shared" si="0"/>
        <v>15.699999999999998</v>
      </c>
      <c r="P23" s="1">
        <f t="shared" si="14"/>
        <v>-11.166666666666666</v>
      </c>
      <c r="Q23" s="1">
        <f t="shared" si="15"/>
        <v>-7.5666666666666664</v>
      </c>
      <c r="R23" s="1">
        <f t="shared" si="16"/>
        <v>4.9999999999999991</v>
      </c>
      <c r="S23" s="1">
        <f t="shared" si="17"/>
        <v>-4.2333333333333334</v>
      </c>
      <c r="U23" s="1">
        <f t="shared" si="5"/>
        <v>6.1</v>
      </c>
      <c r="V23" s="1">
        <f t="shared" si="6"/>
        <v>-18.5</v>
      </c>
      <c r="W23" s="4">
        <f t="shared" ref="W23:W28" si="22">INTERCEPT(F$7:G$7,F23:G23)</f>
        <v>139.04651162790697</v>
      </c>
      <c r="X23" s="1">
        <f t="shared" si="18"/>
        <v>262.85227272727275</v>
      </c>
      <c r="Y23" s="1">
        <f t="shared" si="8"/>
        <v>123.80576109936578</v>
      </c>
      <c r="Z23" s="1">
        <f t="shared" si="9"/>
        <v>200.94939217758986</v>
      </c>
      <c r="AA23" s="7">
        <f t="shared" si="10"/>
        <v>503.47676180408746</v>
      </c>
      <c r="AB23" s="1">
        <f t="shared" si="11"/>
        <v>225.71317829457365</v>
      </c>
      <c r="AC23" s="1">
        <f t="shared" si="19"/>
        <v>2783.7958656330748</v>
      </c>
      <c r="AD23" s="1">
        <f t="shared" si="20"/>
        <v>26.18992248062014</v>
      </c>
      <c r="AE23" s="12">
        <f t="shared" si="21"/>
        <v>0.70161842222852611</v>
      </c>
      <c r="AH23" s="23">
        <f t="shared" si="12"/>
        <v>0.16709000000000002</v>
      </c>
      <c r="AI23" s="23">
        <f t="shared" si="13"/>
        <v>0.18018999999999996</v>
      </c>
      <c r="AJ23" s="11">
        <f t="shared" si="2"/>
        <v>0.14787999999999998</v>
      </c>
      <c r="AK23" s="11">
        <f t="shared" si="2"/>
        <v>0.22273999999999999</v>
      </c>
      <c r="AL23" s="11">
        <f t="shared" si="2"/>
        <v>0.26425999999999994</v>
      </c>
      <c r="AM23" s="11">
        <f t="shared" si="2"/>
        <v>0.43834999999999996</v>
      </c>
      <c r="AN23" s="23">
        <f t="shared" si="3"/>
        <v>1.0762017153620003</v>
      </c>
      <c r="AO23" s="23">
        <f t="shared" si="3"/>
        <v>1.1478029564480001</v>
      </c>
      <c r="AP23" s="23">
        <f t="shared" si="3"/>
        <v>0.98961632039200009</v>
      </c>
      <c r="AQ23" s="23">
        <f t="shared" si="3"/>
        <v>0.91357410119200022</v>
      </c>
      <c r="AR23" s="23">
        <f t="shared" si="3"/>
        <v>0.68557124845000028</v>
      </c>
      <c r="AS23" s="23">
        <f t="shared" si="4"/>
        <v>2.0673872611895945</v>
      </c>
      <c r="AT23" s="23">
        <f t="shared" si="4"/>
        <v>1.0267884416994262</v>
      </c>
      <c r="AU23" s="23">
        <f t="shared" si="4"/>
        <v>0.83642347237341608</v>
      </c>
      <c r="AV23" s="23">
        <f t="shared" si="4"/>
        <v>0.26010221387465343</v>
      </c>
    </row>
    <row r="24" spans="1:48" x14ac:dyDescent="0.35">
      <c r="A24">
        <v>1854</v>
      </c>
      <c r="B24" s="1">
        <v>-10.9</v>
      </c>
      <c r="C24" s="1">
        <v>-20.3</v>
      </c>
      <c r="D24" s="1">
        <v>-18.600000000000001</v>
      </c>
      <c r="E24" s="1">
        <v>-12.8</v>
      </c>
      <c r="F24" s="6">
        <v>-1.8</v>
      </c>
      <c r="G24" s="1">
        <v>3.4</v>
      </c>
      <c r="H24" s="1">
        <v>7</v>
      </c>
      <c r="I24" s="1">
        <v>4.5</v>
      </c>
      <c r="J24" s="1">
        <v>0.2</v>
      </c>
      <c r="K24" s="1">
        <v>-4.8</v>
      </c>
      <c r="L24" s="1">
        <v>-10.5</v>
      </c>
      <c r="M24" s="1">
        <v>-15.4</v>
      </c>
      <c r="N24" s="1">
        <v>-6.7</v>
      </c>
      <c r="O24" s="1">
        <f t="shared" si="0"/>
        <v>15.1</v>
      </c>
      <c r="P24" s="1">
        <f t="shared" si="14"/>
        <v>-14.033333333333333</v>
      </c>
      <c r="Q24" s="1">
        <f t="shared" si="15"/>
        <v>-11.066666666666668</v>
      </c>
      <c r="R24" s="1">
        <f t="shared" si="16"/>
        <v>4.9666666666666668</v>
      </c>
      <c r="S24" s="1">
        <f t="shared" si="17"/>
        <v>-5.0333333333333332</v>
      </c>
      <c r="U24" s="1">
        <f t="shared" si="5"/>
        <v>7</v>
      </c>
      <c r="V24" s="1">
        <f t="shared" si="6"/>
        <v>-20.3</v>
      </c>
      <c r="W24" s="4">
        <f t="shared" si="22"/>
        <v>146.05769230769232</v>
      </c>
      <c r="X24" s="1">
        <f t="shared" si="18"/>
        <v>259.22000000000003</v>
      </c>
      <c r="Y24" s="1">
        <f t="shared" si="8"/>
        <v>113.16230769230771</v>
      </c>
      <c r="Z24" s="1">
        <f t="shared" si="9"/>
        <v>202.63884615384617</v>
      </c>
      <c r="AA24" s="7">
        <f t="shared" si="10"/>
        <v>528.09076923076918</v>
      </c>
      <c r="AB24" s="1">
        <f t="shared" si="11"/>
        <v>248.20541958041957</v>
      </c>
      <c r="AC24" s="1">
        <f t="shared" si="19"/>
        <v>3359.046678321678</v>
      </c>
      <c r="AD24" s="1">
        <f t="shared" si="20"/>
        <v>21.954982517482534</v>
      </c>
      <c r="AE24" s="12">
        <f t="shared" si="21"/>
        <v>0.7160744635676507</v>
      </c>
      <c r="AH24" s="23">
        <f t="shared" si="12"/>
        <v>0.20030000000000003</v>
      </c>
      <c r="AI24" s="23">
        <f t="shared" si="13"/>
        <v>0.17257</v>
      </c>
      <c r="AJ24" s="11">
        <f t="shared" si="2"/>
        <v>0.14404</v>
      </c>
      <c r="AK24" s="11">
        <f t="shared" si="2"/>
        <v>0.21662000000000003</v>
      </c>
      <c r="AL24" s="11">
        <f t="shared" si="2"/>
        <v>0.25838</v>
      </c>
      <c r="AM24" s="11">
        <f t="shared" si="2"/>
        <v>0.43445</v>
      </c>
      <c r="AN24" s="23">
        <f t="shared" si="3"/>
        <v>1.0926328798580001</v>
      </c>
      <c r="AO24" s="23">
        <f t="shared" si="3"/>
        <v>1.1566486022719999</v>
      </c>
      <c r="AP24" s="23">
        <f t="shared" si="3"/>
        <v>1.001530423048</v>
      </c>
      <c r="AQ24" s="23">
        <f t="shared" si="3"/>
        <v>0.9238359430480001</v>
      </c>
      <c r="AR24" s="23">
        <f t="shared" si="3"/>
        <v>0.68907276205000012</v>
      </c>
      <c r="AS24" s="23">
        <f t="shared" si="4"/>
        <v>2.1254625541198302</v>
      </c>
      <c r="AT24" s="23">
        <f t="shared" si="4"/>
        <v>1.0578989666913672</v>
      </c>
      <c r="AU24" s="23">
        <f t="shared" si="4"/>
        <v>0.86142272121231478</v>
      </c>
      <c r="AV24" s="23">
        <f t="shared" si="4"/>
        <v>0.26706370238863092</v>
      </c>
    </row>
    <row r="25" spans="1:48" x14ac:dyDescent="0.35">
      <c r="A25">
        <v>1855</v>
      </c>
      <c r="B25" s="1">
        <v>-14.6</v>
      </c>
      <c r="C25" s="1">
        <v>-13.4</v>
      </c>
      <c r="D25" s="1">
        <v>-17.600000000000001</v>
      </c>
      <c r="E25" s="1">
        <v>-16.600000000000001</v>
      </c>
      <c r="F25" s="6">
        <v>-4.8</v>
      </c>
      <c r="G25" s="1">
        <v>0.8</v>
      </c>
      <c r="H25" s="1">
        <v>5.8</v>
      </c>
      <c r="I25" s="1">
        <v>5.4</v>
      </c>
      <c r="J25" s="1">
        <v>0.7</v>
      </c>
      <c r="K25" s="1">
        <v>-3</v>
      </c>
      <c r="L25" s="1">
        <v>-5.4</v>
      </c>
      <c r="M25" s="1">
        <v>-5.5</v>
      </c>
      <c r="N25" s="1">
        <v>-5.7</v>
      </c>
      <c r="O25" s="1">
        <f t="shared" si="0"/>
        <v>12.7</v>
      </c>
      <c r="P25" s="1">
        <f t="shared" si="14"/>
        <v>-14.466666666666667</v>
      </c>
      <c r="Q25" s="1">
        <f t="shared" si="15"/>
        <v>-13</v>
      </c>
      <c r="R25" s="1">
        <f t="shared" si="16"/>
        <v>4</v>
      </c>
      <c r="S25" s="1">
        <f t="shared" si="17"/>
        <v>-2.5666666666666669</v>
      </c>
      <c r="U25" s="1">
        <f t="shared" si="5"/>
        <v>5.8</v>
      </c>
      <c r="V25" s="1">
        <f t="shared" si="6"/>
        <v>-17.600000000000001</v>
      </c>
      <c r="W25" s="4">
        <f t="shared" si="22"/>
        <v>161.64285714285714</v>
      </c>
      <c r="X25" s="1">
        <f t="shared" si="18"/>
        <v>263.77027027027026</v>
      </c>
      <c r="Y25" s="1">
        <f t="shared" si="8"/>
        <v>102.12741312741312</v>
      </c>
      <c r="Z25" s="1">
        <f t="shared" si="9"/>
        <v>212.70656370656371</v>
      </c>
      <c r="AA25" s="7">
        <f t="shared" si="10"/>
        <v>394.89266409266401</v>
      </c>
      <c r="AB25" s="1">
        <f t="shared" si="11"/>
        <v>267.42285714285708</v>
      </c>
      <c r="AC25" s="1">
        <f t="shared" si="19"/>
        <v>3137.7615238095232</v>
      </c>
      <c r="AD25" s="1">
        <f t="shared" si="20"/>
        <v>27.931428571428597</v>
      </c>
      <c r="AE25" s="12">
        <f t="shared" si="21"/>
        <v>0.73814038128770776</v>
      </c>
      <c r="AH25" s="23">
        <f t="shared" si="12"/>
        <v>0.15602000000000002</v>
      </c>
      <c r="AI25" s="23">
        <f t="shared" si="13"/>
        <v>0.14208999999999999</v>
      </c>
      <c r="AJ25" s="11">
        <f t="shared" si="2"/>
        <v>0.12868000000000002</v>
      </c>
      <c r="AK25" s="11">
        <f t="shared" si="2"/>
        <v>0.19213999999999998</v>
      </c>
      <c r="AL25" s="11">
        <f t="shared" si="2"/>
        <v>0.23485999999999999</v>
      </c>
      <c r="AM25" s="11">
        <f t="shared" si="2"/>
        <v>0.41885</v>
      </c>
      <c r="AN25" s="23">
        <f t="shared" si="3"/>
        <v>1.1611678548020001</v>
      </c>
      <c r="AO25" s="23">
        <f t="shared" si="3"/>
        <v>1.1927448726079999</v>
      </c>
      <c r="AP25" s="23">
        <f t="shared" si="3"/>
        <v>1.0509996266320001</v>
      </c>
      <c r="AQ25" s="23">
        <f t="shared" si="3"/>
        <v>0.96655671143200017</v>
      </c>
      <c r="AR25" s="23">
        <f t="shared" si="3"/>
        <v>0.70381498045000002</v>
      </c>
      <c r="AS25" s="23">
        <f t="shared" si="4"/>
        <v>1.8664302445092273</v>
      </c>
      <c r="AT25" s="23">
        <f t="shared" si="4"/>
        <v>0.93712742035150143</v>
      </c>
      <c r="AU25" s="23">
        <f t="shared" si="4"/>
        <v>0.76193480128636648</v>
      </c>
      <c r="AV25" s="23">
        <f t="shared" si="4"/>
        <v>0.23339783426804206</v>
      </c>
    </row>
    <row r="26" spans="1:48" x14ac:dyDescent="0.35">
      <c r="A26">
        <v>1856</v>
      </c>
      <c r="B26" s="1">
        <v>-9.6</v>
      </c>
      <c r="C26" s="1">
        <v>-8.8000000000000007</v>
      </c>
      <c r="D26" s="1">
        <v>-8.3000000000000007</v>
      </c>
      <c r="E26" s="1">
        <v>-8.4</v>
      </c>
      <c r="F26" s="6">
        <v>-1.1000000000000001</v>
      </c>
      <c r="G26" s="1">
        <v>1.9</v>
      </c>
      <c r="H26" s="1">
        <v>7</v>
      </c>
      <c r="I26" s="1">
        <v>4.8</v>
      </c>
      <c r="J26" s="1">
        <v>2.4</v>
      </c>
      <c r="K26" s="1">
        <v>-1.8</v>
      </c>
      <c r="L26" s="1">
        <v>-2.5</v>
      </c>
      <c r="M26" s="1">
        <v>-8.1999999999999993</v>
      </c>
      <c r="N26" s="1">
        <v>-2.7</v>
      </c>
      <c r="O26" s="1">
        <f t="shared" si="0"/>
        <v>16.099999999999998</v>
      </c>
      <c r="P26" s="1">
        <f t="shared" si="14"/>
        <v>-7.9666666666666659</v>
      </c>
      <c r="Q26" s="1">
        <f t="shared" si="15"/>
        <v>-5.9333333333333345</v>
      </c>
      <c r="R26" s="1">
        <f t="shared" si="16"/>
        <v>4.5666666666666664</v>
      </c>
      <c r="S26" s="1">
        <f t="shared" si="17"/>
        <v>-0.63333333333333341</v>
      </c>
      <c r="U26" s="1">
        <f t="shared" si="5"/>
        <v>7</v>
      </c>
      <c r="V26" s="1">
        <f t="shared" si="6"/>
        <v>-9.6</v>
      </c>
      <c r="W26" s="4">
        <f t="shared" si="22"/>
        <v>146.68333333333334</v>
      </c>
      <c r="X26" s="1">
        <f t="shared" si="18"/>
        <v>275.42857142857144</v>
      </c>
      <c r="Y26" s="1">
        <f t="shared" si="8"/>
        <v>128.74523809523811</v>
      </c>
      <c r="Z26" s="1">
        <f t="shared" si="9"/>
        <v>211.05595238095239</v>
      </c>
      <c r="AA26" s="7">
        <f t="shared" si="10"/>
        <v>600.81111111111113</v>
      </c>
      <c r="AB26" s="1">
        <f t="shared" si="11"/>
        <v>247.91306306306308</v>
      </c>
      <c r="AC26" s="1">
        <f t="shared" si="19"/>
        <v>1586.6436036036037</v>
      </c>
      <c r="AD26" s="1">
        <f t="shared" si="20"/>
        <v>22.726801801801798</v>
      </c>
      <c r="AE26" s="12">
        <f t="shared" si="21"/>
        <v>0.61905703998848582</v>
      </c>
      <c r="AH26" s="23">
        <f t="shared" si="12"/>
        <v>0.20030000000000003</v>
      </c>
      <c r="AI26" s="23">
        <f t="shared" si="13"/>
        <v>0.18526999999999996</v>
      </c>
      <c r="AJ26" s="11">
        <f t="shared" ref="AJ26:AM89" si="23">AJ$3*$O26+AJ$4</f>
        <v>0.15043999999999999</v>
      </c>
      <c r="AK26" s="11">
        <f t="shared" si="23"/>
        <v>0.22681999999999997</v>
      </c>
      <c r="AL26" s="11">
        <f t="shared" si="23"/>
        <v>0.26817999999999997</v>
      </c>
      <c r="AM26" s="11">
        <f t="shared" si="23"/>
        <v>0.44094999999999995</v>
      </c>
      <c r="AN26" s="23">
        <f t="shared" si="3"/>
        <v>1.0654037344180001</v>
      </c>
      <c r="AO26" s="23">
        <f t="shared" si="3"/>
        <v>1.1419455085120001</v>
      </c>
      <c r="AP26" s="23">
        <f t="shared" si="3"/>
        <v>0.98177429600800015</v>
      </c>
      <c r="AQ26" s="23">
        <f t="shared" si="3"/>
        <v>0.90682584000800015</v>
      </c>
      <c r="AR26" s="23">
        <f t="shared" si="3"/>
        <v>0.68327780405000005</v>
      </c>
      <c r="AS26" s="23">
        <f t="shared" si="4"/>
        <v>2.2526313267602953</v>
      </c>
      <c r="AT26" s="23">
        <f t="shared" si="4"/>
        <v>1.1172044022221712</v>
      </c>
      <c r="AU26" s="23">
        <f t="shared" si="4"/>
        <v>0.91032302652965935</v>
      </c>
      <c r="AV26" s="23">
        <f t="shared" si="4"/>
        <v>0.28365841384167112</v>
      </c>
    </row>
    <row r="27" spans="1:48" x14ac:dyDescent="0.35">
      <c r="A27">
        <v>1857</v>
      </c>
      <c r="B27" s="1">
        <v>-12.7</v>
      </c>
      <c r="C27" s="1">
        <v>-19.100000000000001</v>
      </c>
      <c r="D27" s="1">
        <v>-15</v>
      </c>
      <c r="E27" s="1">
        <v>-10.1</v>
      </c>
      <c r="F27" s="6">
        <v>-1.7</v>
      </c>
      <c r="G27" s="1">
        <v>5.9</v>
      </c>
      <c r="H27" s="1">
        <v>6.7</v>
      </c>
      <c r="I27" s="1">
        <v>6.3</v>
      </c>
      <c r="J27" s="1">
        <v>2.1</v>
      </c>
      <c r="K27" s="1">
        <v>-3</v>
      </c>
      <c r="L27" s="1">
        <v>-5.8</v>
      </c>
      <c r="M27" s="1">
        <v>-12.1</v>
      </c>
      <c r="N27" s="1">
        <v>-4.9000000000000004</v>
      </c>
      <c r="O27" s="1">
        <f t="shared" si="0"/>
        <v>21.000000000000004</v>
      </c>
      <c r="P27" s="1">
        <f t="shared" si="14"/>
        <v>-13.333333333333334</v>
      </c>
      <c r="Q27" s="1">
        <f t="shared" si="15"/>
        <v>-8.9333333333333336</v>
      </c>
      <c r="R27" s="1">
        <f t="shared" si="16"/>
        <v>6.3000000000000007</v>
      </c>
      <c r="S27" s="1">
        <f t="shared" si="17"/>
        <v>-2.2333333333333329</v>
      </c>
      <c r="U27" s="1">
        <f t="shared" si="5"/>
        <v>6.7</v>
      </c>
      <c r="V27" s="1">
        <f t="shared" si="6"/>
        <v>-19.100000000000001</v>
      </c>
      <c r="W27" s="4">
        <f t="shared" si="22"/>
        <v>142.32236842105263</v>
      </c>
      <c r="X27" s="1">
        <f t="shared" si="18"/>
        <v>270.55882352941177</v>
      </c>
      <c r="Y27" s="1">
        <f t="shared" si="8"/>
        <v>128.23645510835914</v>
      </c>
      <c r="Z27" s="1">
        <f t="shared" si="9"/>
        <v>206.44059597523221</v>
      </c>
      <c r="AA27" s="7">
        <f t="shared" si="10"/>
        <v>572.78949948400418</v>
      </c>
      <c r="AB27" s="1">
        <f t="shared" si="11"/>
        <v>231.89379699248119</v>
      </c>
      <c r="AC27" s="1">
        <f t="shared" si="19"/>
        <v>2952.781015037594</v>
      </c>
      <c r="AD27" s="1">
        <f t="shared" si="20"/>
        <v>26.375469924812037</v>
      </c>
      <c r="AE27" s="12">
        <f t="shared" si="21"/>
        <v>0.69423468848368264</v>
      </c>
      <c r="AH27" s="23">
        <f t="shared" si="12"/>
        <v>0.18923000000000004</v>
      </c>
      <c r="AI27" s="23">
        <f t="shared" si="13"/>
        <v>0.24750000000000005</v>
      </c>
      <c r="AJ27" s="11">
        <f t="shared" si="23"/>
        <v>0.18180000000000002</v>
      </c>
      <c r="AK27" s="11">
        <f t="shared" si="23"/>
        <v>0.27680000000000005</v>
      </c>
      <c r="AL27" s="11">
        <f t="shared" si="23"/>
        <v>0.31620000000000004</v>
      </c>
      <c r="AM27" s="11">
        <f t="shared" si="23"/>
        <v>0.4728</v>
      </c>
      <c r="AN27" s="23">
        <f t="shared" si="3"/>
        <v>0.94326512500000004</v>
      </c>
      <c r="AO27" s="23">
        <f t="shared" si="3"/>
        <v>1.0727660008000002</v>
      </c>
      <c r="AP27" s="23">
        <f t="shared" si="3"/>
        <v>0.89224814080000003</v>
      </c>
      <c r="AQ27" s="23">
        <f t="shared" si="3"/>
        <v>0.83019550480000004</v>
      </c>
      <c r="AR27" s="23">
        <f t="shared" si="3"/>
        <v>0.65783841279999999</v>
      </c>
      <c r="AS27" s="23">
        <f t="shared" si="4"/>
        <v>2.1318099043990415</v>
      </c>
      <c r="AT27" s="23">
        <f t="shared" si="4"/>
        <v>1.0399158112188298</v>
      </c>
      <c r="AU27" s="23">
        <f t="shared" si="4"/>
        <v>0.850456920792245</v>
      </c>
      <c r="AV27" s="23">
        <f t="shared" si="4"/>
        <v>0.27175977498698456</v>
      </c>
    </row>
    <row r="28" spans="1:48" x14ac:dyDescent="0.35">
      <c r="A28">
        <v>1858</v>
      </c>
      <c r="B28" s="1">
        <v>-19.2</v>
      </c>
      <c r="C28" s="1">
        <v>-18.600000000000001</v>
      </c>
      <c r="D28" s="1">
        <v>-11.3</v>
      </c>
      <c r="E28" s="1">
        <v>-12.9</v>
      </c>
      <c r="F28" s="6">
        <v>-2.9</v>
      </c>
      <c r="G28" s="1">
        <v>5</v>
      </c>
      <c r="H28" s="1">
        <v>6.5</v>
      </c>
      <c r="I28" s="1">
        <v>6</v>
      </c>
      <c r="J28" s="1">
        <v>0.7</v>
      </c>
      <c r="K28" s="1">
        <v>-3.1</v>
      </c>
      <c r="L28" s="1">
        <v>-4.5</v>
      </c>
      <c r="M28" s="1">
        <v>-10.1</v>
      </c>
      <c r="N28" s="1">
        <v>-5.4</v>
      </c>
      <c r="O28" s="1">
        <f t="shared" si="0"/>
        <v>18.2</v>
      </c>
      <c r="P28" s="1">
        <f t="shared" si="14"/>
        <v>-16.633333333333333</v>
      </c>
      <c r="Q28" s="1">
        <f t="shared" si="15"/>
        <v>-9.0333333333333332</v>
      </c>
      <c r="R28" s="1">
        <f t="shared" si="16"/>
        <v>5.833333333333333</v>
      </c>
      <c r="S28" s="1">
        <f t="shared" si="17"/>
        <v>-2.3000000000000003</v>
      </c>
      <c r="U28" s="1">
        <f t="shared" si="5"/>
        <v>6.5</v>
      </c>
      <c r="V28" s="1">
        <f t="shared" si="6"/>
        <v>-19.2</v>
      </c>
      <c r="W28" s="4">
        <f t="shared" si="22"/>
        <v>146.69620253164558</v>
      </c>
      <c r="X28" s="1">
        <f t="shared" si="18"/>
        <v>263.61842105263156</v>
      </c>
      <c r="Y28" s="1">
        <f t="shared" si="8"/>
        <v>116.92221852098598</v>
      </c>
      <c r="Z28" s="1">
        <f t="shared" si="9"/>
        <v>205.15731179213856</v>
      </c>
      <c r="AA28" s="7">
        <f t="shared" si="10"/>
        <v>506.66294692427255</v>
      </c>
      <c r="AB28" s="1">
        <f t="shared" si="11"/>
        <v>241.13737900223381</v>
      </c>
      <c r="AC28" s="1">
        <f t="shared" si="19"/>
        <v>3086.5584512285927</v>
      </c>
      <c r="AD28" s="1">
        <f t="shared" si="20"/>
        <v>26.127513030528675</v>
      </c>
      <c r="AE28" s="12">
        <f t="shared" si="21"/>
        <v>0.7116647335357108</v>
      </c>
      <c r="AH28" s="23">
        <f t="shared" si="12"/>
        <v>0.18185000000000001</v>
      </c>
      <c r="AI28" s="23">
        <f t="shared" si="13"/>
        <v>0.21193999999999999</v>
      </c>
      <c r="AJ28" s="11">
        <f t="shared" si="23"/>
        <v>0.16388</v>
      </c>
      <c r="AK28" s="11">
        <f t="shared" si="23"/>
        <v>0.24824000000000002</v>
      </c>
      <c r="AL28" s="11">
        <f t="shared" si="23"/>
        <v>0.28876000000000002</v>
      </c>
      <c r="AM28" s="11">
        <f t="shared" si="23"/>
        <v>0.4546</v>
      </c>
      <c r="AN28" s="23">
        <f t="shared" si="3"/>
        <v>1.0107635239120001</v>
      </c>
      <c r="AO28" s="23">
        <f t="shared" si="3"/>
        <v>1.1117143036480002</v>
      </c>
      <c r="AP28" s="23">
        <f t="shared" si="3"/>
        <v>0.94192549619200006</v>
      </c>
      <c r="AQ28" s="23">
        <f t="shared" si="3"/>
        <v>0.872617656992</v>
      </c>
      <c r="AR28" s="23">
        <f t="shared" si="3"/>
        <v>0.67177400720000024</v>
      </c>
      <c r="AS28" s="23">
        <f t="shared" si="4"/>
        <v>2.0410545893919392</v>
      </c>
      <c r="AT28" s="23">
        <f t="shared" si="4"/>
        <v>1.0049065578942189</v>
      </c>
      <c r="AU28" s="23">
        <f t="shared" si="4"/>
        <v>0.82004215388649704</v>
      </c>
      <c r="AV28" s="23">
        <f t="shared" si="4"/>
        <v>0.25828501241534629</v>
      </c>
    </row>
    <row r="29" spans="1:48" x14ac:dyDescent="0.35">
      <c r="A29">
        <v>1859</v>
      </c>
      <c r="B29" s="1">
        <v>-21.4</v>
      </c>
      <c r="C29" s="1">
        <v>-23.4</v>
      </c>
      <c r="D29" s="1">
        <v>-21.2</v>
      </c>
      <c r="E29" s="1">
        <v>-9.6999999999999993</v>
      </c>
      <c r="F29" s="5">
        <v>1.9</v>
      </c>
      <c r="G29" s="1">
        <v>2.6</v>
      </c>
      <c r="H29" s="1">
        <v>5.3</v>
      </c>
      <c r="I29" s="1">
        <v>5.0999999999999996</v>
      </c>
      <c r="J29" s="1">
        <v>2.4</v>
      </c>
      <c r="K29" s="1">
        <v>-2.4</v>
      </c>
      <c r="L29" s="1">
        <v>-5.8</v>
      </c>
      <c r="M29" s="1">
        <v>-7.2</v>
      </c>
      <c r="N29" s="1">
        <v>-6.1</v>
      </c>
      <c r="O29" s="1">
        <f t="shared" si="0"/>
        <v>17.3</v>
      </c>
      <c r="P29" s="1">
        <f t="shared" si="14"/>
        <v>-18.3</v>
      </c>
      <c r="Q29" s="1">
        <f t="shared" si="15"/>
        <v>-9.6666666666666661</v>
      </c>
      <c r="R29" s="1">
        <f t="shared" si="16"/>
        <v>4.333333333333333</v>
      </c>
      <c r="S29" s="1">
        <f t="shared" si="17"/>
        <v>-1.9333333333333333</v>
      </c>
      <c r="U29" s="1">
        <f t="shared" si="5"/>
        <v>5.3</v>
      </c>
      <c r="V29" s="1">
        <f t="shared" si="6"/>
        <v>-23.4</v>
      </c>
      <c r="W29" s="5">
        <f t="shared" ref="W29:W30" si="24">INTERCEPT(E$7:F$7,E29:F29)</f>
        <v>130.50431034482759</v>
      </c>
      <c r="X29" s="1">
        <f t="shared" si="18"/>
        <v>273.25</v>
      </c>
      <c r="Y29" s="1">
        <f t="shared" si="8"/>
        <v>142.74568965517241</v>
      </c>
      <c r="Z29" s="1">
        <f t="shared" si="9"/>
        <v>201.87715517241378</v>
      </c>
      <c r="AA29" s="7">
        <f t="shared" si="10"/>
        <v>504.36810344827586</v>
      </c>
      <c r="AB29" s="1">
        <f t="shared" si="11"/>
        <v>231.88588929219603</v>
      </c>
      <c r="AC29" s="1">
        <f t="shared" si="19"/>
        <v>3617.4198729582577</v>
      </c>
      <c r="AD29" s="1">
        <f t="shared" si="20"/>
        <v>14.561365698729574</v>
      </c>
      <c r="AE29" s="12">
        <f t="shared" si="21"/>
        <v>0.72811997905104309</v>
      </c>
      <c r="AH29" s="23">
        <f t="shared" si="12"/>
        <v>0.13757</v>
      </c>
      <c r="AI29" s="23">
        <f t="shared" si="13"/>
        <v>0.20050999999999999</v>
      </c>
      <c r="AJ29" s="11">
        <f t="shared" si="23"/>
        <v>0.15812000000000001</v>
      </c>
      <c r="AK29" s="11">
        <f t="shared" si="23"/>
        <v>0.23906000000000005</v>
      </c>
      <c r="AL29" s="11">
        <f t="shared" si="23"/>
        <v>0.27993999999999997</v>
      </c>
      <c r="AM29" s="11">
        <f t="shared" si="23"/>
        <v>0.44874999999999998</v>
      </c>
      <c r="AN29" s="23">
        <f t="shared" si="3"/>
        <v>1.0337592094420001</v>
      </c>
      <c r="AO29" s="23">
        <f t="shared" si="3"/>
        <v>1.1245634812480001</v>
      </c>
      <c r="AP29" s="23">
        <f t="shared" si="3"/>
        <v>0.95873163431200004</v>
      </c>
      <c r="AQ29" s="23">
        <f t="shared" si="3"/>
        <v>0.8870272967120002</v>
      </c>
      <c r="AR29" s="23">
        <f t="shared" si="3"/>
        <v>0.67659378125000003</v>
      </c>
      <c r="AS29" s="23">
        <f t="shared" si="4"/>
        <v>2.0481617260378715</v>
      </c>
      <c r="AT29" s="23">
        <f t="shared" si="4"/>
        <v>1.011533260123868</v>
      </c>
      <c r="AU29" s="23">
        <f t="shared" si="4"/>
        <v>0.82491064171009643</v>
      </c>
      <c r="AV29" s="23">
        <f t="shared" si="4"/>
        <v>0.25862222480246394</v>
      </c>
    </row>
    <row r="30" spans="1:48" x14ac:dyDescent="0.35">
      <c r="A30">
        <v>1860</v>
      </c>
      <c r="B30" s="1">
        <v>-13.2</v>
      </c>
      <c r="C30" s="1">
        <v>-10.6</v>
      </c>
      <c r="D30" s="1">
        <v>-16.2</v>
      </c>
      <c r="E30" s="1">
        <v>-9.6</v>
      </c>
      <c r="F30" s="5">
        <v>0.8</v>
      </c>
      <c r="G30" s="1">
        <v>4.5</v>
      </c>
      <c r="H30" s="1">
        <v>6.5</v>
      </c>
      <c r="I30" s="1">
        <v>5.5</v>
      </c>
      <c r="J30" s="1">
        <v>1.9</v>
      </c>
      <c r="K30" s="1">
        <v>-4.3</v>
      </c>
      <c r="L30" s="1">
        <v>-3.8</v>
      </c>
      <c r="M30" s="1">
        <v>-7.5</v>
      </c>
      <c r="N30" s="1">
        <v>-3.8</v>
      </c>
      <c r="O30" s="1">
        <f t="shared" si="0"/>
        <v>19.2</v>
      </c>
      <c r="P30" s="1">
        <f t="shared" si="14"/>
        <v>-10.333333333333334</v>
      </c>
      <c r="Q30" s="1">
        <f t="shared" si="15"/>
        <v>-8.3333333333333321</v>
      </c>
      <c r="R30" s="1">
        <f t="shared" si="16"/>
        <v>5.5</v>
      </c>
      <c r="S30" s="1">
        <f t="shared" si="17"/>
        <v>-2.0666666666666664</v>
      </c>
      <c r="U30" s="1">
        <f t="shared" si="5"/>
        <v>6.5</v>
      </c>
      <c r="V30" s="1">
        <f t="shared" si="6"/>
        <v>-16.2</v>
      </c>
      <c r="W30" s="5">
        <f t="shared" si="24"/>
        <v>133.15384615384616</v>
      </c>
      <c r="X30" s="1">
        <f t="shared" si="18"/>
        <v>267.34677419354841</v>
      </c>
      <c r="Y30" s="1">
        <f t="shared" si="8"/>
        <v>134.19292803970225</v>
      </c>
      <c r="Z30" s="1">
        <f t="shared" si="9"/>
        <v>200.2503101736973</v>
      </c>
      <c r="AA30" s="7">
        <f t="shared" si="10"/>
        <v>581.50268817204301</v>
      </c>
      <c r="AB30" s="1">
        <f t="shared" si="11"/>
        <v>224.90384615384616</v>
      </c>
      <c r="AC30" s="1">
        <f t="shared" si="19"/>
        <v>2428.9615384615381</v>
      </c>
      <c r="AD30" s="1">
        <f t="shared" si="20"/>
        <v>20.70192307692308</v>
      </c>
      <c r="AE30" s="12">
        <f t="shared" si="21"/>
        <v>0.67146130153690275</v>
      </c>
      <c r="AH30" s="23">
        <f t="shared" si="12"/>
        <v>0.18185000000000001</v>
      </c>
      <c r="AI30" s="23">
        <f t="shared" si="13"/>
        <v>0.22463999999999998</v>
      </c>
      <c r="AJ30" s="11">
        <f t="shared" si="23"/>
        <v>0.17027999999999999</v>
      </c>
      <c r="AK30" s="11">
        <f t="shared" si="23"/>
        <v>0.25844</v>
      </c>
      <c r="AL30" s="11">
        <f t="shared" si="23"/>
        <v>0.29855999999999999</v>
      </c>
      <c r="AM30" s="11">
        <f t="shared" si="23"/>
        <v>0.46109999999999995</v>
      </c>
      <c r="AN30" s="23">
        <f t="shared" si="3"/>
        <v>0.98595437363200022</v>
      </c>
      <c r="AO30" s="23">
        <f t="shared" si="3"/>
        <v>1.0976257737280002</v>
      </c>
      <c r="AP30" s="23">
        <f t="shared" si="3"/>
        <v>0.92373038531200002</v>
      </c>
      <c r="AQ30" s="23">
        <f t="shared" si="3"/>
        <v>0.8570485381120001</v>
      </c>
      <c r="AR30" s="23">
        <f t="shared" si="3"/>
        <v>0.66661296820000027</v>
      </c>
      <c r="AS30" s="23">
        <f t="shared" si="4"/>
        <v>2.1727084968002575</v>
      </c>
      <c r="AT30" s="23">
        <f t="shared" si="4"/>
        <v>1.0661205381503747</v>
      </c>
      <c r="AU30" s="23">
        <f t="shared" si="4"/>
        <v>0.87064914851735686</v>
      </c>
      <c r="AV30" s="23">
        <f t="shared" si="4"/>
        <v>0.27563907136655064</v>
      </c>
    </row>
    <row r="31" spans="1:48" x14ac:dyDescent="0.35">
      <c r="A31">
        <v>1861</v>
      </c>
      <c r="B31" s="1">
        <v>-15.5</v>
      </c>
      <c r="C31" s="1">
        <v>-17.600000000000001</v>
      </c>
      <c r="D31" s="1">
        <v>-23</v>
      </c>
      <c r="E31" s="1">
        <v>-15.8</v>
      </c>
      <c r="F31" s="6">
        <v>-1.7</v>
      </c>
      <c r="G31" s="1">
        <v>2.2999999999999998</v>
      </c>
      <c r="H31" s="1">
        <v>4.7</v>
      </c>
      <c r="I31" s="1">
        <v>5.6</v>
      </c>
      <c r="J31" s="1">
        <v>1.4</v>
      </c>
      <c r="K31" s="1">
        <v>-3.9</v>
      </c>
      <c r="L31" s="1">
        <v>-7.3</v>
      </c>
      <c r="M31" s="1">
        <v>-9.1</v>
      </c>
      <c r="N31" s="1">
        <v>-6.6</v>
      </c>
      <c r="O31" s="1">
        <f t="shared" si="0"/>
        <v>14</v>
      </c>
      <c r="P31" s="1">
        <f t="shared" si="14"/>
        <v>-13.533333333333333</v>
      </c>
      <c r="Q31" s="1">
        <f t="shared" si="15"/>
        <v>-13.5</v>
      </c>
      <c r="R31" s="1">
        <f t="shared" si="16"/>
        <v>4.2</v>
      </c>
      <c r="S31" s="1">
        <f t="shared" si="17"/>
        <v>-3.2666666666666671</v>
      </c>
      <c r="U31" s="1">
        <f t="shared" si="5"/>
        <v>5.6</v>
      </c>
      <c r="V31" s="1">
        <f t="shared" si="6"/>
        <v>-23</v>
      </c>
      <c r="W31" s="4">
        <f t="shared" ref="W31:W42" si="25">INTERCEPT(F$7:G$7,F31:G31)</f>
        <v>148.46250000000001</v>
      </c>
      <c r="X31" s="1">
        <f t="shared" si="18"/>
        <v>266.05660377358492</v>
      </c>
      <c r="Y31" s="1">
        <f t="shared" si="8"/>
        <v>117.59410377358492</v>
      </c>
      <c r="Z31" s="1">
        <f t="shared" si="9"/>
        <v>207.25955188679245</v>
      </c>
      <c r="AA31" s="7">
        <f t="shared" si="10"/>
        <v>439.01798742138368</v>
      </c>
      <c r="AB31" s="1">
        <f t="shared" si="11"/>
        <v>246.11572580645159</v>
      </c>
      <c r="AC31" s="1">
        <f t="shared" si="19"/>
        <v>3773.7744623655908</v>
      </c>
      <c r="AD31" s="1">
        <f t="shared" si="20"/>
        <v>25.404637096774209</v>
      </c>
      <c r="AE31" s="12">
        <f t="shared" si="21"/>
        <v>0.74566901042025302</v>
      </c>
      <c r="AH31" s="23">
        <f t="shared" si="12"/>
        <v>0.11543000000000003</v>
      </c>
      <c r="AI31" s="23">
        <f t="shared" si="13"/>
        <v>0.15859999999999999</v>
      </c>
      <c r="AJ31" s="11">
        <f t="shared" si="23"/>
        <v>0.13700000000000001</v>
      </c>
      <c r="AK31" s="11">
        <f t="shared" si="23"/>
        <v>0.20540000000000003</v>
      </c>
      <c r="AL31" s="11">
        <f t="shared" si="23"/>
        <v>0.24759999999999999</v>
      </c>
      <c r="AM31" s="11">
        <f t="shared" si="23"/>
        <v>0.42730000000000001</v>
      </c>
      <c r="AN31" s="23">
        <f t="shared" si="3"/>
        <v>1.1234865832000001</v>
      </c>
      <c r="AO31" s="23">
        <f t="shared" si="3"/>
        <v>1.17305098</v>
      </c>
      <c r="AP31" s="23">
        <f t="shared" si="3"/>
        <v>1.0238437672</v>
      </c>
      <c r="AQ31" s="23">
        <f t="shared" si="3"/>
        <v>0.94308393920000011</v>
      </c>
      <c r="AR31" s="23">
        <f t="shared" si="3"/>
        <v>0.69568340179999999</v>
      </c>
      <c r="AS31" s="23">
        <f t="shared" si="4"/>
        <v>1.9516325455647012</v>
      </c>
      <c r="AT31" s="23">
        <f t="shared" si="4"/>
        <v>0.97524972007835597</v>
      </c>
      <c r="AU31" s="23">
        <f t="shared" si="4"/>
        <v>0.79356213777348228</v>
      </c>
      <c r="AV31" s="23">
        <f t="shared" si="4"/>
        <v>0.24466678417876175</v>
      </c>
    </row>
    <row r="32" spans="1:48" x14ac:dyDescent="0.35">
      <c r="A32">
        <v>1862</v>
      </c>
      <c r="B32" s="1">
        <v>-17.7</v>
      </c>
      <c r="C32" s="1">
        <v>-11.4</v>
      </c>
      <c r="D32" s="1">
        <v>-19.100000000000001</v>
      </c>
      <c r="E32" s="1">
        <v>-18.2</v>
      </c>
      <c r="F32" s="6">
        <v>-2</v>
      </c>
      <c r="G32" s="1">
        <v>2</v>
      </c>
      <c r="H32" s="1">
        <v>5.6</v>
      </c>
      <c r="I32" s="1">
        <v>6</v>
      </c>
      <c r="J32" s="1">
        <v>1.4</v>
      </c>
      <c r="K32" s="1">
        <v>-4.5</v>
      </c>
      <c r="L32" s="1">
        <v>-8</v>
      </c>
      <c r="M32" s="1">
        <v>-14.2</v>
      </c>
      <c r="N32" s="1">
        <v>-6.7</v>
      </c>
      <c r="O32" s="1">
        <f t="shared" si="0"/>
        <v>15</v>
      </c>
      <c r="P32" s="1">
        <f t="shared" si="14"/>
        <v>-12.733333333333333</v>
      </c>
      <c r="Q32" s="1">
        <f t="shared" si="15"/>
        <v>-13.1</v>
      </c>
      <c r="R32" s="1">
        <f t="shared" si="16"/>
        <v>4.5333333333333332</v>
      </c>
      <c r="S32" s="1">
        <f t="shared" si="17"/>
        <v>-3.6999999999999997</v>
      </c>
      <c r="U32" s="1">
        <f t="shared" si="5"/>
        <v>6</v>
      </c>
      <c r="V32" s="1">
        <f t="shared" si="6"/>
        <v>-19.100000000000001</v>
      </c>
      <c r="W32" s="4">
        <f t="shared" si="25"/>
        <v>150.75</v>
      </c>
      <c r="X32" s="1">
        <f t="shared" si="18"/>
        <v>265.23728813559325</v>
      </c>
      <c r="Y32" s="1">
        <f t="shared" si="8"/>
        <v>114.48728813559325</v>
      </c>
      <c r="Z32" s="1">
        <f t="shared" si="9"/>
        <v>207.99364406779662</v>
      </c>
      <c r="AA32" s="7">
        <f t="shared" si="10"/>
        <v>457.94915254237299</v>
      </c>
      <c r="AB32" s="1">
        <f t="shared" si="11"/>
        <v>249.69339622641508</v>
      </c>
      <c r="AC32" s="1">
        <f t="shared" si="19"/>
        <v>3179.4292452830186</v>
      </c>
      <c r="AD32" s="1">
        <f t="shared" si="20"/>
        <v>25.903301886792462</v>
      </c>
      <c r="AE32" s="12">
        <f t="shared" si="21"/>
        <v>0.72489010137878729</v>
      </c>
      <c r="AH32" s="23">
        <f t="shared" si="12"/>
        <v>0.14863999999999999</v>
      </c>
      <c r="AI32" s="23">
        <f t="shared" si="13"/>
        <v>0.17130000000000001</v>
      </c>
      <c r="AJ32" s="11">
        <f t="shared" si="23"/>
        <v>0.1434</v>
      </c>
      <c r="AK32" s="11">
        <f t="shared" si="23"/>
        <v>0.21560000000000001</v>
      </c>
      <c r="AL32" s="11">
        <f t="shared" si="23"/>
        <v>0.25739999999999996</v>
      </c>
      <c r="AM32" s="11">
        <f t="shared" si="23"/>
        <v>0.43379999999999996</v>
      </c>
      <c r="AN32" s="23">
        <f t="shared" si="3"/>
        <v>1.0953987298000001</v>
      </c>
      <c r="AO32" s="23">
        <f t="shared" si="3"/>
        <v>1.1581298152000001</v>
      </c>
      <c r="AP32" s="23">
        <f t="shared" si="3"/>
        <v>1.0035337312000001</v>
      </c>
      <c r="AQ32" s="23">
        <f t="shared" si="3"/>
        <v>0.9255625192000001</v>
      </c>
      <c r="AR32" s="23">
        <f t="shared" si="3"/>
        <v>0.68966350480000016</v>
      </c>
      <c r="AS32" s="23">
        <f t="shared" si="4"/>
        <v>1.9805495046896968</v>
      </c>
      <c r="AT32" s="23">
        <f t="shared" si="4"/>
        <v>0.9861260895162115</v>
      </c>
      <c r="AU32" s="23">
        <f t="shared" si="4"/>
        <v>0.80292710063621642</v>
      </c>
      <c r="AV32" s="23">
        <f t="shared" si="4"/>
        <v>0.24880281397577139</v>
      </c>
    </row>
    <row r="33" spans="1:48" x14ac:dyDescent="0.35">
      <c r="A33">
        <v>1863</v>
      </c>
      <c r="B33" s="1">
        <v>-19.100000000000001</v>
      </c>
      <c r="C33" s="1">
        <v>-29.4</v>
      </c>
      <c r="D33" s="1">
        <v>-20.9</v>
      </c>
      <c r="E33" s="1">
        <v>-14.1</v>
      </c>
      <c r="F33" s="6">
        <v>-1.6</v>
      </c>
      <c r="G33" s="1">
        <v>1.6</v>
      </c>
      <c r="H33" s="1">
        <v>3.6</v>
      </c>
      <c r="I33" s="1">
        <v>3.9</v>
      </c>
      <c r="J33" s="1">
        <v>1.1000000000000001</v>
      </c>
      <c r="K33" s="1">
        <v>-4.9000000000000004</v>
      </c>
      <c r="L33" s="1">
        <v>-7.7</v>
      </c>
      <c r="M33" s="1">
        <v>-19.7</v>
      </c>
      <c r="N33" s="1">
        <v>-8.9</v>
      </c>
      <c r="O33" s="1">
        <f t="shared" si="0"/>
        <v>10.199999999999999</v>
      </c>
      <c r="P33" s="1">
        <f t="shared" si="14"/>
        <v>-20.9</v>
      </c>
      <c r="Q33" s="1">
        <f t="shared" si="15"/>
        <v>-12.200000000000001</v>
      </c>
      <c r="R33" s="1">
        <f t="shared" si="16"/>
        <v>3.0333333333333332</v>
      </c>
      <c r="S33" s="1">
        <f t="shared" si="17"/>
        <v>-3.8333333333333335</v>
      </c>
      <c r="U33" s="1">
        <f t="shared" si="5"/>
        <v>3.9</v>
      </c>
      <c r="V33" s="1">
        <f t="shared" si="6"/>
        <v>-29.4</v>
      </c>
      <c r="W33" s="4">
        <f t="shared" si="25"/>
        <v>150.75</v>
      </c>
      <c r="X33" s="1">
        <f t="shared" si="18"/>
        <v>263.59166666666664</v>
      </c>
      <c r="Y33" s="1">
        <f t="shared" si="8"/>
        <v>112.84166666666664</v>
      </c>
      <c r="Z33" s="1">
        <f t="shared" si="9"/>
        <v>207.17083333333332</v>
      </c>
      <c r="AA33" s="7">
        <f t="shared" si="10"/>
        <v>293.38833333333321</v>
      </c>
      <c r="AB33" s="1">
        <f t="shared" si="11"/>
        <v>250.51271186440675</v>
      </c>
      <c r="AC33" s="1">
        <f t="shared" si="19"/>
        <v>4910.0491525423722</v>
      </c>
      <c r="AD33" s="1">
        <f t="shared" si="20"/>
        <v>25.493644067796623</v>
      </c>
      <c r="AE33" s="12">
        <f t="shared" si="21"/>
        <v>0.80357203597703009</v>
      </c>
      <c r="AH33" s="23">
        <f t="shared" si="12"/>
        <v>7.4840000000000018E-2</v>
      </c>
      <c r="AI33" s="23">
        <f t="shared" si="13"/>
        <v>0.11033999999999999</v>
      </c>
      <c r="AJ33" s="11">
        <f t="shared" si="23"/>
        <v>0.11268</v>
      </c>
      <c r="AK33" s="11">
        <f t="shared" si="23"/>
        <v>0.16664000000000001</v>
      </c>
      <c r="AL33" s="11">
        <f t="shared" si="23"/>
        <v>0.21035999999999999</v>
      </c>
      <c r="AM33" s="11">
        <f t="shared" si="23"/>
        <v>0.40259999999999996</v>
      </c>
      <c r="AN33" s="23">
        <f t="shared" si="3"/>
        <v>1.2373398957520001</v>
      </c>
      <c r="AO33" s="23">
        <f t="shared" si="3"/>
        <v>1.2315594134080001</v>
      </c>
      <c r="AP33" s="23">
        <f t="shared" si="3"/>
        <v>1.105614312832</v>
      </c>
      <c r="AQ33" s="23">
        <f t="shared" si="3"/>
        <v>1.0139046176319999</v>
      </c>
      <c r="AR33" s="23">
        <f t="shared" si="3"/>
        <v>0.72042395920000013</v>
      </c>
      <c r="AS33" s="23">
        <f t="shared" si="4"/>
        <v>1.6347357311598567</v>
      </c>
      <c r="AT33" s="23">
        <f t="shared" si="4"/>
        <v>0.82847818595691691</v>
      </c>
      <c r="AU33" s="23">
        <f t="shared" si="4"/>
        <v>0.67264292339508114</v>
      </c>
      <c r="AV33" s="23">
        <f t="shared" si="4"/>
        <v>0.20353707524155273</v>
      </c>
    </row>
    <row r="34" spans="1:48" x14ac:dyDescent="0.35">
      <c r="A34">
        <v>1864</v>
      </c>
      <c r="B34" s="1">
        <v>-19.100000000000001</v>
      </c>
      <c r="C34" s="1">
        <v>-16.8</v>
      </c>
      <c r="D34" s="1">
        <v>-13.6</v>
      </c>
      <c r="E34" s="1">
        <v>-13.9</v>
      </c>
      <c r="F34" s="6">
        <v>-0.5</v>
      </c>
      <c r="G34" s="1">
        <v>3.1</v>
      </c>
      <c r="H34" s="1">
        <v>3.2</v>
      </c>
      <c r="I34" s="1">
        <v>5.7</v>
      </c>
      <c r="J34" s="1">
        <v>2.8</v>
      </c>
      <c r="K34" s="1">
        <v>-0.6</v>
      </c>
      <c r="L34" s="1">
        <v>-4.9000000000000004</v>
      </c>
      <c r="M34" s="1">
        <v>-7.1</v>
      </c>
      <c r="N34" s="1">
        <v>-5.2</v>
      </c>
      <c r="O34" s="1">
        <f t="shared" si="0"/>
        <v>14.8</v>
      </c>
      <c r="P34" s="1">
        <f t="shared" si="14"/>
        <v>-18.533333333333331</v>
      </c>
      <c r="Q34" s="1">
        <f t="shared" si="15"/>
        <v>-9.3333333333333339</v>
      </c>
      <c r="R34" s="1">
        <f t="shared" si="16"/>
        <v>4</v>
      </c>
      <c r="S34" s="1">
        <f t="shared" si="17"/>
        <v>-0.90000000000000024</v>
      </c>
      <c r="U34" s="1">
        <f t="shared" si="5"/>
        <v>5.7</v>
      </c>
      <c r="V34" s="1">
        <f t="shared" si="6"/>
        <v>-19.100000000000001</v>
      </c>
      <c r="W34" s="4">
        <f t="shared" si="25"/>
        <v>139.73611111111111</v>
      </c>
      <c r="X34" s="1">
        <f t="shared" si="18"/>
        <v>283.11764705882354</v>
      </c>
      <c r="Y34" s="1">
        <f t="shared" si="8"/>
        <v>143.38153594771242</v>
      </c>
      <c r="Z34" s="1">
        <f t="shared" si="9"/>
        <v>211.42687908496731</v>
      </c>
      <c r="AA34" s="7">
        <f t="shared" si="10"/>
        <v>544.84983660130717</v>
      </c>
      <c r="AB34" s="1">
        <f t="shared" si="11"/>
        <v>241.14444444444447</v>
      </c>
      <c r="AC34" s="1">
        <f t="shared" si="19"/>
        <v>3070.5725925925931</v>
      </c>
      <c r="AD34" s="1">
        <f t="shared" si="20"/>
        <v>19.163888888888877</v>
      </c>
      <c r="AE34" s="12">
        <f t="shared" si="21"/>
        <v>0.70361135203074454</v>
      </c>
      <c r="AH34" s="23">
        <f t="shared" si="12"/>
        <v>6.0080000000000015E-2</v>
      </c>
      <c r="AI34" s="23">
        <f t="shared" si="13"/>
        <v>0.16875999999999999</v>
      </c>
      <c r="AJ34" s="11">
        <f t="shared" si="23"/>
        <v>0.14212000000000002</v>
      </c>
      <c r="AK34" s="11">
        <f t="shared" si="23"/>
        <v>0.21356000000000003</v>
      </c>
      <c r="AL34" s="11">
        <f t="shared" si="23"/>
        <v>0.25544</v>
      </c>
      <c r="AM34" s="11">
        <f t="shared" si="23"/>
        <v>0.4325</v>
      </c>
      <c r="AN34" s="23">
        <f t="shared" si="3"/>
        <v>1.1009538489920001</v>
      </c>
      <c r="AO34" s="23">
        <f t="shared" si="3"/>
        <v>1.1610981884480001</v>
      </c>
      <c r="AP34" s="23">
        <f t="shared" si="3"/>
        <v>1.007555454112</v>
      </c>
      <c r="AQ34" s="23">
        <f t="shared" si="3"/>
        <v>0.92902961651200011</v>
      </c>
      <c r="AR34" s="23">
        <f t="shared" si="3"/>
        <v>0.69085112500000023</v>
      </c>
      <c r="AS34" s="23">
        <f t="shared" si="4"/>
        <v>2.1630738023577321</v>
      </c>
      <c r="AT34" s="23">
        <f t="shared" si="4"/>
        <v>1.0777814965594654</v>
      </c>
      <c r="AU34" s="23">
        <f t="shared" si="4"/>
        <v>0.87744074811997919</v>
      </c>
      <c r="AV34" s="23">
        <f t="shared" si="4"/>
        <v>0.27161808486204958</v>
      </c>
    </row>
    <row r="35" spans="1:48" x14ac:dyDescent="0.35">
      <c r="A35">
        <v>1865</v>
      </c>
      <c r="B35" s="1">
        <v>-16.899999999999999</v>
      </c>
      <c r="C35" s="1">
        <v>-14.5</v>
      </c>
      <c r="D35" s="1">
        <v>-11.3</v>
      </c>
      <c r="E35" s="1">
        <v>-13.5</v>
      </c>
      <c r="F35" s="6">
        <v>-7.5</v>
      </c>
      <c r="G35" s="1">
        <v>0.3</v>
      </c>
      <c r="H35" s="1">
        <v>6.3</v>
      </c>
      <c r="I35" s="1">
        <v>3.5</v>
      </c>
      <c r="J35" s="1">
        <v>-0.1</v>
      </c>
      <c r="K35" s="1">
        <v>-0.6</v>
      </c>
      <c r="L35" s="1">
        <v>-7.2</v>
      </c>
      <c r="M35" s="1">
        <v>-11.6</v>
      </c>
      <c r="N35" s="1">
        <v>-6.1</v>
      </c>
      <c r="O35" s="1">
        <f t="shared" si="0"/>
        <v>10.1</v>
      </c>
      <c r="P35" s="1">
        <f t="shared" si="14"/>
        <v>-12.833333333333334</v>
      </c>
      <c r="Q35" s="1">
        <f t="shared" si="15"/>
        <v>-10.766666666666666</v>
      </c>
      <c r="R35" s="1">
        <f t="shared" si="16"/>
        <v>3.3666666666666667</v>
      </c>
      <c r="S35" s="1">
        <f t="shared" si="17"/>
        <v>-2.6333333333333333</v>
      </c>
      <c r="U35" s="1">
        <f t="shared" si="5"/>
        <v>6.3</v>
      </c>
      <c r="V35" s="1">
        <f t="shared" si="6"/>
        <v>-16.899999999999999</v>
      </c>
      <c r="W35" s="4">
        <f t="shared" si="25"/>
        <v>164.82692307692307</v>
      </c>
      <c r="X35" s="1">
        <f t="shared" si="18"/>
        <v>251.9</v>
      </c>
      <c r="Y35" s="1">
        <f t="shared" si="8"/>
        <v>87.07307692307694</v>
      </c>
      <c r="Z35" s="1">
        <f t="shared" si="9"/>
        <v>208.36346153846154</v>
      </c>
      <c r="AA35" s="7">
        <f t="shared" si="10"/>
        <v>365.70692307692309</v>
      </c>
      <c r="AB35" s="1">
        <f t="shared" si="11"/>
        <v>246.70927601809953</v>
      </c>
      <c r="AC35" s="1">
        <f t="shared" si="19"/>
        <v>2779.5911764705879</v>
      </c>
      <c r="AD35" s="1">
        <f t="shared" si="20"/>
        <v>41.472285067873301</v>
      </c>
      <c r="AE35" s="12">
        <f t="shared" si="21"/>
        <v>0.73382438416688278</v>
      </c>
      <c r="AH35" s="23">
        <f t="shared" si="12"/>
        <v>0.17447000000000001</v>
      </c>
      <c r="AI35" s="23">
        <f t="shared" si="13"/>
        <v>0.10907</v>
      </c>
      <c r="AJ35" s="11">
        <f t="shared" si="23"/>
        <v>0.11204</v>
      </c>
      <c r="AK35" s="11">
        <f t="shared" si="23"/>
        <v>0.16561999999999999</v>
      </c>
      <c r="AL35" s="11">
        <f t="shared" si="23"/>
        <v>0.20938000000000001</v>
      </c>
      <c r="AM35" s="11">
        <f t="shared" si="23"/>
        <v>0.40194999999999997</v>
      </c>
      <c r="AN35" s="23">
        <f t="shared" si="3"/>
        <v>1.2404882610580001</v>
      </c>
      <c r="AO35" s="23">
        <f t="shared" si="3"/>
        <v>1.2331377670720001</v>
      </c>
      <c r="AP35" s="23">
        <f t="shared" si="3"/>
        <v>1.1078643622480002</v>
      </c>
      <c r="AQ35" s="23">
        <f t="shared" si="3"/>
        <v>1.0158589622480001</v>
      </c>
      <c r="AR35" s="23">
        <f t="shared" si="3"/>
        <v>0.72111490205000006</v>
      </c>
      <c r="AS35" s="23">
        <f t="shared" si="4"/>
        <v>1.8262946282068444</v>
      </c>
      <c r="AT35" s="23">
        <f t="shared" si="4"/>
        <v>0.92590774896459627</v>
      </c>
      <c r="AU35" s="23">
        <f t="shared" si="4"/>
        <v>0.7517058086834163</v>
      </c>
      <c r="AV35" s="23">
        <f t="shared" si="4"/>
        <v>0.22735099637932091</v>
      </c>
    </row>
    <row r="36" spans="1:48" x14ac:dyDescent="0.35">
      <c r="A36">
        <v>1866</v>
      </c>
      <c r="B36" s="1">
        <v>-20.5</v>
      </c>
      <c r="C36" s="1">
        <v>-19</v>
      </c>
      <c r="D36" s="1">
        <v>-14.5</v>
      </c>
      <c r="E36" s="1">
        <v>-9.5</v>
      </c>
      <c r="F36" s="6">
        <v>-1.2</v>
      </c>
      <c r="G36" s="1">
        <v>2</v>
      </c>
      <c r="H36" s="1">
        <v>5.4</v>
      </c>
      <c r="I36" s="1">
        <v>4.5</v>
      </c>
      <c r="J36" s="1">
        <v>0.8</v>
      </c>
      <c r="K36" s="1">
        <v>-4.2</v>
      </c>
      <c r="L36" s="1">
        <v>-8.3000000000000007</v>
      </c>
      <c r="M36" s="1">
        <v>-14.4</v>
      </c>
      <c r="N36" s="1">
        <v>-6.6</v>
      </c>
      <c r="O36" s="1">
        <f t="shared" si="0"/>
        <v>12.700000000000001</v>
      </c>
      <c r="P36" s="1">
        <f t="shared" si="14"/>
        <v>-17.033333333333335</v>
      </c>
      <c r="Q36" s="1">
        <f t="shared" si="15"/>
        <v>-8.4</v>
      </c>
      <c r="R36" s="1">
        <f t="shared" si="16"/>
        <v>3.9666666666666668</v>
      </c>
      <c r="S36" s="1">
        <f t="shared" si="17"/>
        <v>-3.9000000000000004</v>
      </c>
      <c r="U36" s="1">
        <f t="shared" si="5"/>
        <v>5.4</v>
      </c>
      <c r="V36" s="1">
        <f t="shared" si="6"/>
        <v>-20.5</v>
      </c>
      <c r="W36" s="4">
        <f t="shared" si="25"/>
        <v>146.9375</v>
      </c>
      <c r="X36" s="1">
        <f t="shared" si="18"/>
        <v>262.88</v>
      </c>
      <c r="Y36" s="1">
        <f t="shared" si="8"/>
        <v>115.9425</v>
      </c>
      <c r="Z36" s="1">
        <f t="shared" si="9"/>
        <v>204.90875</v>
      </c>
      <c r="AA36" s="7">
        <f t="shared" si="10"/>
        <v>417.39299999999997</v>
      </c>
      <c r="AB36" s="1">
        <f t="shared" si="11"/>
        <v>260.03750000000002</v>
      </c>
      <c r="AC36" s="1">
        <f t="shared" si="19"/>
        <v>3553.8458333333333</v>
      </c>
      <c r="AD36" s="1">
        <f t="shared" si="20"/>
        <v>16.918749999999989</v>
      </c>
      <c r="AE36" s="12">
        <f t="shared" si="21"/>
        <v>0.74476398486545115</v>
      </c>
      <c r="AH36" s="23">
        <f t="shared" si="12"/>
        <v>0.14126000000000002</v>
      </c>
      <c r="AI36" s="23">
        <f t="shared" si="13"/>
        <v>0.14209000000000002</v>
      </c>
      <c r="AJ36" s="11">
        <f t="shared" si="23"/>
        <v>0.12868000000000002</v>
      </c>
      <c r="AK36" s="11">
        <f t="shared" si="23"/>
        <v>0.19214000000000003</v>
      </c>
      <c r="AL36" s="11">
        <f t="shared" si="23"/>
        <v>0.23486000000000001</v>
      </c>
      <c r="AM36" s="11">
        <f t="shared" si="23"/>
        <v>0.41885</v>
      </c>
      <c r="AN36" s="23">
        <f t="shared" si="3"/>
        <v>1.1611678548020001</v>
      </c>
      <c r="AO36" s="23">
        <f t="shared" si="3"/>
        <v>1.1927448726079999</v>
      </c>
      <c r="AP36" s="23">
        <f t="shared" si="3"/>
        <v>1.0509996266320001</v>
      </c>
      <c r="AQ36" s="23">
        <f t="shared" si="3"/>
        <v>0.96655671143200006</v>
      </c>
      <c r="AR36" s="23">
        <f t="shared" si="3"/>
        <v>0.70381498045000002</v>
      </c>
      <c r="AS36" s="23">
        <f t="shared" si="4"/>
        <v>1.9188667215546351</v>
      </c>
      <c r="AT36" s="23">
        <f t="shared" si="4"/>
        <v>0.96345557304322182</v>
      </c>
      <c r="AU36" s="23">
        <f t="shared" si="4"/>
        <v>0.78334100000999229</v>
      </c>
      <c r="AV36" s="23">
        <f t="shared" si="4"/>
        <v>0.23995503629316373</v>
      </c>
    </row>
    <row r="37" spans="1:48" x14ac:dyDescent="0.35">
      <c r="A37">
        <v>1867</v>
      </c>
      <c r="B37" s="1">
        <v>-9.4</v>
      </c>
      <c r="C37" s="1">
        <v>-20.399999999999999</v>
      </c>
      <c r="D37" s="1">
        <v>-15</v>
      </c>
      <c r="E37" s="1">
        <v>-9.5</v>
      </c>
      <c r="F37" s="6">
        <v>-0.6</v>
      </c>
      <c r="G37" s="1">
        <v>2.8</v>
      </c>
      <c r="H37" s="1">
        <v>7.6</v>
      </c>
      <c r="I37" s="1">
        <v>6.2</v>
      </c>
      <c r="J37" s="1">
        <v>2.2999999999999998</v>
      </c>
      <c r="K37" s="1">
        <v>-3</v>
      </c>
      <c r="L37" s="1">
        <v>-3.5</v>
      </c>
      <c r="M37" s="1">
        <v>-7.4</v>
      </c>
      <c r="N37" s="1">
        <v>-4.2</v>
      </c>
      <c r="O37" s="1">
        <f t="shared" si="0"/>
        <v>18.899999999999999</v>
      </c>
      <c r="P37" s="1">
        <f t="shared" si="14"/>
        <v>-14.733333333333334</v>
      </c>
      <c r="Q37" s="1">
        <f t="shared" si="15"/>
        <v>-8.3666666666666671</v>
      </c>
      <c r="R37" s="1">
        <f t="shared" si="16"/>
        <v>5.5333333333333323</v>
      </c>
      <c r="S37" s="1">
        <f t="shared" si="17"/>
        <v>-1.4000000000000001</v>
      </c>
      <c r="U37" s="1">
        <f t="shared" si="5"/>
        <v>7.6</v>
      </c>
      <c r="V37" s="1">
        <f t="shared" si="6"/>
        <v>-20.399999999999999</v>
      </c>
      <c r="W37" s="4">
        <f t="shared" si="25"/>
        <v>140.88235294117646</v>
      </c>
      <c r="X37" s="1">
        <f t="shared" si="18"/>
        <v>271.2358490566038</v>
      </c>
      <c r="Y37" s="1">
        <f t="shared" si="8"/>
        <v>130.35349611542733</v>
      </c>
      <c r="Z37" s="1">
        <f t="shared" si="9"/>
        <v>206.05910099889013</v>
      </c>
      <c r="AA37" s="7">
        <f t="shared" si="10"/>
        <v>660.45771365149847</v>
      </c>
      <c r="AB37" s="1">
        <f t="shared" si="11"/>
        <v>243.00235294117647</v>
      </c>
      <c r="AC37" s="1">
        <f t="shared" si="19"/>
        <v>3304.8319999999994</v>
      </c>
      <c r="AD37" s="1">
        <f t="shared" si="20"/>
        <v>19.38117647058823</v>
      </c>
      <c r="AE37" s="12">
        <f t="shared" si="21"/>
        <v>0.69106519689173085</v>
      </c>
      <c r="AH37" s="23">
        <f t="shared" si="12"/>
        <v>0.22244000000000003</v>
      </c>
      <c r="AI37" s="23">
        <f t="shared" si="13"/>
        <v>0.22082999999999997</v>
      </c>
      <c r="AJ37" s="11">
        <f t="shared" si="23"/>
        <v>0.16836000000000001</v>
      </c>
      <c r="AK37" s="11">
        <f t="shared" si="23"/>
        <v>0.25538</v>
      </c>
      <c r="AL37" s="11">
        <f t="shared" si="23"/>
        <v>0.29561999999999999</v>
      </c>
      <c r="AM37" s="11">
        <f t="shared" si="23"/>
        <v>0.45914999999999995</v>
      </c>
      <c r="AN37" s="23">
        <f t="shared" si="3"/>
        <v>0.99331515113800017</v>
      </c>
      <c r="AO37" s="23">
        <f t="shared" si="3"/>
        <v>1.1018315168320001</v>
      </c>
      <c r="AP37" s="23">
        <f t="shared" si="3"/>
        <v>0.92913604544799999</v>
      </c>
      <c r="AQ37" s="23">
        <f t="shared" si="3"/>
        <v>0.86167046624800014</v>
      </c>
      <c r="AR37" s="23">
        <f t="shared" si="3"/>
        <v>0.66813980845000021</v>
      </c>
      <c r="AS37" s="23">
        <f t="shared" si="4"/>
        <v>2.3199496262481309</v>
      </c>
      <c r="AT37" s="23">
        <f t="shared" si="4"/>
        <v>1.1395148636206129</v>
      </c>
      <c r="AU37" s="23">
        <f t="shared" si="4"/>
        <v>0.93037433010375181</v>
      </c>
      <c r="AV37" s="23">
        <f t="shared" si="4"/>
        <v>0.29409268215400008</v>
      </c>
    </row>
    <row r="38" spans="1:48" x14ac:dyDescent="0.35">
      <c r="A38">
        <v>1868</v>
      </c>
      <c r="B38" s="1">
        <v>-13.2</v>
      </c>
      <c r="C38" s="1">
        <v>-28.6</v>
      </c>
      <c r="D38" s="1">
        <v>-21.4</v>
      </c>
      <c r="E38" s="1">
        <v>-9.5</v>
      </c>
      <c r="F38" s="6">
        <v>-2.1</v>
      </c>
      <c r="G38" s="1">
        <v>1</v>
      </c>
      <c r="H38" s="1">
        <v>3.6</v>
      </c>
      <c r="I38" s="1">
        <v>5.4</v>
      </c>
      <c r="J38" s="1">
        <v>2.8</v>
      </c>
      <c r="K38" s="1">
        <v>-4.3</v>
      </c>
      <c r="L38" s="1">
        <v>-6.4</v>
      </c>
      <c r="M38" s="1">
        <v>-10.199999999999999</v>
      </c>
      <c r="N38" s="1">
        <v>-6.9</v>
      </c>
      <c r="O38" s="1">
        <f t="shared" si="0"/>
        <v>12.8</v>
      </c>
      <c r="P38" s="1">
        <f t="shared" si="14"/>
        <v>-16.400000000000002</v>
      </c>
      <c r="Q38" s="1">
        <f t="shared" si="15"/>
        <v>-11</v>
      </c>
      <c r="R38" s="1">
        <f t="shared" si="16"/>
        <v>3.3333333333333335</v>
      </c>
      <c r="S38" s="1">
        <f t="shared" si="17"/>
        <v>-2.6333333333333333</v>
      </c>
      <c r="U38" s="1">
        <f t="shared" si="5"/>
        <v>5.4</v>
      </c>
      <c r="V38" s="1">
        <f t="shared" si="6"/>
        <v>-28.6</v>
      </c>
      <c r="W38" s="4">
        <f t="shared" si="25"/>
        <v>156.16129032258064</v>
      </c>
      <c r="X38" s="1">
        <f t="shared" si="18"/>
        <v>270.02816901408448</v>
      </c>
      <c r="Y38" s="1">
        <f t="shared" si="8"/>
        <v>113.86687869150384</v>
      </c>
      <c r="Z38" s="1">
        <f t="shared" si="9"/>
        <v>213.09472966833255</v>
      </c>
      <c r="AA38" s="7">
        <f t="shared" si="10"/>
        <v>409.92076328941386</v>
      </c>
      <c r="AB38" s="1">
        <f t="shared" si="11"/>
        <v>249.92544126597684</v>
      </c>
      <c r="AC38" s="1">
        <f t="shared" si="19"/>
        <v>4765.2450801379582</v>
      </c>
      <c r="AD38" s="1">
        <f t="shared" si="20"/>
        <v>31.198569689592219</v>
      </c>
      <c r="AE38" s="12">
        <f t="shared" si="21"/>
        <v>0.77321771249133731</v>
      </c>
      <c r="AH38" s="23">
        <f t="shared" si="12"/>
        <v>7.4840000000000018E-2</v>
      </c>
      <c r="AI38" s="23">
        <f t="shared" si="13"/>
        <v>0.14336000000000002</v>
      </c>
      <c r="AJ38" s="11">
        <f t="shared" si="23"/>
        <v>0.12931999999999999</v>
      </c>
      <c r="AK38" s="11">
        <f t="shared" si="23"/>
        <v>0.19316</v>
      </c>
      <c r="AL38" s="11">
        <f t="shared" si="23"/>
        <v>0.23583999999999999</v>
      </c>
      <c r="AM38" s="11">
        <f t="shared" si="23"/>
        <v>0.41949999999999998</v>
      </c>
      <c r="AN38" s="23">
        <f t="shared" si="3"/>
        <v>1.1582224568320001</v>
      </c>
      <c r="AO38" s="23">
        <f t="shared" si="3"/>
        <v>1.191218063008</v>
      </c>
      <c r="AP38" s="23">
        <f t="shared" si="3"/>
        <v>1.0488805011520002</v>
      </c>
      <c r="AQ38" s="23">
        <f t="shared" si="3"/>
        <v>0.96472322355200013</v>
      </c>
      <c r="AR38" s="23">
        <f t="shared" si="3"/>
        <v>0.70317720500000003</v>
      </c>
      <c r="AS38" s="23">
        <f t="shared" si="4"/>
        <v>1.9003957246871126</v>
      </c>
      <c r="AT38" s="23">
        <f t="shared" si="4"/>
        <v>0.95382960069211964</v>
      </c>
      <c r="AU38" s="23">
        <f t="shared" si="4"/>
        <v>0.77556094662223696</v>
      </c>
      <c r="AV38" s="23">
        <f t="shared" si="4"/>
        <v>0.23768971280612472</v>
      </c>
    </row>
    <row r="39" spans="1:48" x14ac:dyDescent="0.35">
      <c r="A39">
        <v>1869</v>
      </c>
      <c r="B39" s="1">
        <v>-17.399999999999999</v>
      </c>
      <c r="C39" s="1">
        <v>-19.7</v>
      </c>
      <c r="D39" s="1">
        <v>-11.4</v>
      </c>
      <c r="E39" s="1">
        <v>-12</v>
      </c>
      <c r="F39" s="6">
        <v>-0.2</v>
      </c>
      <c r="G39" s="1">
        <v>2.2999999999999998</v>
      </c>
      <c r="H39" s="1">
        <v>4.9000000000000004</v>
      </c>
      <c r="I39" s="1">
        <v>4.8</v>
      </c>
      <c r="J39" s="1">
        <v>1.8</v>
      </c>
      <c r="K39" s="1">
        <v>-0.3</v>
      </c>
      <c r="L39" s="1">
        <v>-8</v>
      </c>
      <c r="M39" s="1">
        <v>-10.8</v>
      </c>
      <c r="N39" s="1">
        <v>-5.5</v>
      </c>
      <c r="O39" s="1">
        <f t="shared" si="0"/>
        <v>13.8</v>
      </c>
      <c r="P39" s="1">
        <f t="shared" si="14"/>
        <v>-15.766666666666666</v>
      </c>
      <c r="Q39" s="1">
        <f t="shared" si="15"/>
        <v>-7.8666666666666663</v>
      </c>
      <c r="R39" s="1">
        <f t="shared" si="16"/>
        <v>4</v>
      </c>
      <c r="S39" s="1">
        <f t="shared" si="17"/>
        <v>-2.1666666666666665</v>
      </c>
      <c r="U39" s="1">
        <f t="shared" si="5"/>
        <v>4.9000000000000004</v>
      </c>
      <c r="V39" s="1">
        <f t="shared" si="6"/>
        <v>-19.7</v>
      </c>
      <c r="W39" s="4">
        <f t="shared" si="25"/>
        <v>137.94</v>
      </c>
      <c r="X39" s="1">
        <f t="shared" si="18"/>
        <v>284.14285714285717</v>
      </c>
      <c r="Y39" s="1">
        <f t="shared" si="8"/>
        <v>146.20285714285717</v>
      </c>
      <c r="Z39" s="1">
        <f t="shared" si="9"/>
        <v>211.04142857142858</v>
      </c>
      <c r="AA39" s="7">
        <f t="shared" si="10"/>
        <v>477.59600000000006</v>
      </c>
      <c r="AB39" s="1">
        <f t="shared" si="11"/>
        <v>232.91183098591551</v>
      </c>
      <c r="AC39" s="1">
        <f t="shared" si="19"/>
        <v>3058.9087136150238</v>
      </c>
      <c r="AD39" s="1">
        <f t="shared" si="20"/>
        <v>21.48408450704224</v>
      </c>
      <c r="AE39" s="12">
        <f t="shared" si="21"/>
        <v>0.71677577314196805</v>
      </c>
      <c r="AH39" s="23">
        <f t="shared" si="12"/>
        <v>0.12281000000000003</v>
      </c>
      <c r="AI39" s="23">
        <f t="shared" si="13"/>
        <v>0.15606</v>
      </c>
      <c r="AJ39" s="11">
        <f t="shared" si="23"/>
        <v>0.13572000000000001</v>
      </c>
      <c r="AK39" s="11">
        <f t="shared" si="23"/>
        <v>0.20336000000000004</v>
      </c>
      <c r="AL39" s="11">
        <f t="shared" si="23"/>
        <v>0.24564</v>
      </c>
      <c r="AM39" s="11">
        <f t="shared" si="23"/>
        <v>0.42599999999999999</v>
      </c>
      <c r="AN39" s="23">
        <f t="shared" si="3"/>
        <v>1.1291978311120001</v>
      </c>
      <c r="AO39" s="23">
        <f t="shared" si="3"/>
        <v>1.176059002528</v>
      </c>
      <c r="AP39" s="23">
        <f t="shared" si="3"/>
        <v>1.0279662008320001</v>
      </c>
      <c r="AQ39" s="23">
        <f t="shared" si="3"/>
        <v>0.94664400323200004</v>
      </c>
      <c r="AR39" s="23">
        <f t="shared" si="3"/>
        <v>0.69691192000000002</v>
      </c>
      <c r="AS39" s="23">
        <f t="shared" si="4"/>
        <v>2.0381838075714853</v>
      </c>
      <c r="AT39" s="23">
        <f t="shared" si="4"/>
        <v>1.0192426534446137</v>
      </c>
      <c r="AU39" s="23">
        <f t="shared" si="4"/>
        <v>0.82925536792239385</v>
      </c>
      <c r="AV39" s="23">
        <f t="shared" si="4"/>
        <v>0.25541554315954762</v>
      </c>
    </row>
    <row r="40" spans="1:48" x14ac:dyDescent="0.35">
      <c r="A40">
        <v>1870</v>
      </c>
      <c r="B40" s="1">
        <v>-12.8</v>
      </c>
      <c r="C40" s="1">
        <v>-15.3</v>
      </c>
      <c r="D40" s="1">
        <v>-20.5</v>
      </c>
      <c r="E40" s="1">
        <v>-14.8</v>
      </c>
      <c r="F40" s="6">
        <v>-2.9</v>
      </c>
      <c r="G40" s="1">
        <v>2.2999999999999998</v>
      </c>
      <c r="H40" s="1">
        <v>5.0999999999999996</v>
      </c>
      <c r="I40" s="1">
        <v>6.6</v>
      </c>
      <c r="J40" s="1">
        <v>0</v>
      </c>
      <c r="K40" s="1">
        <v>-2.6</v>
      </c>
      <c r="L40" s="1">
        <v>-1.4</v>
      </c>
      <c r="M40" s="1">
        <v>-4.2</v>
      </c>
      <c r="N40" s="1">
        <v>-5</v>
      </c>
      <c r="O40" s="1">
        <f t="shared" si="0"/>
        <v>14</v>
      </c>
      <c r="P40" s="1">
        <f t="shared" si="14"/>
        <v>-12.966666666666669</v>
      </c>
      <c r="Q40" s="1">
        <f t="shared" si="15"/>
        <v>-12.733333333333333</v>
      </c>
      <c r="R40" s="1">
        <f t="shared" si="16"/>
        <v>4.666666666666667</v>
      </c>
      <c r="S40" s="1">
        <f t="shared" si="17"/>
        <v>-1.3333333333333333</v>
      </c>
      <c r="U40" s="1">
        <f t="shared" si="5"/>
        <v>6.6</v>
      </c>
      <c r="V40" s="1">
        <f t="shared" si="6"/>
        <v>-20.5</v>
      </c>
      <c r="W40" s="4">
        <f t="shared" si="25"/>
        <v>152.50961538461539</v>
      </c>
      <c r="X40" s="1">
        <f t="shared" si="18"/>
        <v>258</v>
      </c>
      <c r="Y40" s="1">
        <f t="shared" si="8"/>
        <v>105.49038461538461</v>
      </c>
      <c r="Z40" s="1">
        <f t="shared" si="9"/>
        <v>205.25480769230768</v>
      </c>
      <c r="AA40" s="7">
        <f t="shared" si="10"/>
        <v>464.15769230769223</v>
      </c>
      <c r="AB40" s="1">
        <f t="shared" si="11"/>
        <v>233.36675824175822</v>
      </c>
      <c r="AC40" s="1">
        <f t="shared" si="19"/>
        <v>3189.3456959706955</v>
      </c>
      <c r="AD40" s="1">
        <f t="shared" si="20"/>
        <v>35.826236263736277</v>
      </c>
      <c r="AE40" s="12">
        <f t="shared" si="21"/>
        <v>0.72385666938466231</v>
      </c>
      <c r="AH40" s="23">
        <f t="shared" si="12"/>
        <v>0.13019</v>
      </c>
      <c r="AI40" s="23">
        <f t="shared" si="13"/>
        <v>0.15859999999999999</v>
      </c>
      <c r="AJ40" s="11">
        <f t="shared" si="23"/>
        <v>0.13700000000000001</v>
      </c>
      <c r="AK40" s="11">
        <f t="shared" si="23"/>
        <v>0.20540000000000003</v>
      </c>
      <c r="AL40" s="11">
        <f t="shared" si="23"/>
        <v>0.24759999999999999</v>
      </c>
      <c r="AM40" s="11">
        <f t="shared" si="23"/>
        <v>0.42730000000000001</v>
      </c>
      <c r="AN40" s="23">
        <f t="shared" si="3"/>
        <v>1.1234865832000001</v>
      </c>
      <c r="AO40" s="23">
        <f t="shared" si="3"/>
        <v>1.17305098</v>
      </c>
      <c r="AP40" s="23">
        <f t="shared" si="3"/>
        <v>1.0238437672</v>
      </c>
      <c r="AQ40" s="23">
        <f t="shared" si="3"/>
        <v>0.94308393920000011</v>
      </c>
      <c r="AR40" s="23">
        <f t="shared" si="3"/>
        <v>0.69568340179999999</v>
      </c>
      <c r="AS40" s="23">
        <f t="shared" si="4"/>
        <v>2.0067333611229028</v>
      </c>
      <c r="AT40" s="23">
        <f t="shared" si="4"/>
        <v>1.002784132266423</v>
      </c>
      <c r="AU40" s="23">
        <f t="shared" si="4"/>
        <v>0.81596692964211603</v>
      </c>
      <c r="AV40" s="23">
        <f t="shared" si="4"/>
        <v>0.25157450837043405</v>
      </c>
    </row>
    <row r="41" spans="1:48" x14ac:dyDescent="0.35">
      <c r="A41">
        <v>1871</v>
      </c>
      <c r="B41" s="1">
        <v>-15</v>
      </c>
      <c r="C41" s="1">
        <v>-12.3</v>
      </c>
      <c r="D41" s="1">
        <v>-22.8</v>
      </c>
      <c r="E41" s="1">
        <v>-8.1999999999999993</v>
      </c>
      <c r="F41" s="6">
        <v>-0.6</v>
      </c>
      <c r="G41" s="1">
        <v>5.0999999999999996</v>
      </c>
      <c r="H41" s="1">
        <v>5.9</v>
      </c>
      <c r="I41" s="1">
        <v>5.4</v>
      </c>
      <c r="J41" s="1">
        <v>2</v>
      </c>
      <c r="K41" s="1">
        <v>-1.5</v>
      </c>
      <c r="L41" s="1">
        <v>-2.7</v>
      </c>
      <c r="M41" s="1">
        <v>-5.3</v>
      </c>
      <c r="N41" s="1">
        <v>-4.2</v>
      </c>
      <c r="O41" s="1">
        <f t="shared" si="0"/>
        <v>18.399999999999999</v>
      </c>
      <c r="P41" s="1">
        <f t="shared" si="14"/>
        <v>-10.5</v>
      </c>
      <c r="Q41" s="1">
        <f t="shared" si="15"/>
        <v>-10.533333333333333</v>
      </c>
      <c r="R41" s="1">
        <f t="shared" si="16"/>
        <v>5.4666666666666659</v>
      </c>
      <c r="S41" s="1">
        <f t="shared" si="17"/>
        <v>-0.73333333333333339</v>
      </c>
      <c r="U41" s="1">
        <f t="shared" si="5"/>
        <v>5.9</v>
      </c>
      <c r="V41" s="1">
        <f t="shared" si="6"/>
        <v>-22.8</v>
      </c>
      <c r="W41" s="4">
        <f t="shared" si="25"/>
        <v>138.71052631578948</v>
      </c>
      <c r="X41" s="1">
        <f t="shared" si="18"/>
        <v>275.42857142857144</v>
      </c>
      <c r="Y41" s="1">
        <f t="shared" si="8"/>
        <v>136.71804511278197</v>
      </c>
      <c r="Z41" s="1">
        <f t="shared" si="9"/>
        <v>207.06954887218046</v>
      </c>
      <c r="AA41" s="7">
        <f t="shared" si="10"/>
        <v>537.75764411027581</v>
      </c>
      <c r="AB41" s="1">
        <f t="shared" si="11"/>
        <v>245.71052631578948</v>
      </c>
      <c r="AC41" s="1">
        <f t="shared" si="19"/>
        <v>3734.7999999999997</v>
      </c>
      <c r="AD41" s="1">
        <f t="shared" si="20"/>
        <v>15.85526315789474</v>
      </c>
      <c r="AE41" s="12">
        <f t="shared" si="21"/>
        <v>0.72492427600913989</v>
      </c>
      <c r="AH41" s="23">
        <f t="shared" si="12"/>
        <v>0.15971000000000002</v>
      </c>
      <c r="AI41" s="23">
        <f t="shared" si="13"/>
        <v>0.21447999999999998</v>
      </c>
      <c r="AJ41" s="11">
        <f t="shared" si="23"/>
        <v>0.16515999999999997</v>
      </c>
      <c r="AK41" s="11">
        <f t="shared" si="23"/>
        <v>0.25028</v>
      </c>
      <c r="AL41" s="11">
        <f t="shared" si="23"/>
        <v>0.29071999999999998</v>
      </c>
      <c r="AM41" s="11">
        <f t="shared" si="23"/>
        <v>0.45589999999999997</v>
      </c>
      <c r="AN41" s="23">
        <f t="shared" si="3"/>
        <v>1.0057392423680001</v>
      </c>
      <c r="AO41" s="23">
        <f t="shared" si="3"/>
        <v>1.108880737952</v>
      </c>
      <c r="AP41" s="23">
        <f t="shared" si="3"/>
        <v>0.93824618972800011</v>
      </c>
      <c r="AQ41" s="23">
        <f t="shared" si="3"/>
        <v>0.8694666465280001</v>
      </c>
      <c r="AR41" s="23">
        <f t="shared" si="3"/>
        <v>0.67072544020000002</v>
      </c>
      <c r="AS41" s="23">
        <f t="shared" si="4"/>
        <v>2.1000719162936998</v>
      </c>
      <c r="AT41" s="23">
        <f t="shared" si="4"/>
        <v>1.0332597989832173</v>
      </c>
      <c r="AU41" s="23">
        <f t="shared" si="4"/>
        <v>0.84330440070528234</v>
      </c>
      <c r="AV41" s="23">
        <f t="shared" si="4"/>
        <v>0.26588492921391543</v>
      </c>
    </row>
    <row r="42" spans="1:48" x14ac:dyDescent="0.35">
      <c r="A42">
        <v>1872</v>
      </c>
      <c r="B42" s="1">
        <v>-10.6</v>
      </c>
      <c r="C42" s="1">
        <v>-8.6</v>
      </c>
      <c r="D42" s="1">
        <v>-10.7</v>
      </c>
      <c r="E42" s="1">
        <v>-5.7</v>
      </c>
      <c r="F42" s="6">
        <v>-0.8</v>
      </c>
      <c r="G42" s="1">
        <v>3.7</v>
      </c>
      <c r="H42" s="1">
        <v>6.8</v>
      </c>
      <c r="I42" s="1">
        <v>6.9</v>
      </c>
      <c r="J42" s="1">
        <v>3.9</v>
      </c>
      <c r="K42" s="1">
        <v>-1.7</v>
      </c>
      <c r="L42" s="1">
        <v>-6.3</v>
      </c>
      <c r="M42" s="1">
        <v>-6.9</v>
      </c>
      <c r="N42" s="1">
        <v>-2.5</v>
      </c>
      <c r="O42" s="1">
        <f t="shared" si="0"/>
        <v>21.299999999999997</v>
      </c>
      <c r="P42" s="1">
        <f t="shared" si="14"/>
        <v>-8.1666666666666661</v>
      </c>
      <c r="Q42" s="1">
        <f t="shared" si="15"/>
        <v>-5.7333333333333334</v>
      </c>
      <c r="R42" s="1">
        <f t="shared" si="16"/>
        <v>5.8</v>
      </c>
      <c r="S42" s="1">
        <f t="shared" si="17"/>
        <v>-1.3666666666666665</v>
      </c>
      <c r="U42" s="1">
        <f t="shared" si="5"/>
        <v>6.9</v>
      </c>
      <c r="V42" s="1">
        <f t="shared" si="6"/>
        <v>-10.7</v>
      </c>
      <c r="W42" s="4">
        <f t="shared" si="25"/>
        <v>140.92222222222222</v>
      </c>
      <c r="X42" s="1">
        <f t="shared" si="18"/>
        <v>279.24107142857144</v>
      </c>
      <c r="Y42" s="1">
        <f t="shared" si="8"/>
        <v>138.31884920634923</v>
      </c>
      <c r="Z42" s="1">
        <f t="shared" si="9"/>
        <v>210.08164682539683</v>
      </c>
      <c r="AA42" s="7">
        <f t="shared" si="10"/>
        <v>636.2667063492064</v>
      </c>
      <c r="AB42" s="1">
        <f t="shared" si="11"/>
        <v>230.49365079365077</v>
      </c>
      <c r="AC42" s="1">
        <f t="shared" si="19"/>
        <v>1644.188042328042</v>
      </c>
      <c r="AD42" s="1">
        <f t="shared" si="20"/>
        <v>25.675396825396831</v>
      </c>
      <c r="AE42" s="12">
        <f t="shared" si="21"/>
        <v>0.61649370171255513</v>
      </c>
      <c r="AH42" s="23">
        <f t="shared" si="12"/>
        <v>0.19292000000000004</v>
      </c>
      <c r="AI42" s="23">
        <f t="shared" si="13"/>
        <v>0.25130999999999998</v>
      </c>
      <c r="AJ42" s="11">
        <f t="shared" si="23"/>
        <v>0.18371999999999999</v>
      </c>
      <c r="AK42" s="11">
        <f t="shared" si="23"/>
        <v>0.27986</v>
      </c>
      <c r="AL42" s="11">
        <f t="shared" si="23"/>
        <v>0.31913999999999998</v>
      </c>
      <c r="AM42" s="11">
        <f t="shared" si="23"/>
        <v>0.47474999999999995</v>
      </c>
      <c r="AN42" s="23">
        <f t="shared" si="3"/>
        <v>0.93639615296200007</v>
      </c>
      <c r="AO42" s="23">
        <f t="shared" si="3"/>
        <v>1.0686851529279999</v>
      </c>
      <c r="AP42" s="23">
        <f t="shared" si="3"/>
        <v>0.887159719432</v>
      </c>
      <c r="AQ42" s="23">
        <f t="shared" si="3"/>
        <v>0.8258664218320001</v>
      </c>
      <c r="AR42" s="23">
        <f t="shared" si="3"/>
        <v>0.65644040125000014</v>
      </c>
      <c r="AS42" s="23">
        <f t="shared" ref="AS42:AV73" si="26">AS$6*SQRT($AA42*AO42)</f>
        <v>2.2425541497288717</v>
      </c>
      <c r="AT42" s="23">
        <f t="shared" si="26"/>
        <v>1.0928947468668959</v>
      </c>
      <c r="AU42" s="23">
        <f t="shared" si="26"/>
        <v>0.89400327718937866</v>
      </c>
      <c r="AV42" s="23">
        <f t="shared" si="26"/>
        <v>0.28611806953687191</v>
      </c>
    </row>
    <row r="43" spans="1:48" x14ac:dyDescent="0.35">
      <c r="A43">
        <v>1873</v>
      </c>
      <c r="B43" s="1">
        <v>-16.3</v>
      </c>
      <c r="C43" s="1">
        <v>-11.3</v>
      </c>
      <c r="D43" s="1">
        <v>-17</v>
      </c>
      <c r="E43" s="1">
        <v>-8.8000000000000007</v>
      </c>
      <c r="F43" s="5">
        <v>0.5</v>
      </c>
      <c r="G43" s="1">
        <v>2</v>
      </c>
      <c r="H43" s="1">
        <v>7.9</v>
      </c>
      <c r="I43" s="1">
        <v>6.1</v>
      </c>
      <c r="J43" s="1">
        <v>1.8</v>
      </c>
      <c r="K43" s="1">
        <v>-3</v>
      </c>
      <c r="L43" s="1">
        <v>-5</v>
      </c>
      <c r="M43" s="1">
        <v>-11.9</v>
      </c>
      <c r="N43" s="1">
        <v>-4.5999999999999996</v>
      </c>
      <c r="O43" s="1">
        <f t="shared" si="0"/>
        <v>18.3</v>
      </c>
      <c r="P43" s="1">
        <f t="shared" si="14"/>
        <v>-11.5</v>
      </c>
      <c r="Q43" s="1">
        <f t="shared" si="15"/>
        <v>-8.4333333333333336</v>
      </c>
      <c r="R43" s="1">
        <f t="shared" si="16"/>
        <v>5.333333333333333</v>
      </c>
      <c r="S43" s="1">
        <f t="shared" si="17"/>
        <v>-2.0666666666666669</v>
      </c>
      <c r="U43" s="1">
        <f t="shared" si="5"/>
        <v>7.9</v>
      </c>
      <c r="V43" s="1">
        <f t="shared" si="6"/>
        <v>-17</v>
      </c>
      <c r="W43" s="5">
        <f t="shared" ref="W43:W44" si="27">INTERCEPT(E$7:F$7,E43:F43)</f>
        <v>133.86021505376345</v>
      </c>
      <c r="X43" s="1">
        <f t="shared" si="18"/>
        <v>269.4375</v>
      </c>
      <c r="Y43" s="1">
        <f t="shared" si="8"/>
        <v>135.57728494623655</v>
      </c>
      <c r="Z43" s="1">
        <f t="shared" si="9"/>
        <v>201.64885752688173</v>
      </c>
      <c r="AA43" s="7">
        <f t="shared" si="10"/>
        <v>714.04036738351249</v>
      </c>
      <c r="AB43" s="1">
        <f t="shared" si="11"/>
        <v>219.61914362519201</v>
      </c>
      <c r="AC43" s="1">
        <f t="shared" si="19"/>
        <v>2489.0169610855091</v>
      </c>
      <c r="AD43" s="1">
        <f t="shared" si="20"/>
        <v>24.05064324116745</v>
      </c>
      <c r="AE43" s="12">
        <f t="shared" si="21"/>
        <v>0.65120765155065341</v>
      </c>
      <c r="AH43" s="23">
        <f t="shared" si="12"/>
        <v>0.23351000000000005</v>
      </c>
      <c r="AI43" s="23">
        <f t="shared" si="13"/>
        <v>0.21321000000000001</v>
      </c>
      <c r="AJ43" s="11">
        <f t="shared" si="23"/>
        <v>0.16452</v>
      </c>
      <c r="AK43" s="11">
        <f t="shared" si="23"/>
        <v>0.24926000000000004</v>
      </c>
      <c r="AL43" s="11">
        <f t="shared" si="23"/>
        <v>0.28974</v>
      </c>
      <c r="AM43" s="11">
        <f t="shared" si="23"/>
        <v>0.45524999999999999</v>
      </c>
      <c r="AN43" s="23">
        <f t="shared" si="3"/>
        <v>1.008247479922</v>
      </c>
      <c r="AO43" s="23">
        <f t="shared" si="3"/>
        <v>1.1102965295680001</v>
      </c>
      <c r="AP43" s="23">
        <f t="shared" si="3"/>
        <v>0.940083325192</v>
      </c>
      <c r="AQ43" s="23">
        <f t="shared" si="3"/>
        <v>0.87103982759200016</v>
      </c>
      <c r="AR43" s="23">
        <f t="shared" si="3"/>
        <v>0.67124870125000025</v>
      </c>
      <c r="AS43" s="23">
        <f t="shared" si="26"/>
        <v>2.4214712931862428</v>
      </c>
      <c r="AT43" s="23">
        <f t="shared" si="26"/>
        <v>1.1917972768712806</v>
      </c>
      <c r="AU43" s="23">
        <f t="shared" si="26"/>
        <v>0.97262403184256319</v>
      </c>
      <c r="AV43" s="23">
        <f t="shared" si="26"/>
        <v>0.30650047173253442</v>
      </c>
    </row>
    <row r="44" spans="1:48" x14ac:dyDescent="0.35">
      <c r="A44">
        <v>1874</v>
      </c>
      <c r="B44" s="1">
        <v>-21.2</v>
      </c>
      <c r="C44" s="1">
        <v>-14.4</v>
      </c>
      <c r="D44" s="1">
        <v>-13.9</v>
      </c>
      <c r="E44" s="1">
        <v>-6.7</v>
      </c>
      <c r="F44" s="5">
        <v>1.8</v>
      </c>
      <c r="G44" s="1">
        <v>4.8</v>
      </c>
      <c r="H44" s="1">
        <v>7.6</v>
      </c>
      <c r="I44" s="1">
        <v>7</v>
      </c>
      <c r="J44" s="1">
        <v>2.1</v>
      </c>
      <c r="K44" s="1">
        <v>-6.2</v>
      </c>
      <c r="L44" s="1">
        <v>-5.0999999999999996</v>
      </c>
      <c r="M44" s="1">
        <v>-5.0999999999999996</v>
      </c>
      <c r="N44" s="1">
        <v>-4.0999999999999996</v>
      </c>
      <c r="O44" s="1">
        <f t="shared" si="0"/>
        <v>23.3</v>
      </c>
      <c r="P44" s="1">
        <f t="shared" si="14"/>
        <v>-15.833333333333334</v>
      </c>
      <c r="Q44" s="1">
        <f t="shared" si="15"/>
        <v>-6.2666666666666666</v>
      </c>
      <c r="R44" s="1">
        <f t="shared" si="16"/>
        <v>6.4666666666666659</v>
      </c>
      <c r="S44" s="1">
        <f t="shared" si="17"/>
        <v>-3.0666666666666664</v>
      </c>
      <c r="U44" s="1">
        <f t="shared" si="5"/>
        <v>7.6</v>
      </c>
      <c r="V44" s="1">
        <f t="shared" si="6"/>
        <v>-21.2</v>
      </c>
      <c r="W44" s="5">
        <f t="shared" si="27"/>
        <v>129.04117647058823</v>
      </c>
      <c r="X44" s="1">
        <f t="shared" si="18"/>
        <v>265.7168674698795</v>
      </c>
      <c r="Y44" s="1">
        <f t="shared" si="8"/>
        <v>136.67569099929128</v>
      </c>
      <c r="Z44" s="1">
        <f t="shared" si="9"/>
        <v>197.37902197023385</v>
      </c>
      <c r="AA44" s="7">
        <f t="shared" si="10"/>
        <v>692.49016772974244</v>
      </c>
      <c r="AB44" s="1">
        <f t="shared" si="11"/>
        <v>224.60367647058823</v>
      </c>
      <c r="AC44" s="1">
        <f t="shared" si="19"/>
        <v>3174.3986274509803</v>
      </c>
      <c r="AD44" s="1">
        <f t="shared" si="20"/>
        <v>16.739338235294113</v>
      </c>
      <c r="AE44" s="12">
        <f t="shared" si="21"/>
        <v>0.68163368098252886</v>
      </c>
      <c r="AH44" s="23">
        <f t="shared" si="12"/>
        <v>0.22244000000000003</v>
      </c>
      <c r="AI44" s="23">
        <f t="shared" si="13"/>
        <v>0.27671000000000001</v>
      </c>
      <c r="AJ44" s="11">
        <f t="shared" si="23"/>
        <v>0.19652</v>
      </c>
      <c r="AK44" s="11">
        <f t="shared" si="23"/>
        <v>0.30026000000000003</v>
      </c>
      <c r="AL44" s="11">
        <f t="shared" si="23"/>
        <v>0.33873999999999999</v>
      </c>
      <c r="AM44" s="11">
        <f t="shared" si="23"/>
        <v>0.48775000000000002</v>
      </c>
      <c r="AN44" s="23">
        <f t="shared" si="3"/>
        <v>0.89239848632200003</v>
      </c>
      <c r="AO44" s="23">
        <f t="shared" si="3"/>
        <v>1.0419354671680001</v>
      </c>
      <c r="AP44" s="23">
        <f t="shared" si="3"/>
        <v>0.854395083592</v>
      </c>
      <c r="AQ44" s="23">
        <f t="shared" si="3"/>
        <v>0.798074985992</v>
      </c>
      <c r="AR44" s="23">
        <f t="shared" si="3"/>
        <v>0.64759065125000004</v>
      </c>
      <c r="AS44" s="23">
        <f t="shared" si="26"/>
        <v>2.3100728064852314</v>
      </c>
      <c r="AT44" s="23">
        <f t="shared" si="26"/>
        <v>1.1189070435377988</v>
      </c>
      <c r="AU44" s="23">
        <f t="shared" si="26"/>
        <v>0.91683938727832182</v>
      </c>
      <c r="AV44" s="23">
        <f t="shared" si="26"/>
        <v>0.29647298545744072</v>
      </c>
    </row>
    <row r="45" spans="1:48" x14ac:dyDescent="0.35">
      <c r="A45">
        <v>1875</v>
      </c>
      <c r="B45" s="1">
        <v>-8.5</v>
      </c>
      <c r="C45" s="1">
        <v>-11.8</v>
      </c>
      <c r="D45" s="1">
        <v>-19.3</v>
      </c>
      <c r="E45" s="1">
        <v>-5.8</v>
      </c>
      <c r="F45" s="3">
        <v>-4.5999999999999996</v>
      </c>
      <c r="G45" s="1">
        <v>1.8</v>
      </c>
      <c r="H45" s="1">
        <v>6.6</v>
      </c>
      <c r="I45" s="1">
        <v>6.2</v>
      </c>
      <c r="J45" s="1">
        <v>2.8</v>
      </c>
      <c r="K45" s="1">
        <v>-0.4</v>
      </c>
      <c r="L45" s="1">
        <v>-3.2</v>
      </c>
      <c r="M45" s="1">
        <v>-6.7</v>
      </c>
      <c r="N45" s="1">
        <v>-3.6</v>
      </c>
      <c r="O45" s="1">
        <f t="shared" si="0"/>
        <v>17.400000000000002</v>
      </c>
      <c r="P45" s="1">
        <f t="shared" si="14"/>
        <v>-8.4666666666666668</v>
      </c>
      <c r="Q45" s="1">
        <f t="shared" si="15"/>
        <v>-9.9</v>
      </c>
      <c r="R45" s="1">
        <f t="shared" si="16"/>
        <v>4.8666666666666671</v>
      </c>
      <c r="S45" s="1">
        <f t="shared" si="17"/>
        <v>-0.26666666666666677</v>
      </c>
      <c r="U45" s="1">
        <f t="shared" si="5"/>
        <v>6.6</v>
      </c>
      <c r="V45" s="1">
        <f t="shared" si="6"/>
        <v>-19.3</v>
      </c>
      <c r="W45" s="4">
        <f t="shared" ref="W45:W73" si="28">INTERCEPT(F$7:G$7,F45:G45)</f>
        <v>157.421875</v>
      </c>
      <c r="X45" s="1">
        <f t="shared" si="18"/>
        <v>284.6875</v>
      </c>
      <c r="Y45" s="1">
        <f t="shared" si="8"/>
        <v>127.265625</v>
      </c>
      <c r="Z45" s="1">
        <f t="shared" si="9"/>
        <v>221.0546875</v>
      </c>
      <c r="AA45" s="7">
        <f t="shared" si="10"/>
        <v>559.96874999999989</v>
      </c>
      <c r="AB45" s="1">
        <f t="shared" si="11"/>
        <v>256.7050075301205</v>
      </c>
      <c r="AC45" s="1">
        <f t="shared" si="19"/>
        <v>3302.9377635542173</v>
      </c>
      <c r="AD45" s="1">
        <f t="shared" si="20"/>
        <v>29.069371234939752</v>
      </c>
      <c r="AE45" s="12">
        <f t="shared" si="21"/>
        <v>0.7083416192807066</v>
      </c>
      <c r="AH45" s="23">
        <f t="shared" si="12"/>
        <v>0.18554000000000001</v>
      </c>
      <c r="AI45" s="23">
        <f t="shared" si="13"/>
        <v>0.20178000000000001</v>
      </c>
      <c r="AJ45" s="11">
        <f t="shared" si="23"/>
        <v>0.15876000000000001</v>
      </c>
      <c r="AK45" s="11">
        <f t="shared" si="23"/>
        <v>0.24008000000000002</v>
      </c>
      <c r="AL45" s="11">
        <f t="shared" si="23"/>
        <v>0.28092</v>
      </c>
      <c r="AM45" s="11">
        <f t="shared" si="23"/>
        <v>0.44940000000000002</v>
      </c>
      <c r="AN45" s="23">
        <f t="shared" si="3"/>
        <v>1.0311729075280001</v>
      </c>
      <c r="AO45" s="23">
        <f t="shared" si="3"/>
        <v>1.123127864992</v>
      </c>
      <c r="AP45" s="23">
        <f t="shared" si="3"/>
        <v>0.95684414348800007</v>
      </c>
      <c r="AQ45" s="23">
        <f t="shared" si="3"/>
        <v>0.88540763228800012</v>
      </c>
      <c r="AR45" s="23">
        <f t="shared" si="3"/>
        <v>0.67605007120000005</v>
      </c>
      <c r="AS45" s="23">
        <f t="shared" si="26"/>
        <v>2.1567258711253658</v>
      </c>
      <c r="AT45" s="23">
        <f t="shared" si="26"/>
        <v>1.0647810878056354</v>
      </c>
      <c r="AU45" s="23">
        <f t="shared" si="26"/>
        <v>0.86839663768701036</v>
      </c>
      <c r="AV45" s="23">
        <f t="shared" si="26"/>
        <v>0.27239514497917522</v>
      </c>
    </row>
    <row r="46" spans="1:48" x14ac:dyDescent="0.35">
      <c r="A46">
        <v>1876</v>
      </c>
      <c r="B46" s="1">
        <v>-15.5</v>
      </c>
      <c r="C46" s="1">
        <v>-14.8</v>
      </c>
      <c r="D46" s="1">
        <v>-13.1</v>
      </c>
      <c r="E46" s="1">
        <v>-10.199999999999999</v>
      </c>
      <c r="F46" s="3">
        <v>-1.6</v>
      </c>
      <c r="G46" s="1">
        <v>3.4</v>
      </c>
      <c r="H46" s="1">
        <v>5.9</v>
      </c>
      <c r="I46" s="1">
        <v>6.3</v>
      </c>
      <c r="J46" s="1">
        <v>4.4000000000000004</v>
      </c>
      <c r="K46" s="1">
        <v>-2</v>
      </c>
      <c r="L46" s="1">
        <v>-4.8</v>
      </c>
      <c r="M46" s="1">
        <v>-5.4</v>
      </c>
      <c r="N46" s="1">
        <v>-4</v>
      </c>
      <c r="O46" s="1">
        <f t="shared" si="0"/>
        <v>20</v>
      </c>
      <c r="P46" s="1">
        <f t="shared" si="14"/>
        <v>-12.333333333333334</v>
      </c>
      <c r="Q46" s="1">
        <f t="shared" si="15"/>
        <v>-8.2999999999999989</v>
      </c>
      <c r="R46" s="1">
        <f t="shared" si="16"/>
        <v>5.2</v>
      </c>
      <c r="S46" s="1">
        <f t="shared" si="17"/>
        <v>-0.79999999999999982</v>
      </c>
      <c r="U46" s="1">
        <f t="shared" si="5"/>
        <v>6.3</v>
      </c>
      <c r="V46" s="1">
        <f t="shared" si="6"/>
        <v>-15.5</v>
      </c>
      <c r="W46" s="4">
        <f t="shared" si="28"/>
        <v>145.26</v>
      </c>
      <c r="X46" s="1">
        <f t="shared" si="18"/>
        <v>278.96875</v>
      </c>
      <c r="Y46" s="1">
        <f t="shared" si="8"/>
        <v>133.70875000000001</v>
      </c>
      <c r="Z46" s="1">
        <f t="shared" si="9"/>
        <v>212.114375</v>
      </c>
      <c r="AA46" s="7">
        <f t="shared" si="10"/>
        <v>561.57674999999995</v>
      </c>
      <c r="AB46" s="1">
        <f t="shared" si="11"/>
        <v>225.57249999999999</v>
      </c>
      <c r="AC46" s="1">
        <f t="shared" si="19"/>
        <v>2330.915833333333</v>
      </c>
      <c r="AD46" s="1">
        <f t="shared" si="20"/>
        <v>32.473749999999995</v>
      </c>
      <c r="AE46" s="12">
        <f t="shared" si="21"/>
        <v>0.67076212217018416</v>
      </c>
      <c r="AH46" s="23">
        <f t="shared" si="12"/>
        <v>0.15971000000000002</v>
      </c>
      <c r="AI46" s="23">
        <f t="shared" si="13"/>
        <v>0.23480000000000001</v>
      </c>
      <c r="AJ46" s="11">
        <f t="shared" si="23"/>
        <v>0.1754</v>
      </c>
      <c r="AK46" s="11">
        <f t="shared" si="23"/>
        <v>0.2666</v>
      </c>
      <c r="AL46" s="11">
        <f t="shared" si="23"/>
        <v>0.30640000000000001</v>
      </c>
      <c r="AM46" s="11">
        <f t="shared" si="23"/>
        <v>0.46629999999999999</v>
      </c>
      <c r="AN46" s="23">
        <f t="shared" si="3"/>
        <v>0.96666911680000012</v>
      </c>
      <c r="AO46" s="23">
        <f t="shared" si="3"/>
        <v>1.0864976872000001</v>
      </c>
      <c r="AP46" s="23">
        <f t="shared" si="3"/>
        <v>0.90953685520000016</v>
      </c>
      <c r="AQ46" s="23">
        <f t="shared" si="3"/>
        <v>0.84492792319999999</v>
      </c>
      <c r="AR46" s="23">
        <f t="shared" si="3"/>
        <v>0.66263136980000015</v>
      </c>
      <c r="AS46" s="23">
        <f t="shared" si="26"/>
        <v>2.1243076540571808</v>
      </c>
      <c r="AT46" s="23">
        <f t="shared" si="26"/>
        <v>1.0396150121223202</v>
      </c>
      <c r="AU46" s="23">
        <f t="shared" si="26"/>
        <v>0.84953054392490879</v>
      </c>
      <c r="AV46" s="23">
        <f t="shared" si="26"/>
        <v>0.27006517868037916</v>
      </c>
    </row>
    <row r="47" spans="1:48" x14ac:dyDescent="0.35">
      <c r="A47">
        <v>1877</v>
      </c>
      <c r="B47" s="1">
        <v>-14.1</v>
      </c>
      <c r="C47" s="1">
        <v>-16.100000000000001</v>
      </c>
      <c r="D47" s="1">
        <v>-11.5</v>
      </c>
      <c r="E47" s="1">
        <v>-6.3</v>
      </c>
      <c r="F47" s="5">
        <v>0.7</v>
      </c>
      <c r="G47" s="1">
        <v>5.5</v>
      </c>
      <c r="H47" s="1">
        <v>6.7</v>
      </c>
      <c r="I47" s="1">
        <v>7.4</v>
      </c>
      <c r="J47" s="1">
        <v>4.5999999999999996</v>
      </c>
      <c r="K47" s="1">
        <v>-1</v>
      </c>
      <c r="L47" s="1">
        <v>-7.7</v>
      </c>
      <c r="M47" s="1">
        <v>-11.3</v>
      </c>
      <c r="N47" s="1">
        <v>-3.6</v>
      </c>
      <c r="O47" s="1">
        <f t="shared" si="0"/>
        <v>24.9</v>
      </c>
      <c r="P47" s="1">
        <f t="shared" si="14"/>
        <v>-11.866666666666667</v>
      </c>
      <c r="Q47" s="1">
        <f t="shared" si="15"/>
        <v>-5.7</v>
      </c>
      <c r="R47" s="1">
        <f t="shared" si="16"/>
        <v>6.5333333333333341</v>
      </c>
      <c r="S47" s="1">
        <f t="shared" si="17"/>
        <v>-1.3666666666666669</v>
      </c>
      <c r="U47" s="1">
        <f t="shared" si="5"/>
        <v>7.4</v>
      </c>
      <c r="V47" s="1">
        <f t="shared" si="6"/>
        <v>-16.100000000000001</v>
      </c>
      <c r="W47" s="5">
        <f>INTERCEPT(E$7:F$7,E47:F47)</f>
        <v>132.44999999999999</v>
      </c>
      <c r="X47" s="1">
        <f t="shared" si="18"/>
        <v>283.05357142857144</v>
      </c>
      <c r="Y47" s="1">
        <f t="shared" si="8"/>
        <v>150.60357142857146</v>
      </c>
      <c r="Z47" s="1">
        <f t="shared" si="9"/>
        <v>207.75178571428572</v>
      </c>
      <c r="AA47" s="7">
        <f t="shared" si="10"/>
        <v>742.97761904761921</v>
      </c>
      <c r="AB47" s="1">
        <f t="shared" si="11"/>
        <v>218.48124999999999</v>
      </c>
      <c r="AC47" s="1">
        <f t="shared" si="19"/>
        <v>2345.0320833333335</v>
      </c>
      <c r="AD47" s="1">
        <f t="shared" si="20"/>
        <v>23.209374999999994</v>
      </c>
      <c r="AE47" s="12">
        <f t="shared" si="21"/>
        <v>0.63984563489089752</v>
      </c>
      <c r="AH47" s="23">
        <f t="shared" si="12"/>
        <v>0.18923000000000004</v>
      </c>
      <c r="AI47" s="23">
        <f t="shared" si="13"/>
        <v>0.29702999999999996</v>
      </c>
      <c r="AJ47" s="11">
        <f t="shared" si="23"/>
        <v>0.20676</v>
      </c>
      <c r="AK47" s="11">
        <f t="shared" si="23"/>
        <v>0.31657999999999997</v>
      </c>
      <c r="AL47" s="11">
        <f t="shared" si="23"/>
        <v>0.35441999999999996</v>
      </c>
      <c r="AM47" s="11">
        <f t="shared" si="23"/>
        <v>0.49814999999999998</v>
      </c>
      <c r="AN47" s="23">
        <f t="shared" si="3"/>
        <v>0.85944860657800015</v>
      </c>
      <c r="AO47" s="23">
        <f t="shared" si="3"/>
        <v>1.021106668192</v>
      </c>
      <c r="AP47" s="23">
        <f t="shared" si="3"/>
        <v>0.82963360928800012</v>
      </c>
      <c r="AQ47" s="23">
        <f t="shared" si="3"/>
        <v>0.77718055808800024</v>
      </c>
      <c r="AR47" s="23">
        <f t="shared" si="3"/>
        <v>0.6410997824500001</v>
      </c>
      <c r="AS47" s="23">
        <f t="shared" si="26"/>
        <v>2.368764431245717</v>
      </c>
      <c r="AT47" s="23">
        <f t="shared" si="26"/>
        <v>1.1420598561598254</v>
      </c>
      <c r="AU47" s="23">
        <f t="shared" si="26"/>
        <v>0.93715933751975611</v>
      </c>
      <c r="AV47" s="23">
        <f t="shared" si="26"/>
        <v>0.30554748702547524</v>
      </c>
    </row>
    <row r="48" spans="1:48" x14ac:dyDescent="0.35">
      <c r="A48">
        <v>1878</v>
      </c>
      <c r="B48" s="1">
        <v>-13.5</v>
      </c>
      <c r="C48" s="1">
        <v>-15.8</v>
      </c>
      <c r="D48" s="1">
        <v>-12.7</v>
      </c>
      <c r="E48" s="1">
        <v>-6.6</v>
      </c>
      <c r="F48" s="3">
        <v>-1.6</v>
      </c>
      <c r="G48" s="1">
        <v>4</v>
      </c>
      <c r="H48" s="1">
        <v>7</v>
      </c>
      <c r="I48" s="1">
        <v>7.3</v>
      </c>
      <c r="J48" s="1">
        <v>1.3</v>
      </c>
      <c r="K48" s="1">
        <v>-2</v>
      </c>
      <c r="L48" s="1">
        <v>-0.3</v>
      </c>
      <c r="M48" s="1">
        <v>-1.8</v>
      </c>
      <c r="N48" s="1">
        <v>-2.9</v>
      </c>
      <c r="O48" s="1">
        <f t="shared" si="0"/>
        <v>19.600000000000001</v>
      </c>
      <c r="P48" s="1">
        <f t="shared" si="14"/>
        <v>-13.533333333333333</v>
      </c>
      <c r="Q48" s="1">
        <f t="shared" si="15"/>
        <v>-6.9666666666666659</v>
      </c>
      <c r="R48" s="1">
        <f t="shared" si="16"/>
        <v>6.1000000000000005</v>
      </c>
      <c r="S48" s="1">
        <f t="shared" si="17"/>
        <v>-0.33333333333333331</v>
      </c>
      <c r="U48" s="1">
        <f t="shared" si="5"/>
        <v>7.3</v>
      </c>
      <c r="V48" s="1">
        <f t="shared" si="6"/>
        <v>-15.8</v>
      </c>
      <c r="W48" s="4">
        <f t="shared" si="28"/>
        <v>144.21428571428572</v>
      </c>
      <c r="X48" s="1">
        <f t="shared" si="18"/>
        <v>270.0151515151515</v>
      </c>
      <c r="Y48" s="1">
        <f t="shared" si="8"/>
        <v>125.80086580086578</v>
      </c>
      <c r="Z48" s="1">
        <f t="shared" si="9"/>
        <v>207.11471861471861</v>
      </c>
      <c r="AA48" s="7">
        <f t="shared" si="10"/>
        <v>612.23088023088008</v>
      </c>
      <c r="AB48" s="1">
        <f t="shared" si="11"/>
        <v>226.16071428571428</v>
      </c>
      <c r="AC48" s="1">
        <f t="shared" si="19"/>
        <v>2382.2261904761904</v>
      </c>
      <c r="AD48" s="1">
        <f t="shared" si="20"/>
        <v>31.133928571428584</v>
      </c>
      <c r="AE48" s="12">
        <f t="shared" si="21"/>
        <v>0.66359151439735742</v>
      </c>
      <c r="AH48" s="23">
        <f t="shared" si="12"/>
        <v>0.20030000000000003</v>
      </c>
      <c r="AI48" s="23">
        <f t="shared" si="13"/>
        <v>0.22972000000000001</v>
      </c>
      <c r="AJ48" s="11">
        <f t="shared" si="23"/>
        <v>0.17284000000000002</v>
      </c>
      <c r="AK48" s="11">
        <f t="shared" si="23"/>
        <v>0.26252000000000003</v>
      </c>
      <c r="AL48" s="11">
        <f t="shared" si="23"/>
        <v>0.30247999999999997</v>
      </c>
      <c r="AM48" s="11">
        <f t="shared" si="23"/>
        <v>0.4637</v>
      </c>
      <c r="AN48" s="23">
        <f t="shared" si="3"/>
        <v>0.97624929372800007</v>
      </c>
      <c r="AO48" s="23">
        <f t="shared" si="3"/>
        <v>1.092045870752</v>
      </c>
      <c r="AP48" s="23">
        <f t="shared" si="3"/>
        <v>0.91659333596800008</v>
      </c>
      <c r="AQ48" s="23">
        <f t="shared" si="3"/>
        <v>0.85095104396800014</v>
      </c>
      <c r="AR48" s="23">
        <f t="shared" si="3"/>
        <v>0.66460580980000006</v>
      </c>
      <c r="AS48" s="23">
        <f t="shared" si="26"/>
        <v>2.2237015937358477</v>
      </c>
      <c r="AT48" s="23">
        <f t="shared" si="26"/>
        <v>1.0896920813672708</v>
      </c>
      <c r="AU48" s="23">
        <f t="shared" si="26"/>
        <v>0.89017319026310426</v>
      </c>
      <c r="AV48" s="23">
        <f t="shared" si="26"/>
        <v>0.2824019673945643</v>
      </c>
    </row>
    <row r="49" spans="1:48" x14ac:dyDescent="0.35">
      <c r="A49">
        <v>1879</v>
      </c>
      <c r="B49" s="1">
        <v>-8</v>
      </c>
      <c r="C49" s="1">
        <v>-15.8</v>
      </c>
      <c r="D49" s="1">
        <v>-16.3</v>
      </c>
      <c r="E49" s="1">
        <v>-7.3</v>
      </c>
      <c r="F49" s="3">
        <v>-0.5</v>
      </c>
      <c r="G49" s="1">
        <v>3.4</v>
      </c>
      <c r="H49" s="1">
        <v>6.7</v>
      </c>
      <c r="I49" s="1">
        <v>7.1</v>
      </c>
      <c r="J49" s="1">
        <v>0.6</v>
      </c>
      <c r="K49" s="1">
        <v>-2.6</v>
      </c>
      <c r="L49" s="1">
        <v>-4.7</v>
      </c>
      <c r="M49" s="1">
        <v>-11.3</v>
      </c>
      <c r="N49" s="1">
        <v>-4.0999999999999996</v>
      </c>
      <c r="O49" s="1">
        <f t="shared" si="0"/>
        <v>17.8</v>
      </c>
      <c r="P49" s="1">
        <f t="shared" si="14"/>
        <v>-8.5333333333333332</v>
      </c>
      <c r="Q49" s="1">
        <f t="shared" si="15"/>
        <v>-8.0333333333333332</v>
      </c>
      <c r="R49" s="1">
        <f t="shared" si="16"/>
        <v>5.7333333333333334</v>
      </c>
      <c r="S49" s="1">
        <f t="shared" si="17"/>
        <v>-2.2333333333333334</v>
      </c>
      <c r="U49" s="1">
        <f t="shared" si="5"/>
        <v>7.1</v>
      </c>
      <c r="V49" s="1">
        <f t="shared" si="6"/>
        <v>-16.3</v>
      </c>
      <c r="W49" s="4">
        <f t="shared" si="28"/>
        <v>139.41025641025641</v>
      </c>
      <c r="X49" s="1">
        <f t="shared" si="18"/>
        <v>263.71875</v>
      </c>
      <c r="Y49" s="1">
        <f t="shared" si="8"/>
        <v>124.30849358974359</v>
      </c>
      <c r="Z49" s="1">
        <f t="shared" si="9"/>
        <v>201.5645032051282</v>
      </c>
      <c r="AA49" s="7">
        <f t="shared" si="10"/>
        <v>588.39353632478628</v>
      </c>
      <c r="AB49" s="1">
        <f t="shared" si="11"/>
        <v>234.39510489510491</v>
      </c>
      <c r="AC49" s="1">
        <f t="shared" si="19"/>
        <v>2547.0934731934735</v>
      </c>
      <c r="AD49" s="1">
        <f t="shared" si="20"/>
        <v>22.212703962703955</v>
      </c>
      <c r="AE49" s="12">
        <f t="shared" si="21"/>
        <v>0.67538786133125162</v>
      </c>
      <c r="AH49" s="23">
        <f t="shared" si="12"/>
        <v>0.18923000000000004</v>
      </c>
      <c r="AI49" s="23">
        <f t="shared" si="13"/>
        <v>0.20686000000000002</v>
      </c>
      <c r="AJ49" s="11">
        <f t="shared" si="23"/>
        <v>0.16132000000000002</v>
      </c>
      <c r="AK49" s="11">
        <f t="shared" si="23"/>
        <v>0.24416000000000004</v>
      </c>
      <c r="AL49" s="11">
        <f t="shared" si="23"/>
        <v>0.28483999999999998</v>
      </c>
      <c r="AM49" s="11">
        <f t="shared" si="23"/>
        <v>0.45199999999999996</v>
      </c>
      <c r="AN49" s="23">
        <f t="shared" si="3"/>
        <v>1.0209057642320001</v>
      </c>
      <c r="AO49" s="23">
        <f t="shared" si="3"/>
        <v>1.117405224608</v>
      </c>
      <c r="AP49" s="23">
        <f t="shared" si="3"/>
        <v>0.94934453555200005</v>
      </c>
      <c r="AQ49" s="23">
        <f t="shared" si="3"/>
        <v>0.87897545795200005</v>
      </c>
      <c r="AR49" s="23">
        <f t="shared" si="3"/>
        <v>0.67389568000000022</v>
      </c>
      <c r="AS49" s="23">
        <f t="shared" si="26"/>
        <v>2.2051480199532523</v>
      </c>
      <c r="AT49" s="23">
        <f t="shared" si="26"/>
        <v>1.0871856358460299</v>
      </c>
      <c r="AU49" s="23">
        <f t="shared" si="26"/>
        <v>0.88692506454017983</v>
      </c>
      <c r="AV49" s="23">
        <f t="shared" si="26"/>
        <v>0.278777884712476</v>
      </c>
    </row>
    <row r="50" spans="1:48" x14ac:dyDescent="0.35">
      <c r="A50">
        <v>1880</v>
      </c>
      <c r="B50" s="1">
        <v>-16.100000000000001</v>
      </c>
      <c r="C50" s="1">
        <v>-24.7</v>
      </c>
      <c r="D50" s="1">
        <v>-18.600000000000001</v>
      </c>
      <c r="E50" s="1">
        <v>-8.1</v>
      </c>
      <c r="F50" s="3">
        <v>-0.4</v>
      </c>
      <c r="G50" s="1">
        <v>3.8</v>
      </c>
      <c r="H50" s="1">
        <v>7.2</v>
      </c>
      <c r="I50" s="1">
        <v>5.4</v>
      </c>
      <c r="J50" s="1">
        <v>1.9</v>
      </c>
      <c r="K50" s="1">
        <v>0</v>
      </c>
      <c r="L50" s="1">
        <v>-8.4</v>
      </c>
      <c r="M50" s="1">
        <v>-10.5</v>
      </c>
      <c r="N50" s="1">
        <v>-5.7</v>
      </c>
      <c r="O50" s="1">
        <f t="shared" si="0"/>
        <v>18.299999999999997</v>
      </c>
      <c r="P50" s="1">
        <f t="shared" si="14"/>
        <v>-17.366666666666667</v>
      </c>
      <c r="Q50" s="1">
        <f t="shared" si="15"/>
        <v>-9.0333333333333332</v>
      </c>
      <c r="R50" s="1">
        <f t="shared" si="16"/>
        <v>5.4666666666666659</v>
      </c>
      <c r="S50" s="1">
        <f t="shared" si="17"/>
        <v>-2.1666666666666665</v>
      </c>
      <c r="U50" s="1">
        <f t="shared" si="5"/>
        <v>7.2</v>
      </c>
      <c r="V50" s="1">
        <f t="shared" si="6"/>
        <v>-24.7</v>
      </c>
      <c r="W50" s="4">
        <f t="shared" si="28"/>
        <v>138.4047619047619</v>
      </c>
      <c r="X50" s="1">
        <f t="shared" si="18"/>
        <v>288.5</v>
      </c>
      <c r="Y50" s="1">
        <f t="shared" si="8"/>
        <v>150.0952380952381</v>
      </c>
      <c r="Z50" s="1">
        <f t="shared" si="9"/>
        <v>213.45238095238096</v>
      </c>
      <c r="AA50" s="7">
        <f t="shared" si="10"/>
        <v>720.45714285714291</v>
      </c>
      <c r="AB50" s="1">
        <f t="shared" si="11"/>
        <v>239.6860119047619</v>
      </c>
      <c r="AC50" s="1">
        <f t="shared" si="19"/>
        <v>3946.829662698412</v>
      </c>
      <c r="AD50" s="1">
        <f t="shared" si="20"/>
        <v>18.561755952380949</v>
      </c>
      <c r="AE50" s="12">
        <f t="shared" si="21"/>
        <v>0.70064915589498089</v>
      </c>
      <c r="AH50" s="23">
        <f t="shared" si="12"/>
        <v>0.20768000000000003</v>
      </c>
      <c r="AI50" s="23">
        <f t="shared" si="13"/>
        <v>0.21320999999999996</v>
      </c>
      <c r="AJ50" s="11">
        <f t="shared" si="23"/>
        <v>0.16452</v>
      </c>
      <c r="AK50" s="11">
        <f t="shared" si="23"/>
        <v>0.24925999999999998</v>
      </c>
      <c r="AL50" s="11">
        <f t="shared" si="23"/>
        <v>0.28974</v>
      </c>
      <c r="AM50" s="11">
        <f t="shared" si="23"/>
        <v>0.45524999999999993</v>
      </c>
      <c r="AN50" s="23">
        <f t="shared" si="3"/>
        <v>1.0082474799220003</v>
      </c>
      <c r="AO50" s="23">
        <f t="shared" si="3"/>
        <v>1.1102965295680001</v>
      </c>
      <c r="AP50" s="23">
        <f t="shared" si="3"/>
        <v>0.94008332519200022</v>
      </c>
      <c r="AQ50" s="23">
        <f t="shared" si="3"/>
        <v>0.87103982759200016</v>
      </c>
      <c r="AR50" s="23">
        <f t="shared" si="3"/>
        <v>0.67124870125000013</v>
      </c>
      <c r="AS50" s="23">
        <f t="shared" si="26"/>
        <v>2.4323273216864494</v>
      </c>
      <c r="AT50" s="23">
        <f t="shared" si="26"/>
        <v>1.19714038593088</v>
      </c>
      <c r="AU50" s="23">
        <f t="shared" si="26"/>
        <v>0.97698453540887842</v>
      </c>
      <c r="AV50" s="23">
        <f t="shared" si="26"/>
        <v>0.30787458583655786</v>
      </c>
    </row>
    <row r="51" spans="1:48" x14ac:dyDescent="0.35">
      <c r="A51">
        <v>1881</v>
      </c>
      <c r="B51" s="1">
        <v>-6.8</v>
      </c>
      <c r="C51" s="1">
        <v>-15</v>
      </c>
      <c r="D51" s="1">
        <v>-18.600000000000001</v>
      </c>
      <c r="E51" s="1">
        <v>-5.5</v>
      </c>
      <c r="F51" s="5">
        <v>1</v>
      </c>
      <c r="G51" s="1">
        <v>3.3</v>
      </c>
      <c r="H51" s="1">
        <v>7.4</v>
      </c>
      <c r="I51" s="1">
        <v>5.9</v>
      </c>
      <c r="J51" s="1">
        <v>2</v>
      </c>
      <c r="K51" s="1">
        <v>-0.3</v>
      </c>
      <c r="L51" s="1">
        <v>-5.0999999999999996</v>
      </c>
      <c r="M51" s="1">
        <v>-12.4</v>
      </c>
      <c r="N51" s="1">
        <v>-3.7</v>
      </c>
      <c r="O51" s="1">
        <f t="shared" si="0"/>
        <v>19.600000000000001</v>
      </c>
      <c r="P51" s="1">
        <f t="shared" si="14"/>
        <v>-10.766666666666666</v>
      </c>
      <c r="Q51" s="1">
        <f t="shared" si="15"/>
        <v>-7.7</v>
      </c>
      <c r="R51" s="1">
        <f t="shared" si="16"/>
        <v>5.5333333333333341</v>
      </c>
      <c r="S51" s="1">
        <f t="shared" si="17"/>
        <v>-1.1333333333333331</v>
      </c>
      <c r="U51" s="1">
        <f t="shared" si="5"/>
        <v>7.4</v>
      </c>
      <c r="V51" s="1">
        <f t="shared" si="6"/>
        <v>-18.600000000000001</v>
      </c>
      <c r="W51" s="5">
        <f>INTERCEPT(E$7:F$7,E51:F51)</f>
        <v>130.80769230769232</v>
      </c>
      <c r="X51" s="1">
        <f t="shared" si="18"/>
        <v>284.52173913043481</v>
      </c>
      <c r="Y51" s="1">
        <f t="shared" si="8"/>
        <v>153.71404682274249</v>
      </c>
      <c r="Z51" s="1">
        <f t="shared" si="9"/>
        <v>207.66471571906357</v>
      </c>
      <c r="AA51" s="7">
        <f t="shared" si="10"/>
        <v>758.32263099219631</v>
      </c>
      <c r="AB51" s="1">
        <f t="shared" si="11"/>
        <v>207.30769230769232</v>
      </c>
      <c r="AC51" s="1">
        <f t="shared" si="19"/>
        <v>2570.6153846153848</v>
      </c>
      <c r="AD51" s="1">
        <f t="shared" si="20"/>
        <v>27.15384615384616</v>
      </c>
      <c r="AE51" s="12">
        <f t="shared" si="21"/>
        <v>0.64803109197603692</v>
      </c>
      <c r="AH51" s="23">
        <f t="shared" si="12"/>
        <v>0.21506000000000003</v>
      </c>
      <c r="AI51" s="23">
        <f t="shared" si="13"/>
        <v>0.22972000000000001</v>
      </c>
      <c r="AJ51" s="11">
        <f t="shared" si="23"/>
        <v>0.17284000000000002</v>
      </c>
      <c r="AK51" s="11">
        <f t="shared" si="23"/>
        <v>0.26252000000000003</v>
      </c>
      <c r="AL51" s="11">
        <f t="shared" si="23"/>
        <v>0.30247999999999997</v>
      </c>
      <c r="AM51" s="11">
        <f t="shared" si="23"/>
        <v>0.4637</v>
      </c>
      <c r="AN51" s="23">
        <f t="shared" si="3"/>
        <v>0.97624929372800007</v>
      </c>
      <c r="AO51" s="23">
        <f t="shared" si="3"/>
        <v>1.092045870752</v>
      </c>
      <c r="AP51" s="23">
        <f t="shared" si="3"/>
        <v>0.91659333596800008</v>
      </c>
      <c r="AQ51" s="23">
        <f t="shared" si="3"/>
        <v>0.85095104396800014</v>
      </c>
      <c r="AR51" s="23">
        <f t="shared" si="3"/>
        <v>0.66460580980000006</v>
      </c>
      <c r="AS51" s="23">
        <f t="shared" si="26"/>
        <v>2.474833010905459</v>
      </c>
      <c r="AT51" s="23">
        <f t="shared" si="26"/>
        <v>1.2127553185584268</v>
      </c>
      <c r="AU51" s="23">
        <f t="shared" si="26"/>
        <v>0.99070396985462295</v>
      </c>
      <c r="AV51" s="23">
        <f t="shared" si="26"/>
        <v>0.31429473865625895</v>
      </c>
    </row>
    <row r="52" spans="1:48" x14ac:dyDescent="0.35">
      <c r="A52">
        <v>1882</v>
      </c>
      <c r="B52" s="1">
        <v>-22.8</v>
      </c>
      <c r="C52" s="1">
        <v>-21.9</v>
      </c>
      <c r="D52" s="1">
        <v>-19.399999999999999</v>
      </c>
      <c r="E52" s="1">
        <v>-9.1999999999999993</v>
      </c>
      <c r="F52" s="4">
        <v>-0.6</v>
      </c>
      <c r="G52" s="1">
        <v>4.5999999999999996</v>
      </c>
      <c r="H52" s="1">
        <v>5.7</v>
      </c>
      <c r="I52" s="1">
        <v>5.9</v>
      </c>
      <c r="J52" s="1">
        <v>2.4</v>
      </c>
      <c r="K52" s="1">
        <v>-3.5</v>
      </c>
      <c r="L52" s="1">
        <v>-7.6</v>
      </c>
      <c r="M52" s="1">
        <v>-10.199999999999999</v>
      </c>
      <c r="N52" s="1">
        <v>-6.4</v>
      </c>
      <c r="O52" s="1">
        <f t="shared" si="0"/>
        <v>18.600000000000001</v>
      </c>
      <c r="P52" s="1">
        <f t="shared" si="14"/>
        <v>-19.033333333333335</v>
      </c>
      <c r="Q52" s="1">
        <f t="shared" si="15"/>
        <v>-9.7333333333333325</v>
      </c>
      <c r="R52" s="1">
        <f t="shared" si="16"/>
        <v>5.4000000000000012</v>
      </c>
      <c r="S52" s="1">
        <f t="shared" si="17"/>
        <v>-2.9</v>
      </c>
      <c r="U52" s="1">
        <f t="shared" si="5"/>
        <v>5.9</v>
      </c>
      <c r="V52" s="1">
        <f t="shared" si="6"/>
        <v>-22.8</v>
      </c>
      <c r="W52" s="4">
        <f t="shared" si="28"/>
        <v>139.01923076923077</v>
      </c>
      <c r="X52" s="1">
        <f t="shared" si="18"/>
        <v>270.40677966101697</v>
      </c>
      <c r="Y52" s="1">
        <f t="shared" si="8"/>
        <v>131.3875488917862</v>
      </c>
      <c r="Z52" s="1">
        <f t="shared" si="9"/>
        <v>204.71300521512387</v>
      </c>
      <c r="AA52" s="7">
        <f t="shared" si="10"/>
        <v>516.79102564102573</v>
      </c>
      <c r="AB52" s="1">
        <f t="shared" si="11"/>
        <v>219.49749163879596</v>
      </c>
      <c r="AC52" s="1">
        <f t="shared" si="19"/>
        <v>3336.3618729096984</v>
      </c>
      <c r="AD52" s="1">
        <f t="shared" si="20"/>
        <v>29.270484949832792</v>
      </c>
      <c r="AE52" s="12">
        <f t="shared" si="21"/>
        <v>0.71758196736291302</v>
      </c>
      <c r="AH52" s="23">
        <f t="shared" si="12"/>
        <v>0.15233000000000002</v>
      </c>
      <c r="AI52" s="23">
        <f t="shared" si="13"/>
        <v>0.21702000000000002</v>
      </c>
      <c r="AJ52" s="11">
        <f t="shared" si="23"/>
        <v>0.16644000000000003</v>
      </c>
      <c r="AK52" s="11">
        <f t="shared" si="23"/>
        <v>0.25232000000000004</v>
      </c>
      <c r="AL52" s="11">
        <f t="shared" si="23"/>
        <v>0.29268</v>
      </c>
      <c r="AM52" s="11">
        <f t="shared" si="23"/>
        <v>0.4572</v>
      </c>
      <c r="AN52" s="23">
        <f t="shared" si="3"/>
        <v>1.0007461865680001</v>
      </c>
      <c r="AO52" s="23">
        <f t="shared" si="3"/>
        <v>1.106055102112</v>
      </c>
      <c r="AP52" s="23">
        <f t="shared" si="3"/>
        <v>0.93458702540800009</v>
      </c>
      <c r="AQ52" s="23">
        <f t="shared" si="3"/>
        <v>0.86633422940800009</v>
      </c>
      <c r="AR52" s="23">
        <f t="shared" si="3"/>
        <v>0.66968505280000001</v>
      </c>
      <c r="AS52" s="23">
        <f t="shared" si="26"/>
        <v>2.0561003859985738</v>
      </c>
      <c r="AT52" s="23">
        <f t="shared" si="26"/>
        <v>1.0109395494106033</v>
      </c>
      <c r="AU52" s="23">
        <f t="shared" si="26"/>
        <v>0.82521065268194971</v>
      </c>
      <c r="AV52" s="23">
        <f t="shared" si="26"/>
        <v>0.26044787608545283</v>
      </c>
    </row>
    <row r="53" spans="1:48" x14ac:dyDescent="0.35">
      <c r="A53">
        <v>1883</v>
      </c>
      <c r="B53" s="1">
        <v>-13.8</v>
      </c>
      <c r="C53" s="1">
        <v>-18.7</v>
      </c>
      <c r="D53" s="1">
        <v>-7.8</v>
      </c>
      <c r="E53" s="1">
        <v>-7.4</v>
      </c>
      <c r="F53" s="1">
        <v>0</v>
      </c>
      <c r="G53" s="1">
        <v>3.8</v>
      </c>
      <c r="H53" s="1">
        <v>7.1</v>
      </c>
      <c r="I53" s="1">
        <v>5.7</v>
      </c>
      <c r="J53" s="1">
        <v>3.8</v>
      </c>
      <c r="K53" s="1">
        <v>-3.6</v>
      </c>
      <c r="L53" s="1">
        <v>-6</v>
      </c>
      <c r="M53" s="1">
        <v>-15.8</v>
      </c>
      <c r="N53" s="1">
        <v>-4.4000000000000004</v>
      </c>
      <c r="O53" s="1">
        <f t="shared" si="0"/>
        <v>20.399999999999999</v>
      </c>
      <c r="P53" s="1">
        <f t="shared" si="14"/>
        <v>-14.233333333333334</v>
      </c>
      <c r="Q53" s="1">
        <f t="shared" si="15"/>
        <v>-5.0666666666666664</v>
      </c>
      <c r="R53" s="1">
        <f t="shared" si="16"/>
        <v>5.5333333333333323</v>
      </c>
      <c r="S53" s="1">
        <f t="shared" si="17"/>
        <v>-1.9333333333333336</v>
      </c>
      <c r="U53" s="1">
        <f t="shared" si="5"/>
        <v>7.1</v>
      </c>
      <c r="V53" s="1">
        <f t="shared" si="6"/>
        <v>-18.7</v>
      </c>
      <c r="W53" s="5">
        <f>INTERCEPT(E$7:F$7,E53:F53)</f>
        <v>135.5</v>
      </c>
      <c r="X53" s="1">
        <f t="shared" si="18"/>
        <v>273.66216216216219</v>
      </c>
      <c r="Y53" s="1">
        <f t="shared" si="8"/>
        <v>138.16216216216219</v>
      </c>
      <c r="Z53" s="1">
        <f t="shared" si="9"/>
        <v>204.58108108108109</v>
      </c>
      <c r="AA53" s="7">
        <f t="shared" si="10"/>
        <v>653.96756756756758</v>
      </c>
      <c r="AB53" s="1">
        <f t="shared" si="11"/>
        <v>230.09322033898303</v>
      </c>
      <c r="AC53" s="1">
        <f t="shared" si="19"/>
        <v>2868.4954802259881</v>
      </c>
      <c r="AD53" s="1">
        <f t="shared" si="20"/>
        <v>20.453389830508485</v>
      </c>
      <c r="AE53" s="12">
        <f t="shared" si="21"/>
        <v>0.67683021031459623</v>
      </c>
      <c r="AH53" s="23">
        <f t="shared" si="12"/>
        <v>0.20399</v>
      </c>
      <c r="AI53" s="23">
        <f t="shared" si="13"/>
        <v>0.23987999999999998</v>
      </c>
      <c r="AJ53" s="11">
        <f t="shared" si="23"/>
        <v>0.17796000000000001</v>
      </c>
      <c r="AK53" s="11">
        <f t="shared" si="23"/>
        <v>0.27067999999999998</v>
      </c>
      <c r="AL53" s="11">
        <f t="shared" si="23"/>
        <v>0.31031999999999998</v>
      </c>
      <c r="AM53" s="11">
        <f t="shared" si="23"/>
        <v>0.46889999999999998</v>
      </c>
      <c r="AN53" s="23">
        <f t="shared" si="3"/>
        <v>0.95721384284800015</v>
      </c>
      <c r="AO53" s="23">
        <f t="shared" si="3"/>
        <v>1.080981223072</v>
      </c>
      <c r="AP53" s="23">
        <f t="shared" si="3"/>
        <v>0.90256094300800016</v>
      </c>
      <c r="AQ53" s="23">
        <f t="shared" si="3"/>
        <v>0.83897917580800008</v>
      </c>
      <c r="AR53" s="23">
        <f t="shared" si="3"/>
        <v>0.6606896482000002</v>
      </c>
      <c r="AS53" s="23">
        <f t="shared" si="26"/>
        <v>2.2865759521698723</v>
      </c>
      <c r="AT53" s="23">
        <f t="shared" si="26"/>
        <v>1.1175686362638286</v>
      </c>
      <c r="AU53" s="23">
        <f t="shared" si="26"/>
        <v>0.91352051145675095</v>
      </c>
      <c r="AV53" s="23">
        <f t="shared" si="26"/>
        <v>0.29100797587262711</v>
      </c>
    </row>
    <row r="54" spans="1:48" x14ac:dyDescent="0.35">
      <c r="A54">
        <v>1884</v>
      </c>
      <c r="B54" s="1">
        <v>-23.8</v>
      </c>
      <c r="C54" s="1">
        <v>-22.7</v>
      </c>
      <c r="D54" s="1">
        <v>-21.8</v>
      </c>
      <c r="E54" s="1">
        <v>-9.4</v>
      </c>
      <c r="F54" s="4">
        <v>-2.6</v>
      </c>
      <c r="G54" s="1">
        <v>3.5</v>
      </c>
      <c r="H54" s="1">
        <v>6.4</v>
      </c>
      <c r="I54" s="1">
        <v>5.4</v>
      </c>
      <c r="J54" s="1">
        <v>0</v>
      </c>
      <c r="K54" s="1">
        <v>-3.8</v>
      </c>
      <c r="L54" s="1">
        <v>-8.3000000000000007</v>
      </c>
      <c r="M54" s="1">
        <v>-13.6</v>
      </c>
      <c r="N54" s="1">
        <v>-7.6</v>
      </c>
      <c r="O54" s="1">
        <f t="shared" si="0"/>
        <v>15.3</v>
      </c>
      <c r="P54" s="1">
        <f t="shared" si="14"/>
        <v>-20.766666666666666</v>
      </c>
      <c r="Q54" s="1">
        <f t="shared" si="15"/>
        <v>-11.266666666666667</v>
      </c>
      <c r="R54" s="1">
        <f t="shared" si="16"/>
        <v>5.1000000000000005</v>
      </c>
      <c r="S54" s="1">
        <f t="shared" si="17"/>
        <v>-4.0333333333333341</v>
      </c>
      <c r="U54" s="1">
        <f t="shared" si="5"/>
        <v>6.4</v>
      </c>
      <c r="V54" s="1">
        <f t="shared" si="6"/>
        <v>-23.8</v>
      </c>
      <c r="W54" s="4">
        <f t="shared" si="28"/>
        <v>148.5</v>
      </c>
      <c r="X54" s="1">
        <f t="shared" si="18"/>
        <v>258</v>
      </c>
      <c r="Y54" s="1">
        <f t="shared" si="8"/>
        <v>109.5</v>
      </c>
      <c r="Z54" s="1">
        <f t="shared" si="9"/>
        <v>203.25</v>
      </c>
      <c r="AA54" s="7">
        <f t="shared" si="10"/>
        <v>467.2</v>
      </c>
      <c r="AB54" s="1">
        <f t="shared" si="11"/>
        <v>239.83783783783781</v>
      </c>
      <c r="AC54" s="1">
        <f t="shared" si="19"/>
        <v>3805.4270270270267</v>
      </c>
      <c r="AD54" s="1">
        <f t="shared" si="20"/>
        <v>28.581081081081095</v>
      </c>
      <c r="AE54" s="12">
        <f t="shared" si="21"/>
        <v>0.74052768908221245</v>
      </c>
      <c r="AH54" s="23">
        <f t="shared" si="12"/>
        <v>0.17816000000000004</v>
      </c>
      <c r="AI54" s="23">
        <f t="shared" si="13"/>
        <v>0.17511000000000002</v>
      </c>
      <c r="AJ54" s="11">
        <f t="shared" si="23"/>
        <v>0.14532</v>
      </c>
      <c r="AK54" s="11">
        <f t="shared" si="23"/>
        <v>0.21866000000000002</v>
      </c>
      <c r="AL54" s="11">
        <f t="shared" si="23"/>
        <v>0.26034000000000002</v>
      </c>
      <c r="AM54" s="11">
        <f t="shared" si="23"/>
        <v>0.43574999999999997</v>
      </c>
      <c r="AN54" s="23">
        <f t="shared" si="3"/>
        <v>1.087124599282</v>
      </c>
      <c r="AO54" s="23">
        <f t="shared" si="3"/>
        <v>1.153692123808</v>
      </c>
      <c r="AP54" s="23">
        <f t="shared" si="3"/>
        <v>0.99753891335200007</v>
      </c>
      <c r="AQ54" s="23">
        <f t="shared" si="3"/>
        <v>0.92039673575200009</v>
      </c>
      <c r="AR54" s="23">
        <f t="shared" si="3"/>
        <v>0.68789741125000015</v>
      </c>
      <c r="AS54" s="23">
        <f t="shared" si="26"/>
        <v>1.9966173108430039</v>
      </c>
      <c r="AT54" s="23">
        <f t="shared" si="26"/>
        <v>0.99305698806916565</v>
      </c>
      <c r="AU54" s="23">
        <f t="shared" si="26"/>
        <v>0.80873000987277066</v>
      </c>
      <c r="AV54" s="23">
        <f t="shared" si="26"/>
        <v>0.25098125711904468</v>
      </c>
    </row>
    <row r="55" spans="1:48" x14ac:dyDescent="0.35">
      <c r="A55">
        <v>1885</v>
      </c>
      <c r="B55" s="1">
        <v>-10.8</v>
      </c>
      <c r="C55" s="1">
        <v>-15.4</v>
      </c>
      <c r="D55" s="1">
        <v>-13.1</v>
      </c>
      <c r="E55" s="1">
        <v>-7.7</v>
      </c>
      <c r="F55" s="5">
        <v>0.1</v>
      </c>
      <c r="G55" s="1">
        <v>2.1</v>
      </c>
      <c r="H55" s="1">
        <v>7.1</v>
      </c>
      <c r="I55" s="1">
        <v>6.8</v>
      </c>
      <c r="J55" s="1">
        <v>1.4</v>
      </c>
      <c r="K55" s="1">
        <v>-2.9</v>
      </c>
      <c r="L55" s="1">
        <v>-8.1</v>
      </c>
      <c r="M55" s="1">
        <v>-9.8000000000000007</v>
      </c>
      <c r="N55" s="1">
        <v>-4.2</v>
      </c>
      <c r="O55" s="1">
        <f t="shared" si="0"/>
        <v>17.5</v>
      </c>
      <c r="P55" s="1">
        <f t="shared" si="14"/>
        <v>-13.266666666666666</v>
      </c>
      <c r="Q55" s="1">
        <f t="shared" si="15"/>
        <v>-6.8999999999999995</v>
      </c>
      <c r="R55" s="1">
        <f t="shared" si="16"/>
        <v>5.333333333333333</v>
      </c>
      <c r="S55" s="1">
        <f t="shared" si="17"/>
        <v>-3.1999999999999997</v>
      </c>
      <c r="U55" s="1">
        <f t="shared" si="5"/>
        <v>7.1</v>
      </c>
      <c r="V55" s="1">
        <f t="shared" si="6"/>
        <v>-15.4</v>
      </c>
      <c r="W55" s="5">
        <f>INTERCEPT(E$7:F$7,E55:F55)</f>
        <v>135.10897435897436</v>
      </c>
      <c r="X55" s="1">
        <f t="shared" si="18"/>
        <v>267.93023255813955</v>
      </c>
      <c r="Y55" s="1">
        <f t="shared" si="8"/>
        <v>132.82125819916519</v>
      </c>
      <c r="Z55" s="1">
        <f t="shared" si="9"/>
        <v>201.51960345855696</v>
      </c>
      <c r="AA55" s="7">
        <f t="shared" si="10"/>
        <v>628.68728880938181</v>
      </c>
      <c r="AB55" s="1">
        <f t="shared" si="11"/>
        <v>242.10897435897436</v>
      </c>
      <c r="AC55" s="1">
        <f t="shared" si="19"/>
        <v>2485.6521367521364</v>
      </c>
      <c r="AD55" s="1">
        <f t="shared" si="20"/>
        <v>14.054487179487182</v>
      </c>
      <c r="AE55" s="12">
        <f t="shared" si="21"/>
        <v>0.66537230336709141</v>
      </c>
      <c r="AH55" s="23">
        <f t="shared" si="12"/>
        <v>0.20399</v>
      </c>
      <c r="AI55" s="23">
        <f t="shared" si="13"/>
        <v>0.20305000000000001</v>
      </c>
      <c r="AJ55" s="11">
        <f t="shared" si="23"/>
        <v>0.15939999999999999</v>
      </c>
      <c r="AK55" s="11">
        <f t="shared" si="23"/>
        <v>0.24110000000000004</v>
      </c>
      <c r="AL55" s="11">
        <f t="shared" si="23"/>
        <v>0.28189999999999998</v>
      </c>
      <c r="AM55" s="11">
        <f t="shared" si="23"/>
        <v>0.45004999999999995</v>
      </c>
      <c r="AN55" s="23">
        <f t="shared" si="3"/>
        <v>1.0285944120499999</v>
      </c>
      <c r="AO55" s="23">
        <f t="shared" si="3"/>
        <v>1.1216942312</v>
      </c>
      <c r="AP55" s="23">
        <f t="shared" si="3"/>
        <v>0.95496168819999994</v>
      </c>
      <c r="AQ55" s="23">
        <f t="shared" si="3"/>
        <v>0.88379261620000005</v>
      </c>
      <c r="AR55" s="23">
        <f t="shared" si="3"/>
        <v>0.67550840605000018</v>
      </c>
      <c r="AS55" s="23">
        <f t="shared" si="26"/>
        <v>2.2837735259911214</v>
      </c>
      <c r="AT55" s="23">
        <f t="shared" si="26"/>
        <v>1.1271147826217371</v>
      </c>
      <c r="AU55" s="23">
        <f t="shared" si="26"/>
        <v>0.91929972722801989</v>
      </c>
      <c r="AV55" s="23">
        <f t="shared" si="26"/>
        <v>0.28850992267170683</v>
      </c>
    </row>
    <row r="56" spans="1:48" x14ac:dyDescent="0.35">
      <c r="A56">
        <v>1886</v>
      </c>
      <c r="B56" s="1">
        <v>-18.100000000000001</v>
      </c>
      <c r="C56" s="1">
        <v>-21</v>
      </c>
      <c r="D56" s="1">
        <v>-19.899999999999999</v>
      </c>
      <c r="E56" s="1">
        <v>-15.9</v>
      </c>
      <c r="F56" s="4">
        <v>-0.8</v>
      </c>
      <c r="G56" s="1">
        <v>3.4</v>
      </c>
      <c r="H56" s="1">
        <v>6.6</v>
      </c>
      <c r="I56" s="1">
        <v>5.9</v>
      </c>
      <c r="J56" s="1">
        <v>3.1</v>
      </c>
      <c r="K56" s="1">
        <v>-2.4</v>
      </c>
      <c r="L56" s="1">
        <v>-6.4</v>
      </c>
      <c r="M56" s="1">
        <v>-10.6</v>
      </c>
      <c r="N56" s="1">
        <v>-6.3</v>
      </c>
      <c r="O56" s="1">
        <f t="shared" si="0"/>
        <v>19</v>
      </c>
      <c r="P56" s="1">
        <f t="shared" si="14"/>
        <v>-16.3</v>
      </c>
      <c r="Q56" s="1">
        <f t="shared" si="15"/>
        <v>-12.199999999999998</v>
      </c>
      <c r="R56" s="1">
        <f t="shared" si="16"/>
        <v>5.3</v>
      </c>
      <c r="S56" s="1">
        <f t="shared" si="17"/>
        <v>-1.9000000000000001</v>
      </c>
      <c r="U56" s="1">
        <f t="shared" si="5"/>
        <v>6.6</v>
      </c>
      <c r="V56" s="1">
        <f t="shared" si="6"/>
        <v>-21</v>
      </c>
      <c r="W56" s="4">
        <f t="shared" si="28"/>
        <v>141.30952380952382</v>
      </c>
      <c r="X56" s="1">
        <f t="shared" si="18"/>
        <v>275.19090909090909</v>
      </c>
      <c r="Y56" s="1">
        <f t="shared" si="8"/>
        <v>133.88138528138526</v>
      </c>
      <c r="Z56" s="1">
        <f t="shared" si="9"/>
        <v>208.25021645021644</v>
      </c>
      <c r="AA56" s="7">
        <f t="shared" si="10"/>
        <v>589.0780952380951</v>
      </c>
      <c r="AB56" s="1">
        <f t="shared" si="11"/>
        <v>238.37929125138427</v>
      </c>
      <c r="AC56" s="1">
        <f t="shared" si="19"/>
        <v>3337.3100775193798</v>
      </c>
      <c r="AD56" s="1">
        <f t="shared" si="20"/>
        <v>22.119878183831688</v>
      </c>
      <c r="AE56" s="12">
        <f t="shared" si="21"/>
        <v>0.70415874594371708</v>
      </c>
      <c r="AH56" s="23">
        <f t="shared" si="12"/>
        <v>0.18554000000000001</v>
      </c>
      <c r="AI56" s="23">
        <f t="shared" si="13"/>
        <v>0.22209999999999999</v>
      </c>
      <c r="AJ56" s="11">
        <f t="shared" si="23"/>
        <v>0.16899999999999998</v>
      </c>
      <c r="AK56" s="11">
        <f t="shared" si="23"/>
        <v>0.25640000000000002</v>
      </c>
      <c r="AL56" s="11">
        <f t="shared" si="23"/>
        <v>0.29659999999999997</v>
      </c>
      <c r="AM56" s="11">
        <f t="shared" si="23"/>
        <v>0.45979999999999999</v>
      </c>
      <c r="AN56" s="23">
        <f t="shared" si="3"/>
        <v>0.99085375220000005</v>
      </c>
      <c r="AO56" s="23">
        <f t="shared" si="3"/>
        <v>1.1004276200000001</v>
      </c>
      <c r="AP56" s="23">
        <f t="shared" si="3"/>
        <v>0.92732912320000005</v>
      </c>
      <c r="AQ56" s="23">
        <f t="shared" si="3"/>
        <v>0.8601251752000002</v>
      </c>
      <c r="AR56" s="23">
        <f t="shared" si="3"/>
        <v>0.66762881680000019</v>
      </c>
      <c r="AS56" s="23">
        <f t="shared" si="26"/>
        <v>2.1896042600589678</v>
      </c>
      <c r="AT56" s="23">
        <f t="shared" si="26"/>
        <v>1.0751305887375451</v>
      </c>
      <c r="AU56" s="23">
        <f t="shared" si="26"/>
        <v>0.87787336712481467</v>
      </c>
      <c r="AV56" s="23">
        <f t="shared" si="26"/>
        <v>0.27763998324883793</v>
      </c>
    </row>
    <row r="57" spans="1:48" x14ac:dyDescent="0.35">
      <c r="A57">
        <v>1887</v>
      </c>
      <c r="B57" s="1">
        <v>-16.899999999999999</v>
      </c>
      <c r="C57" s="1">
        <v>-23.4</v>
      </c>
      <c r="D57" s="1">
        <v>-22.2</v>
      </c>
      <c r="E57" s="1">
        <v>-16.2</v>
      </c>
      <c r="F57" s="4">
        <v>-3.9</v>
      </c>
      <c r="G57" s="1">
        <v>2.9</v>
      </c>
      <c r="H57" s="1">
        <v>6.3</v>
      </c>
      <c r="I57" s="1">
        <v>6.2</v>
      </c>
      <c r="J57" s="1">
        <v>2</v>
      </c>
      <c r="K57" s="1">
        <v>-1.3</v>
      </c>
      <c r="L57" s="1">
        <v>-6.5</v>
      </c>
      <c r="M57" s="1">
        <v>-10.4</v>
      </c>
      <c r="N57" s="1">
        <v>-6.9</v>
      </c>
      <c r="O57" s="1">
        <f t="shared" si="0"/>
        <v>17.399999999999999</v>
      </c>
      <c r="P57" s="1">
        <f t="shared" si="14"/>
        <v>-16.966666666666665</v>
      </c>
      <c r="Q57" s="1">
        <f t="shared" si="15"/>
        <v>-14.1</v>
      </c>
      <c r="R57" s="1">
        <f t="shared" si="16"/>
        <v>5.1333333333333329</v>
      </c>
      <c r="S57" s="1">
        <f t="shared" si="17"/>
        <v>-1.9333333333333333</v>
      </c>
      <c r="U57" s="1">
        <f t="shared" si="5"/>
        <v>6.3</v>
      </c>
      <c r="V57" s="1">
        <f t="shared" si="6"/>
        <v>-23.4</v>
      </c>
      <c r="W57" s="4">
        <f t="shared" si="28"/>
        <v>152.99264705882354</v>
      </c>
      <c r="X57" s="1">
        <f t="shared" si="18"/>
        <v>276.4848484848485</v>
      </c>
      <c r="Y57" s="1">
        <f t="shared" si="8"/>
        <v>123.49220142602496</v>
      </c>
      <c r="Z57" s="1">
        <f t="shared" si="9"/>
        <v>214.73874777183602</v>
      </c>
      <c r="AA57" s="7">
        <f t="shared" si="10"/>
        <v>518.66724598930477</v>
      </c>
      <c r="AB57" s="1">
        <f t="shared" si="11"/>
        <v>242.80173796791445</v>
      </c>
      <c r="AC57" s="1">
        <f t="shared" si="19"/>
        <v>3787.7071122994648</v>
      </c>
      <c r="AD57" s="1">
        <f t="shared" si="20"/>
        <v>31.591778074866312</v>
      </c>
      <c r="AE57" s="12">
        <f t="shared" si="21"/>
        <v>0.72990227142179143</v>
      </c>
      <c r="AH57" s="23">
        <f t="shared" si="12"/>
        <v>0.17447000000000001</v>
      </c>
      <c r="AI57" s="23">
        <f t="shared" si="13"/>
        <v>0.20177999999999999</v>
      </c>
      <c r="AJ57" s="11">
        <f t="shared" si="23"/>
        <v>0.15876000000000001</v>
      </c>
      <c r="AK57" s="11">
        <f t="shared" si="23"/>
        <v>0.24008000000000002</v>
      </c>
      <c r="AL57" s="11">
        <f t="shared" si="23"/>
        <v>0.28091999999999995</v>
      </c>
      <c r="AM57" s="11">
        <f t="shared" si="23"/>
        <v>0.44939999999999997</v>
      </c>
      <c r="AN57" s="23">
        <f t="shared" si="3"/>
        <v>1.0311729075280001</v>
      </c>
      <c r="AO57" s="23">
        <f t="shared" si="3"/>
        <v>1.123127864992</v>
      </c>
      <c r="AP57" s="23">
        <f t="shared" si="3"/>
        <v>0.95684414348800007</v>
      </c>
      <c r="AQ57" s="23">
        <f t="shared" si="3"/>
        <v>0.88540763228800012</v>
      </c>
      <c r="AR57" s="23">
        <f t="shared" si="3"/>
        <v>0.67605007120000016</v>
      </c>
      <c r="AS57" s="23">
        <f t="shared" si="26"/>
        <v>2.0756659636150321</v>
      </c>
      <c r="AT57" s="23">
        <f t="shared" si="26"/>
        <v>1.0247616038036</v>
      </c>
      <c r="AU57" s="23">
        <f t="shared" si="26"/>
        <v>0.83575820548029522</v>
      </c>
      <c r="AV57" s="23">
        <f t="shared" si="26"/>
        <v>0.26215725357448111</v>
      </c>
    </row>
    <row r="58" spans="1:48" x14ac:dyDescent="0.35">
      <c r="A58">
        <v>1888</v>
      </c>
      <c r="B58" s="1">
        <v>-11.7</v>
      </c>
      <c r="C58" s="1">
        <v>-15.3</v>
      </c>
      <c r="D58" s="1">
        <v>-15.9</v>
      </c>
      <c r="E58" s="1">
        <v>-7.9</v>
      </c>
      <c r="F58" s="4">
        <v>-1.7</v>
      </c>
      <c r="G58" s="1">
        <v>5.3</v>
      </c>
      <c r="H58" s="1">
        <v>7.4</v>
      </c>
      <c r="I58" s="1">
        <v>7.8</v>
      </c>
      <c r="J58" s="1">
        <v>2</v>
      </c>
      <c r="K58" s="1">
        <v>-2</v>
      </c>
      <c r="L58" s="1">
        <v>-6.9</v>
      </c>
      <c r="M58" s="1">
        <v>-12.9</v>
      </c>
      <c r="N58" s="1">
        <v>-4.3</v>
      </c>
      <c r="O58" s="1">
        <f t="shared" si="0"/>
        <v>22.5</v>
      </c>
      <c r="P58" s="1">
        <f t="shared" si="14"/>
        <v>-12.466666666666669</v>
      </c>
      <c r="Q58" s="1">
        <f t="shared" si="15"/>
        <v>-8.5</v>
      </c>
      <c r="R58" s="1">
        <f t="shared" si="16"/>
        <v>6.833333333333333</v>
      </c>
      <c r="S58" s="1">
        <f t="shared" si="17"/>
        <v>-2.3000000000000003</v>
      </c>
      <c r="U58" s="1">
        <f t="shared" si="5"/>
        <v>7.8</v>
      </c>
      <c r="V58" s="1">
        <f t="shared" si="6"/>
        <v>-15.9</v>
      </c>
      <c r="W58" s="4">
        <f t="shared" si="28"/>
        <v>142.90714285714284</v>
      </c>
      <c r="X58" s="1">
        <f t="shared" si="18"/>
        <v>273.25</v>
      </c>
      <c r="Y58" s="1">
        <f t="shared" si="8"/>
        <v>130.34285714285716</v>
      </c>
      <c r="Z58" s="1">
        <f t="shared" si="9"/>
        <v>208.07857142857142</v>
      </c>
      <c r="AA58" s="7">
        <f t="shared" si="10"/>
        <v>677.7828571428571</v>
      </c>
      <c r="AB58" s="1">
        <f t="shared" si="11"/>
        <v>231.42229437229435</v>
      </c>
      <c r="AC58" s="1">
        <f t="shared" si="19"/>
        <v>2453.0763203463198</v>
      </c>
      <c r="AD58" s="1">
        <f t="shared" si="20"/>
        <v>27.195995670995671</v>
      </c>
      <c r="AE58" s="12">
        <f t="shared" si="21"/>
        <v>0.65546192177181017</v>
      </c>
      <c r="AH58" s="23">
        <f t="shared" si="12"/>
        <v>0.21506000000000003</v>
      </c>
      <c r="AI58" s="23">
        <f t="shared" si="13"/>
        <v>0.26655000000000001</v>
      </c>
      <c r="AJ58" s="11">
        <f t="shared" si="23"/>
        <v>0.19140000000000001</v>
      </c>
      <c r="AK58" s="11">
        <f t="shared" si="23"/>
        <v>0.29210000000000003</v>
      </c>
      <c r="AL58" s="11">
        <f t="shared" si="23"/>
        <v>0.33089999999999997</v>
      </c>
      <c r="AM58" s="11">
        <f t="shared" si="23"/>
        <v>0.48254999999999998</v>
      </c>
      <c r="AN58" s="23">
        <f t="shared" si="3"/>
        <v>0.90962284405000005</v>
      </c>
      <c r="AO58" s="23">
        <f t="shared" si="3"/>
        <v>1.0525401832000001</v>
      </c>
      <c r="AP58" s="23">
        <f t="shared" si="3"/>
        <v>0.86725923220000001</v>
      </c>
      <c r="AQ58" s="23">
        <f t="shared" si="3"/>
        <v>0.80896844020000014</v>
      </c>
      <c r="AR58" s="23">
        <f t="shared" si="3"/>
        <v>0.65103239605000018</v>
      </c>
      <c r="AS58" s="23">
        <f t="shared" si="26"/>
        <v>2.2970110471369121</v>
      </c>
      <c r="AT58" s="23">
        <f t="shared" si="26"/>
        <v>1.1152637533969358</v>
      </c>
      <c r="AU58" s="23">
        <f t="shared" si="26"/>
        <v>0.91322057295114367</v>
      </c>
      <c r="AV58" s="23">
        <f t="shared" si="26"/>
        <v>0.29408618652958951</v>
      </c>
    </row>
    <row r="59" spans="1:48" x14ac:dyDescent="0.35">
      <c r="A59">
        <v>1889</v>
      </c>
      <c r="B59" s="1">
        <v>-20.8</v>
      </c>
      <c r="C59" s="1">
        <v>-13.1</v>
      </c>
      <c r="D59" s="1">
        <v>-15</v>
      </c>
      <c r="E59" s="1">
        <v>-6.4</v>
      </c>
      <c r="F59" s="4">
        <v>-0.8</v>
      </c>
      <c r="G59" s="1">
        <v>3.1</v>
      </c>
      <c r="H59" s="1">
        <v>7.5</v>
      </c>
      <c r="I59" s="1">
        <v>5.6</v>
      </c>
      <c r="J59" s="1">
        <v>2.9</v>
      </c>
      <c r="K59" s="1">
        <v>-1.7</v>
      </c>
      <c r="L59" s="1">
        <v>-7.9</v>
      </c>
      <c r="M59" s="1">
        <v>-12</v>
      </c>
      <c r="N59" s="1">
        <v>-4.9000000000000004</v>
      </c>
      <c r="O59" s="1">
        <f t="shared" si="0"/>
        <v>19.099999999999998</v>
      </c>
      <c r="P59" s="1">
        <f t="shared" si="14"/>
        <v>-15.600000000000001</v>
      </c>
      <c r="Q59" s="1">
        <f t="shared" si="15"/>
        <v>-7.3999999999999995</v>
      </c>
      <c r="R59" s="1">
        <f t="shared" si="16"/>
        <v>5.3999999999999995</v>
      </c>
      <c r="S59" s="1">
        <f t="shared" si="17"/>
        <v>-2.2333333333333334</v>
      </c>
      <c r="U59" s="1">
        <f t="shared" si="5"/>
        <v>7.5</v>
      </c>
      <c r="V59" s="1">
        <f t="shared" si="6"/>
        <v>-20.8</v>
      </c>
      <c r="W59" s="4">
        <f t="shared" si="28"/>
        <v>141.75641025641025</v>
      </c>
      <c r="X59" s="1">
        <f t="shared" si="18"/>
        <v>277.22826086956519</v>
      </c>
      <c r="Y59" s="1">
        <f t="shared" si="8"/>
        <v>135.47185061315494</v>
      </c>
      <c r="Z59" s="1">
        <f t="shared" si="9"/>
        <v>209.49233556298771</v>
      </c>
      <c r="AA59" s="7">
        <f t="shared" si="10"/>
        <v>677.35925306577474</v>
      </c>
      <c r="AB59" s="1">
        <f t="shared" si="11"/>
        <v>233.50641025641025</v>
      </c>
      <c r="AC59" s="1">
        <f t="shared" si="19"/>
        <v>3237.9555555555557</v>
      </c>
      <c r="AD59" s="1">
        <f t="shared" si="20"/>
        <v>25.003205128205124</v>
      </c>
      <c r="AE59" s="12">
        <f t="shared" si="21"/>
        <v>0.68616436631501276</v>
      </c>
      <c r="AH59" s="23">
        <f t="shared" si="12"/>
        <v>0.21875</v>
      </c>
      <c r="AI59" s="23">
        <f t="shared" si="13"/>
        <v>0.22336999999999996</v>
      </c>
      <c r="AJ59" s="11">
        <f t="shared" si="23"/>
        <v>0.16963999999999999</v>
      </c>
      <c r="AK59" s="11">
        <f t="shared" si="23"/>
        <v>0.25741999999999998</v>
      </c>
      <c r="AL59" s="11">
        <f t="shared" si="23"/>
        <v>0.29757999999999996</v>
      </c>
      <c r="AM59" s="11">
        <f t="shared" si="23"/>
        <v>0.46044999999999997</v>
      </c>
      <c r="AN59" s="23">
        <f t="shared" si="3"/>
        <v>0.9884001596980001</v>
      </c>
      <c r="AO59" s="23">
        <f t="shared" si="3"/>
        <v>1.0990257056320001</v>
      </c>
      <c r="AP59" s="23">
        <f t="shared" si="3"/>
        <v>0.92552723648800006</v>
      </c>
      <c r="AQ59" s="23">
        <f t="shared" si="3"/>
        <v>0.85858453248800015</v>
      </c>
      <c r="AR59" s="23">
        <f t="shared" si="3"/>
        <v>0.66711987005000017</v>
      </c>
      <c r="AS59" s="23">
        <f t="shared" si="26"/>
        <v>2.346453274406155</v>
      </c>
      <c r="AT59" s="23">
        <f t="shared" si="26"/>
        <v>1.1517599359070585</v>
      </c>
      <c r="AU59" s="23">
        <f t="shared" si="26"/>
        <v>0.94051488035004882</v>
      </c>
      <c r="AV59" s="23">
        <f t="shared" si="26"/>
        <v>0.2976045095574853</v>
      </c>
    </row>
    <row r="60" spans="1:48" x14ac:dyDescent="0.35">
      <c r="A60">
        <v>1890</v>
      </c>
      <c r="B60" s="1">
        <v>-17.7</v>
      </c>
      <c r="C60" s="1">
        <v>-20.7</v>
      </c>
      <c r="D60" s="1">
        <v>-19.600000000000001</v>
      </c>
      <c r="E60" s="1">
        <v>-9.9</v>
      </c>
      <c r="F60" s="4">
        <v>-0.4</v>
      </c>
      <c r="G60" s="1">
        <v>3.9</v>
      </c>
      <c r="H60" s="1">
        <v>6.7</v>
      </c>
      <c r="I60" s="1">
        <v>6.2</v>
      </c>
      <c r="J60" s="1">
        <v>1.1000000000000001</v>
      </c>
      <c r="K60" s="1">
        <v>-3</v>
      </c>
      <c r="L60" s="1">
        <v>-7.4</v>
      </c>
      <c r="M60" s="1">
        <v>-8.6</v>
      </c>
      <c r="N60" s="1">
        <v>-5.8</v>
      </c>
      <c r="O60" s="1">
        <f t="shared" si="0"/>
        <v>17.900000000000002</v>
      </c>
      <c r="P60" s="1">
        <f t="shared" si="14"/>
        <v>-16.8</v>
      </c>
      <c r="Q60" s="1">
        <f t="shared" si="15"/>
        <v>-9.9666666666666668</v>
      </c>
      <c r="R60" s="1">
        <f t="shared" si="16"/>
        <v>5.6000000000000005</v>
      </c>
      <c r="S60" s="1">
        <f t="shared" si="17"/>
        <v>-3.1</v>
      </c>
      <c r="U60" s="1">
        <f t="shared" si="5"/>
        <v>6.7</v>
      </c>
      <c r="V60" s="1">
        <f t="shared" si="6"/>
        <v>-20.7</v>
      </c>
      <c r="W60" s="4">
        <f t="shared" si="28"/>
        <v>138.33720930232559</v>
      </c>
      <c r="X60" s="1">
        <f t="shared" si="18"/>
        <v>266.1829268292683</v>
      </c>
      <c r="Y60" s="1">
        <f t="shared" si="8"/>
        <v>127.84571752694271</v>
      </c>
      <c r="Z60" s="1">
        <f t="shared" si="9"/>
        <v>202.26006806579693</v>
      </c>
      <c r="AA60" s="7">
        <f t="shared" si="10"/>
        <v>571.04420495367742</v>
      </c>
      <c r="AB60" s="1">
        <f t="shared" si="11"/>
        <v>226.1089484327604</v>
      </c>
      <c r="AC60" s="1">
        <f t="shared" si="19"/>
        <v>3120.3034883720934</v>
      </c>
      <c r="AD60" s="1">
        <f t="shared" si="20"/>
        <v>25.28273508594539</v>
      </c>
      <c r="AE60" s="12">
        <f t="shared" si="21"/>
        <v>0.70038029850736672</v>
      </c>
      <c r="AH60" s="23">
        <f t="shared" si="12"/>
        <v>0.18923000000000004</v>
      </c>
      <c r="AI60" s="23">
        <f t="shared" si="13"/>
        <v>0.20813000000000001</v>
      </c>
      <c r="AJ60" s="11">
        <f t="shared" si="23"/>
        <v>0.16196000000000002</v>
      </c>
      <c r="AK60" s="11">
        <f t="shared" si="23"/>
        <v>0.24518000000000006</v>
      </c>
      <c r="AL60" s="11">
        <f t="shared" si="23"/>
        <v>0.28582000000000002</v>
      </c>
      <c r="AM60" s="11">
        <f t="shared" si="23"/>
        <v>0.45265</v>
      </c>
      <c r="AN60" s="23">
        <f t="shared" si="3"/>
        <v>1.018358494498</v>
      </c>
      <c r="AO60" s="23">
        <f t="shared" si="3"/>
        <v>1.115979520672</v>
      </c>
      <c r="AP60" s="23">
        <f t="shared" si="3"/>
        <v>0.94748222240799995</v>
      </c>
      <c r="AQ60" s="23">
        <f t="shared" si="3"/>
        <v>0.87737903520799998</v>
      </c>
      <c r="AR60" s="23">
        <f t="shared" si="3"/>
        <v>0.67336219445000012</v>
      </c>
      <c r="AS60" s="23">
        <f t="shared" si="26"/>
        <v>2.1710080210780616</v>
      </c>
      <c r="AT60" s="23">
        <f t="shared" si="26"/>
        <v>1.0699863343819653</v>
      </c>
      <c r="AU60" s="23">
        <f t="shared" si="26"/>
        <v>0.87295749432073511</v>
      </c>
      <c r="AV60" s="23">
        <f t="shared" si="26"/>
        <v>0.27452839102579268</v>
      </c>
    </row>
    <row r="61" spans="1:48" x14ac:dyDescent="0.35">
      <c r="A61">
        <v>1891</v>
      </c>
      <c r="B61" s="1">
        <v>-14.9</v>
      </c>
      <c r="C61" s="1">
        <v>-26.8</v>
      </c>
      <c r="D61" s="1">
        <v>-17.600000000000001</v>
      </c>
      <c r="E61" s="1">
        <v>-13</v>
      </c>
      <c r="F61" s="4">
        <v>-0.4</v>
      </c>
      <c r="G61" s="1">
        <v>6.1</v>
      </c>
      <c r="H61" s="1">
        <v>5.4</v>
      </c>
      <c r="I61" s="1">
        <v>7.2</v>
      </c>
      <c r="J61" s="1">
        <v>1.4</v>
      </c>
      <c r="K61" s="1">
        <v>-4.5</v>
      </c>
      <c r="L61" s="1">
        <v>-6.5</v>
      </c>
      <c r="M61" s="1">
        <v>-11.5</v>
      </c>
      <c r="N61" s="1">
        <v>-6.3</v>
      </c>
      <c r="O61" s="1">
        <f t="shared" si="0"/>
        <v>20.099999999999998</v>
      </c>
      <c r="P61" s="1">
        <f t="shared" si="14"/>
        <v>-16.766666666666666</v>
      </c>
      <c r="Q61" s="1">
        <f t="shared" si="15"/>
        <v>-10.333333333333334</v>
      </c>
      <c r="R61" s="1">
        <f t="shared" si="16"/>
        <v>6.2333333333333334</v>
      </c>
      <c r="S61" s="1">
        <f t="shared" si="17"/>
        <v>-3.1999999999999997</v>
      </c>
      <c r="U61" s="1">
        <f t="shared" si="5"/>
        <v>7.2</v>
      </c>
      <c r="V61" s="1">
        <f t="shared" si="6"/>
        <v>-26.8</v>
      </c>
      <c r="W61" s="4">
        <f t="shared" si="28"/>
        <v>137.37692307692308</v>
      </c>
      <c r="X61" s="1">
        <f t="shared" si="18"/>
        <v>265.23728813559325</v>
      </c>
      <c r="Y61" s="1">
        <f t="shared" si="8"/>
        <v>127.86036505867017</v>
      </c>
      <c r="Z61" s="1">
        <f t="shared" si="9"/>
        <v>201.30710560625818</v>
      </c>
      <c r="AA61" s="7">
        <f t="shared" si="10"/>
        <v>613.72975228161681</v>
      </c>
      <c r="AB61" s="1">
        <f t="shared" si="11"/>
        <v>236.19399624765478</v>
      </c>
      <c r="AC61" s="1">
        <f t="shared" si="19"/>
        <v>4219.9993996247658</v>
      </c>
      <c r="AD61" s="1">
        <f t="shared" si="20"/>
        <v>19.279924953095687</v>
      </c>
      <c r="AE61" s="12">
        <f t="shared" si="21"/>
        <v>0.72392551168673924</v>
      </c>
      <c r="AH61" s="23">
        <f t="shared" si="12"/>
        <v>0.14126000000000002</v>
      </c>
      <c r="AI61" s="23">
        <f t="shared" si="13"/>
        <v>0.23606999999999995</v>
      </c>
      <c r="AJ61" s="11">
        <f t="shared" si="23"/>
        <v>0.17604</v>
      </c>
      <c r="AK61" s="11">
        <f t="shared" si="23"/>
        <v>0.26761999999999997</v>
      </c>
      <c r="AL61" s="11">
        <f t="shared" si="23"/>
        <v>0.30737999999999999</v>
      </c>
      <c r="AM61" s="11">
        <f t="shared" si="23"/>
        <v>0.46694999999999998</v>
      </c>
      <c r="AN61" s="23">
        <f t="shared" si="3"/>
        <v>0.96429358865800019</v>
      </c>
      <c r="AO61" s="23">
        <f t="shared" si="3"/>
        <v>1.0851155974720001</v>
      </c>
      <c r="AP61" s="23">
        <f t="shared" si="3"/>
        <v>0.90778532384800015</v>
      </c>
      <c r="AQ61" s="23">
        <f t="shared" si="3"/>
        <v>0.84343376384800017</v>
      </c>
      <c r="AR61" s="23">
        <f t="shared" ref="AR61:AR124" si="29">2.42*AM61^2-3.01*AM61+1.54</f>
        <v>0.66214287205000011</v>
      </c>
      <c r="AS61" s="23">
        <f t="shared" si="26"/>
        <v>2.2193461441739757</v>
      </c>
      <c r="AT61" s="23">
        <f t="shared" si="26"/>
        <v>1.0857704029140482</v>
      </c>
      <c r="AU61" s="23">
        <f t="shared" si="26"/>
        <v>0.88731676459006315</v>
      </c>
      <c r="AV61" s="23">
        <f t="shared" si="26"/>
        <v>0.28222304839311729</v>
      </c>
    </row>
    <row r="62" spans="1:48" x14ac:dyDescent="0.35">
      <c r="A62">
        <v>1892</v>
      </c>
      <c r="B62" s="1">
        <v>-14.5</v>
      </c>
      <c r="C62" s="1">
        <v>-13.8</v>
      </c>
      <c r="D62" s="1">
        <v>-16</v>
      </c>
      <c r="E62" s="1">
        <v>-9.6</v>
      </c>
      <c r="F62" s="4">
        <v>-0.8</v>
      </c>
      <c r="G62" s="1">
        <v>6.6</v>
      </c>
      <c r="H62" s="1">
        <v>7.2</v>
      </c>
      <c r="I62" s="1">
        <v>6.6</v>
      </c>
      <c r="J62" s="1">
        <v>1.6</v>
      </c>
      <c r="K62" s="5">
        <v>0.7</v>
      </c>
      <c r="L62" s="1">
        <v>-6</v>
      </c>
      <c r="M62" s="1">
        <v>-7.9</v>
      </c>
      <c r="N62" s="1">
        <v>-3.8</v>
      </c>
      <c r="O62" s="1">
        <f t="shared" si="0"/>
        <v>22</v>
      </c>
      <c r="P62" s="1">
        <f t="shared" si="14"/>
        <v>-13.266666666666666</v>
      </c>
      <c r="Q62" s="1">
        <f t="shared" si="15"/>
        <v>-8.8000000000000007</v>
      </c>
      <c r="R62" s="1">
        <f t="shared" si="16"/>
        <v>6.8</v>
      </c>
      <c r="S62" s="1">
        <f t="shared" si="17"/>
        <v>-1.2333333333333334</v>
      </c>
      <c r="U62" s="1">
        <f t="shared" si="5"/>
        <v>7.2</v>
      </c>
      <c r="V62" s="1">
        <f t="shared" si="6"/>
        <v>-16</v>
      </c>
      <c r="W62" s="4">
        <f t="shared" si="28"/>
        <v>138.79729729729729</v>
      </c>
      <c r="X62" s="5">
        <f>INTERCEPT(K$7:L$7,K62:L62)</f>
        <v>291.68656716417911</v>
      </c>
      <c r="Y62" s="1">
        <f t="shared" si="8"/>
        <v>152.88926986688182</v>
      </c>
      <c r="Z62" s="1">
        <f t="shared" si="9"/>
        <v>215.2419322307382</v>
      </c>
      <c r="AA62" s="7">
        <f t="shared" si="10"/>
        <v>733.86849536103273</v>
      </c>
      <c r="AB62" s="1">
        <f t="shared" si="11"/>
        <v>238.56000916170404</v>
      </c>
      <c r="AC62" s="1">
        <f t="shared" si="19"/>
        <v>2544.6400977248431</v>
      </c>
      <c r="AD62" s="1">
        <f t="shared" si="20"/>
        <v>19.517292716445269</v>
      </c>
      <c r="AE62" s="12">
        <f t="shared" si="21"/>
        <v>0.65060675362991693</v>
      </c>
      <c r="AH62" s="23">
        <f t="shared" si="12"/>
        <v>0.20768000000000003</v>
      </c>
      <c r="AI62" s="23">
        <f t="shared" si="13"/>
        <v>0.26019999999999999</v>
      </c>
      <c r="AJ62" s="11">
        <f t="shared" si="23"/>
        <v>0.18820000000000001</v>
      </c>
      <c r="AK62" s="11">
        <f t="shared" si="23"/>
        <v>0.28700000000000003</v>
      </c>
      <c r="AL62" s="11">
        <f t="shared" si="23"/>
        <v>0.32599999999999996</v>
      </c>
      <c r="AM62" s="11">
        <f t="shared" si="23"/>
        <v>0.47929999999999995</v>
      </c>
      <c r="AN62" s="23">
        <f t="shared" ref="AN62:AQ125" si="30">2.42*AI62^2-3.01*AI62+1.54</f>
        <v>0.92064177680000003</v>
      </c>
      <c r="AO62" s="23">
        <f t="shared" si="30"/>
        <v>1.0592325608000002</v>
      </c>
      <c r="AP62" s="23">
        <f t="shared" si="30"/>
        <v>0.87546298</v>
      </c>
      <c r="AQ62" s="23">
        <f t="shared" si="30"/>
        <v>0.81592792000000014</v>
      </c>
      <c r="AR62" s="23">
        <f t="shared" si="29"/>
        <v>0.65324994580000018</v>
      </c>
      <c r="AS62" s="23">
        <f t="shared" si="26"/>
        <v>2.3977463277111122</v>
      </c>
      <c r="AT62" s="23">
        <f t="shared" si="26"/>
        <v>1.1659658935575647</v>
      </c>
      <c r="AU62" s="23">
        <f t="shared" si="26"/>
        <v>0.95433230698464167</v>
      </c>
      <c r="AV62" s="23">
        <f t="shared" si="26"/>
        <v>0.30653272703662293</v>
      </c>
    </row>
    <row r="63" spans="1:48" x14ac:dyDescent="0.35">
      <c r="A63">
        <v>1893</v>
      </c>
      <c r="B63" s="1">
        <v>-11.3</v>
      </c>
      <c r="C63" s="1">
        <v>-17.2</v>
      </c>
      <c r="D63" s="1">
        <v>-14.2</v>
      </c>
      <c r="E63" s="1">
        <v>-10.6</v>
      </c>
      <c r="F63" s="4">
        <v>-2.7</v>
      </c>
      <c r="G63" s="1">
        <v>4.5</v>
      </c>
      <c r="H63" s="1">
        <v>7.9</v>
      </c>
      <c r="I63" s="1">
        <v>7.4</v>
      </c>
      <c r="J63" s="1">
        <v>3.9</v>
      </c>
      <c r="K63" s="1">
        <v>-2.4</v>
      </c>
      <c r="L63" s="1">
        <v>-4</v>
      </c>
      <c r="M63" s="1">
        <v>-12.6</v>
      </c>
      <c r="N63" s="1">
        <v>-4.3</v>
      </c>
      <c r="O63" s="1">
        <f t="shared" si="0"/>
        <v>23.7</v>
      </c>
      <c r="P63" s="1">
        <f t="shared" si="14"/>
        <v>-12.133333333333335</v>
      </c>
      <c r="Q63" s="1">
        <f t="shared" si="15"/>
        <v>-9.1666666666666661</v>
      </c>
      <c r="R63" s="1">
        <f t="shared" si="16"/>
        <v>6.6000000000000005</v>
      </c>
      <c r="S63" s="1">
        <f t="shared" si="17"/>
        <v>-0.83333333333333337</v>
      </c>
      <c r="U63" s="1">
        <f t="shared" si="5"/>
        <v>7.9</v>
      </c>
      <c r="V63" s="1">
        <f t="shared" si="6"/>
        <v>-17.2</v>
      </c>
      <c r="W63" s="4">
        <f t="shared" si="28"/>
        <v>146.9375</v>
      </c>
      <c r="X63" s="1">
        <f t="shared" si="18"/>
        <v>276.88095238095241</v>
      </c>
      <c r="Y63" s="1">
        <f t="shared" si="8"/>
        <v>129.94345238095241</v>
      </c>
      <c r="Z63" s="1">
        <f t="shared" si="9"/>
        <v>211.9092261904762</v>
      </c>
      <c r="AA63" s="7">
        <f t="shared" si="10"/>
        <v>684.3688492063493</v>
      </c>
      <c r="AB63" s="1">
        <f t="shared" si="11"/>
        <v>220.25093283582089</v>
      </c>
      <c r="AC63" s="1">
        <f t="shared" si="19"/>
        <v>2525.544029850746</v>
      </c>
      <c r="AD63" s="1">
        <f t="shared" si="20"/>
        <v>36.812033582089555</v>
      </c>
      <c r="AE63" s="12">
        <f t="shared" si="21"/>
        <v>0.65765407645329377</v>
      </c>
      <c r="AH63" s="23">
        <f t="shared" si="12"/>
        <v>0.23351000000000005</v>
      </c>
      <c r="AI63" s="23">
        <f t="shared" si="13"/>
        <v>0.28178999999999998</v>
      </c>
      <c r="AJ63" s="11">
        <f t="shared" si="23"/>
        <v>0.19908000000000001</v>
      </c>
      <c r="AK63" s="11">
        <f t="shared" si="23"/>
        <v>0.30434</v>
      </c>
      <c r="AL63" s="11">
        <f t="shared" si="23"/>
        <v>0.34265999999999996</v>
      </c>
      <c r="AM63" s="11">
        <f t="shared" si="23"/>
        <v>0.49034999999999995</v>
      </c>
      <c r="AN63" s="23">
        <f t="shared" si="30"/>
        <v>0.88397366192200011</v>
      </c>
      <c r="AO63" s="23">
        <f t="shared" si="30"/>
        <v>1.036680688288</v>
      </c>
      <c r="AP63" s="23">
        <f t="shared" si="30"/>
        <v>0.84808386215200005</v>
      </c>
      <c r="AQ63" s="23">
        <f t="shared" si="30"/>
        <v>0.7927398189520003</v>
      </c>
      <c r="AR63" s="23">
        <f t="shared" si="29"/>
        <v>0.64591885645000024</v>
      </c>
      <c r="AS63" s="23">
        <f t="shared" si="26"/>
        <v>2.2906886928265529</v>
      </c>
      <c r="AT63" s="23">
        <f t="shared" si="26"/>
        <v>1.1082107227636664</v>
      </c>
      <c r="AU63" s="23">
        <f t="shared" si="26"/>
        <v>0.90839568009446525</v>
      </c>
      <c r="AV63" s="23">
        <f t="shared" si="26"/>
        <v>0.29434870802501595</v>
      </c>
    </row>
    <row r="64" spans="1:48" x14ac:dyDescent="0.35">
      <c r="A64">
        <v>1894</v>
      </c>
      <c r="B64" s="1">
        <v>-18.600000000000001</v>
      </c>
      <c r="C64" s="1">
        <v>-26.2</v>
      </c>
      <c r="D64" s="1">
        <v>-24.2</v>
      </c>
      <c r="E64" s="1">
        <v>-15</v>
      </c>
      <c r="F64" s="4">
        <v>-1.1000000000000001</v>
      </c>
      <c r="G64" s="1">
        <v>1.5</v>
      </c>
      <c r="H64" s="1">
        <v>7.2</v>
      </c>
      <c r="I64" s="1">
        <v>7</v>
      </c>
      <c r="J64" s="1">
        <v>1.9</v>
      </c>
      <c r="K64" s="1">
        <v>-1.8</v>
      </c>
      <c r="L64" s="1">
        <v>-8.4</v>
      </c>
      <c r="M64" s="1">
        <v>-12.9</v>
      </c>
      <c r="N64" s="1">
        <v>-7.6</v>
      </c>
      <c r="O64" s="1">
        <f t="shared" si="0"/>
        <v>17.599999999999998</v>
      </c>
      <c r="P64" s="1">
        <f t="shared" si="14"/>
        <v>-19.133333333333336</v>
      </c>
      <c r="Q64" s="1">
        <f t="shared" si="15"/>
        <v>-13.433333333333335</v>
      </c>
      <c r="R64" s="1">
        <f t="shared" si="16"/>
        <v>5.2333333333333334</v>
      </c>
      <c r="S64" s="1">
        <f t="shared" si="17"/>
        <v>-2.7666666666666671</v>
      </c>
      <c r="U64" s="1">
        <f t="shared" si="5"/>
        <v>7.2</v>
      </c>
      <c r="V64" s="1">
        <f t="shared" si="6"/>
        <v>-26.2</v>
      </c>
      <c r="W64" s="4">
        <f t="shared" si="28"/>
        <v>148.40384615384616</v>
      </c>
      <c r="X64" s="1">
        <f t="shared" si="18"/>
        <v>273.66216216216219</v>
      </c>
      <c r="Y64" s="1">
        <f t="shared" si="8"/>
        <v>125.25831600831603</v>
      </c>
      <c r="Z64" s="1">
        <f t="shared" si="9"/>
        <v>211.03300415800419</v>
      </c>
      <c r="AA64" s="7">
        <f t="shared" si="10"/>
        <v>601.23991683991687</v>
      </c>
      <c r="AB64" s="1">
        <f t="shared" si="11"/>
        <v>236.52289377289375</v>
      </c>
      <c r="AC64" s="1">
        <f t="shared" si="19"/>
        <v>4131.2665445665434</v>
      </c>
      <c r="AD64" s="1">
        <f t="shared" si="20"/>
        <v>30.142399267399284</v>
      </c>
      <c r="AE64" s="12">
        <f t="shared" si="21"/>
        <v>0.72385652368793774</v>
      </c>
      <c r="AH64" s="23">
        <f t="shared" si="12"/>
        <v>0.20768000000000003</v>
      </c>
      <c r="AI64" s="23">
        <f t="shared" si="13"/>
        <v>0.20431999999999997</v>
      </c>
      <c r="AJ64" s="11">
        <f t="shared" si="23"/>
        <v>0.16003999999999999</v>
      </c>
      <c r="AK64" s="11">
        <f t="shared" si="23"/>
        <v>0.24212</v>
      </c>
      <c r="AL64" s="11">
        <f t="shared" si="23"/>
        <v>0.28287999999999996</v>
      </c>
      <c r="AM64" s="11">
        <f t="shared" si="23"/>
        <v>0.45069999999999999</v>
      </c>
      <c r="AN64" s="23">
        <f t="shared" si="30"/>
        <v>1.026023723008</v>
      </c>
      <c r="AO64" s="23">
        <f t="shared" si="30"/>
        <v>1.1202625798720001</v>
      </c>
      <c r="AP64" s="23">
        <f t="shared" si="30"/>
        <v>0.95308426844800009</v>
      </c>
      <c r="AQ64" s="23">
        <f t="shared" si="30"/>
        <v>0.88218224844800019</v>
      </c>
      <c r="AR64" s="23">
        <f t="shared" si="29"/>
        <v>0.67496878580000019</v>
      </c>
      <c r="AS64" s="23">
        <f t="shared" si="26"/>
        <v>2.2319387331086809</v>
      </c>
      <c r="AT64" s="23">
        <f t="shared" si="26"/>
        <v>1.1011522874413773</v>
      </c>
      <c r="AU64" s="23">
        <f t="shared" si="26"/>
        <v>0.89818886619539817</v>
      </c>
      <c r="AV64" s="23">
        <f t="shared" si="26"/>
        <v>0.28202901024931926</v>
      </c>
    </row>
    <row r="65" spans="1:48" x14ac:dyDescent="0.35">
      <c r="A65">
        <v>1895</v>
      </c>
      <c r="B65" s="1">
        <v>-10.7</v>
      </c>
      <c r="C65" s="1">
        <v>-8.1999999999999993</v>
      </c>
      <c r="D65" s="1">
        <v>-12.1</v>
      </c>
      <c r="E65" s="1">
        <v>-10.1</v>
      </c>
      <c r="F65" s="4">
        <v>-2.4</v>
      </c>
      <c r="G65" s="1">
        <v>2.7</v>
      </c>
      <c r="H65" s="1">
        <v>6.8</v>
      </c>
      <c r="I65" s="1">
        <v>6.4</v>
      </c>
      <c r="J65" s="1">
        <v>0.8</v>
      </c>
      <c r="K65" s="1">
        <v>-1</v>
      </c>
      <c r="L65" s="1">
        <v>-7</v>
      </c>
      <c r="M65" s="1">
        <v>-9.9</v>
      </c>
      <c r="N65" s="1">
        <v>-3.7</v>
      </c>
      <c r="O65" s="1">
        <f t="shared" si="0"/>
        <v>16.7</v>
      </c>
      <c r="P65" s="1">
        <f t="shared" si="14"/>
        <v>-10.6</v>
      </c>
      <c r="Q65" s="1">
        <f t="shared" si="15"/>
        <v>-8.1999999999999993</v>
      </c>
      <c r="R65" s="1">
        <f t="shared" si="16"/>
        <v>5.3</v>
      </c>
      <c r="S65" s="1">
        <f t="shared" si="17"/>
        <v>-2.4</v>
      </c>
      <c r="U65" s="1">
        <f t="shared" si="5"/>
        <v>6.8</v>
      </c>
      <c r="V65" s="1">
        <f t="shared" si="6"/>
        <v>-12.1</v>
      </c>
      <c r="W65" s="4">
        <f t="shared" si="28"/>
        <v>149.85294117647058</v>
      </c>
      <c r="X65" s="1">
        <f t="shared" si="18"/>
        <v>271.55555555555554</v>
      </c>
      <c r="Y65" s="1">
        <f t="shared" si="8"/>
        <v>121.70261437908496</v>
      </c>
      <c r="Z65" s="1">
        <f t="shared" si="9"/>
        <v>210.70424836601308</v>
      </c>
      <c r="AA65" s="7">
        <f t="shared" si="10"/>
        <v>551.71851851851852</v>
      </c>
      <c r="AB65" s="1">
        <f t="shared" si="11"/>
        <v>241.19077901430839</v>
      </c>
      <c r="AC65" s="1">
        <f t="shared" si="19"/>
        <v>1945.6056173820875</v>
      </c>
      <c r="AD65" s="1">
        <f t="shared" si="20"/>
        <v>29.257551669316385</v>
      </c>
      <c r="AE65" s="12">
        <f t="shared" si="21"/>
        <v>0.65252240700218378</v>
      </c>
      <c r="AH65" s="23">
        <f t="shared" si="12"/>
        <v>0.19292000000000004</v>
      </c>
      <c r="AI65" s="23">
        <f t="shared" si="13"/>
        <v>0.19288999999999998</v>
      </c>
      <c r="AJ65" s="11">
        <f t="shared" si="23"/>
        <v>0.15428</v>
      </c>
      <c r="AK65" s="11">
        <f t="shared" si="23"/>
        <v>0.23293999999999998</v>
      </c>
      <c r="AL65" s="11">
        <f t="shared" si="23"/>
        <v>0.27405999999999997</v>
      </c>
      <c r="AM65" s="11">
        <f t="shared" si="23"/>
        <v>0.44484999999999997</v>
      </c>
      <c r="AN65" s="23">
        <f t="shared" si="30"/>
        <v>1.0494409560820002</v>
      </c>
      <c r="AO65" s="23">
        <f t="shared" si="30"/>
        <v>1.1332188105280001</v>
      </c>
      <c r="AP65" s="23">
        <f t="shared" si="30"/>
        <v>0.9701623255120001</v>
      </c>
      <c r="AQ65" s="23">
        <f t="shared" si="30"/>
        <v>0.89684289831200004</v>
      </c>
      <c r="AR65" s="23">
        <f t="shared" si="29"/>
        <v>0.67989898445000019</v>
      </c>
      <c r="AS65" s="23">
        <f t="shared" si="26"/>
        <v>2.1503745890472907</v>
      </c>
      <c r="AT65" s="23">
        <f t="shared" si="26"/>
        <v>1.0642381304663833</v>
      </c>
      <c r="AU65" s="23">
        <f t="shared" si="26"/>
        <v>0.86752415202116306</v>
      </c>
      <c r="AV65" s="23">
        <f t="shared" si="26"/>
        <v>0.27114962778294177</v>
      </c>
    </row>
    <row r="66" spans="1:48" x14ac:dyDescent="0.35">
      <c r="A66">
        <v>1896</v>
      </c>
      <c r="B66" s="1">
        <v>-19.399999999999999</v>
      </c>
      <c r="C66" s="1">
        <v>-25.9</v>
      </c>
      <c r="D66" s="1">
        <v>-20.2</v>
      </c>
      <c r="E66" s="1">
        <v>-16.399999999999999</v>
      </c>
      <c r="F66" s="4">
        <v>-4.2</v>
      </c>
      <c r="G66" s="1">
        <v>3.7</v>
      </c>
      <c r="H66" s="1">
        <v>7.7</v>
      </c>
      <c r="I66" s="1">
        <v>7.5</v>
      </c>
      <c r="J66" s="1">
        <v>3.3</v>
      </c>
      <c r="K66" s="1">
        <v>-0.5</v>
      </c>
      <c r="L66" s="1">
        <v>-7.3</v>
      </c>
      <c r="M66" s="1">
        <v>-11.3</v>
      </c>
      <c r="N66" s="1">
        <v>-6.9</v>
      </c>
      <c r="O66" s="1">
        <f t="shared" si="0"/>
        <v>22.2</v>
      </c>
      <c r="P66" s="1">
        <f t="shared" si="14"/>
        <v>-18.399999999999999</v>
      </c>
      <c r="Q66" s="1">
        <f t="shared" si="15"/>
        <v>-13.6</v>
      </c>
      <c r="R66" s="1">
        <f t="shared" si="16"/>
        <v>6.3</v>
      </c>
      <c r="S66" s="1">
        <f t="shared" si="17"/>
        <v>-1.5</v>
      </c>
      <c r="U66" s="1">
        <f t="shared" si="5"/>
        <v>7.7</v>
      </c>
      <c r="V66" s="1">
        <f t="shared" si="6"/>
        <v>-25.9</v>
      </c>
      <c r="W66" s="4">
        <f t="shared" si="28"/>
        <v>151.71518987341773</v>
      </c>
      <c r="X66" s="1">
        <f t="shared" si="18"/>
        <v>284.48684210526318</v>
      </c>
      <c r="Y66" s="1">
        <f t="shared" si="8"/>
        <v>132.77165223184545</v>
      </c>
      <c r="Z66" s="1">
        <f t="shared" si="9"/>
        <v>218.10101598934045</v>
      </c>
      <c r="AA66" s="7">
        <f t="shared" si="10"/>
        <v>681.56114812347323</v>
      </c>
      <c r="AB66" s="1">
        <f t="shared" si="11"/>
        <v>245.15963431786219</v>
      </c>
      <c r="AC66" s="1">
        <f t="shared" si="19"/>
        <v>4233.0896858884198</v>
      </c>
      <c r="AD66" s="1">
        <f t="shared" si="20"/>
        <v>29.135372714486635</v>
      </c>
      <c r="AE66" s="12">
        <f t="shared" si="21"/>
        <v>0.71364446609470944</v>
      </c>
      <c r="AH66" s="23">
        <f t="shared" si="12"/>
        <v>0.22613000000000005</v>
      </c>
      <c r="AI66" s="23">
        <f t="shared" si="13"/>
        <v>0.26273999999999997</v>
      </c>
      <c r="AJ66" s="11">
        <f t="shared" si="23"/>
        <v>0.18948000000000001</v>
      </c>
      <c r="AK66" s="11">
        <f t="shared" si="23"/>
        <v>0.28904000000000002</v>
      </c>
      <c r="AL66" s="11">
        <f t="shared" si="23"/>
        <v>0.32795999999999997</v>
      </c>
      <c r="AM66" s="11">
        <f t="shared" si="23"/>
        <v>0.48059999999999997</v>
      </c>
      <c r="AN66" s="23">
        <f t="shared" si="30"/>
        <v>0.9162107843920001</v>
      </c>
      <c r="AO66" s="23">
        <f t="shared" si="30"/>
        <v>1.056549662368</v>
      </c>
      <c r="AP66" s="23">
        <f t="shared" si="30"/>
        <v>0.87216637427200006</v>
      </c>
      <c r="AQ66" s="23">
        <f t="shared" si="30"/>
        <v>0.81313018307200013</v>
      </c>
      <c r="AR66" s="23">
        <f t="shared" si="29"/>
        <v>0.65235679120000012</v>
      </c>
      <c r="AS66" s="23">
        <f t="shared" si="26"/>
        <v>2.3077875279367643</v>
      </c>
      <c r="AT66" s="23">
        <f t="shared" si="26"/>
        <v>1.1215274663573023</v>
      </c>
      <c r="AU66" s="23">
        <f t="shared" si="26"/>
        <v>0.91811495385203268</v>
      </c>
      <c r="AV66" s="23">
        <f t="shared" si="26"/>
        <v>0.29520454695837212</v>
      </c>
    </row>
    <row r="67" spans="1:48" x14ac:dyDescent="0.35">
      <c r="A67">
        <v>1897</v>
      </c>
      <c r="B67" s="1">
        <v>-16.7</v>
      </c>
      <c r="C67" s="1">
        <v>-24.5</v>
      </c>
      <c r="D67" s="1">
        <v>-14.3</v>
      </c>
      <c r="E67" s="1">
        <v>-13.6</v>
      </c>
      <c r="F67" s="4">
        <v>-3</v>
      </c>
      <c r="G67" s="1">
        <v>4.3</v>
      </c>
      <c r="H67" s="1">
        <v>7.4</v>
      </c>
      <c r="I67" s="1">
        <v>6</v>
      </c>
      <c r="J67" s="1">
        <v>2.4</v>
      </c>
      <c r="K67" s="1">
        <v>-1.2</v>
      </c>
      <c r="L67" s="1">
        <v>-7.5</v>
      </c>
      <c r="M67" s="1">
        <v>-10</v>
      </c>
      <c r="N67" s="1">
        <v>-5.9</v>
      </c>
      <c r="O67" s="1">
        <f t="shared" si="0"/>
        <v>20.099999999999998</v>
      </c>
      <c r="P67" s="1">
        <f t="shared" si="14"/>
        <v>-17.5</v>
      </c>
      <c r="Q67" s="1">
        <f t="shared" si="15"/>
        <v>-10.299999999999999</v>
      </c>
      <c r="R67" s="1">
        <f t="shared" si="16"/>
        <v>5.8999999999999995</v>
      </c>
      <c r="S67" s="1">
        <f t="shared" si="17"/>
        <v>-2.1</v>
      </c>
      <c r="U67" s="1">
        <f t="shared" si="5"/>
        <v>7.4</v>
      </c>
      <c r="V67" s="1">
        <f t="shared" si="6"/>
        <v>-24.5</v>
      </c>
      <c r="W67" s="4">
        <f t="shared" si="28"/>
        <v>148.03424657534248</v>
      </c>
      <c r="X67" s="1">
        <f t="shared" si="18"/>
        <v>278.33333333333331</v>
      </c>
      <c r="Y67" s="1">
        <f t="shared" si="8"/>
        <v>130.29908675799084</v>
      </c>
      <c r="Z67" s="1">
        <f t="shared" si="9"/>
        <v>213.1837899543379</v>
      </c>
      <c r="AA67" s="7">
        <f t="shared" si="10"/>
        <v>642.80882800608811</v>
      </c>
      <c r="AB67" s="1">
        <f t="shared" si="11"/>
        <v>228.5474044700793</v>
      </c>
      <c r="AC67" s="1">
        <f t="shared" si="19"/>
        <v>3732.9409396779615</v>
      </c>
      <c r="AD67" s="1">
        <f t="shared" si="20"/>
        <v>33.760544340302829</v>
      </c>
      <c r="AE67" s="12">
        <f t="shared" si="21"/>
        <v>0.70672940595983869</v>
      </c>
      <c r="AH67" s="23">
        <f t="shared" si="12"/>
        <v>0.21506000000000003</v>
      </c>
      <c r="AI67" s="23">
        <f t="shared" si="13"/>
        <v>0.23606999999999995</v>
      </c>
      <c r="AJ67" s="11">
        <f t="shared" si="23"/>
        <v>0.17604</v>
      </c>
      <c r="AK67" s="11">
        <f t="shared" si="23"/>
        <v>0.26761999999999997</v>
      </c>
      <c r="AL67" s="11">
        <f t="shared" si="23"/>
        <v>0.30737999999999999</v>
      </c>
      <c r="AM67" s="11">
        <f t="shared" si="23"/>
        <v>0.46694999999999998</v>
      </c>
      <c r="AN67" s="23">
        <f t="shared" si="30"/>
        <v>0.96429358865800019</v>
      </c>
      <c r="AO67" s="23">
        <f t="shared" si="30"/>
        <v>1.0851155974720001</v>
      </c>
      <c r="AP67" s="23">
        <f t="shared" si="30"/>
        <v>0.90778532384800015</v>
      </c>
      <c r="AQ67" s="23">
        <f t="shared" si="30"/>
        <v>0.84343376384800017</v>
      </c>
      <c r="AR67" s="23">
        <f t="shared" si="29"/>
        <v>0.66214287205000011</v>
      </c>
      <c r="AS67" s="23">
        <f t="shared" si="26"/>
        <v>2.271315007848473</v>
      </c>
      <c r="AT67" s="23">
        <f t="shared" si="26"/>
        <v>1.1111951228023673</v>
      </c>
      <c r="AU67" s="23">
        <f t="shared" si="26"/>
        <v>0.90809443557037761</v>
      </c>
      <c r="AV67" s="23">
        <f t="shared" si="26"/>
        <v>0.28883166650626962</v>
      </c>
    </row>
    <row r="68" spans="1:48" x14ac:dyDescent="0.35">
      <c r="A68">
        <v>1898</v>
      </c>
      <c r="B68" s="1">
        <v>-19</v>
      </c>
      <c r="C68" s="1">
        <v>-27.7</v>
      </c>
      <c r="D68" s="1">
        <v>-16.8</v>
      </c>
      <c r="E68" s="1">
        <v>-13</v>
      </c>
      <c r="F68" s="4">
        <v>-1.6</v>
      </c>
      <c r="G68" s="1">
        <v>4.8</v>
      </c>
      <c r="H68" s="1">
        <v>5.2</v>
      </c>
      <c r="I68" s="1">
        <v>5.7</v>
      </c>
      <c r="J68" s="1">
        <v>2.6</v>
      </c>
      <c r="K68" s="1">
        <v>-0.9</v>
      </c>
      <c r="L68" s="1">
        <v>-8.9</v>
      </c>
      <c r="M68" s="1">
        <v>-18.2</v>
      </c>
      <c r="N68" s="1">
        <v>-7.3</v>
      </c>
      <c r="O68" s="1">
        <f t="shared" si="0"/>
        <v>18.3</v>
      </c>
      <c r="P68" s="1">
        <f t="shared" si="14"/>
        <v>-18.900000000000002</v>
      </c>
      <c r="Q68" s="1">
        <f t="shared" si="15"/>
        <v>-10.466666666666667</v>
      </c>
      <c r="R68" s="1">
        <f t="shared" si="16"/>
        <v>5.2333333333333334</v>
      </c>
      <c r="S68" s="1">
        <f t="shared" si="17"/>
        <v>-2.4</v>
      </c>
      <c r="U68" s="1">
        <f t="shared" si="5"/>
        <v>5.7</v>
      </c>
      <c r="V68" s="1">
        <f t="shared" si="6"/>
        <v>-27.7</v>
      </c>
      <c r="W68" s="4">
        <f t="shared" si="28"/>
        <v>143.125</v>
      </c>
      <c r="X68" s="1">
        <f t="shared" si="18"/>
        <v>280.65714285714284</v>
      </c>
      <c r="Y68" s="1">
        <f t="shared" si="8"/>
        <v>137.53214285714284</v>
      </c>
      <c r="Z68" s="1">
        <f t="shared" si="9"/>
        <v>211.89107142857142</v>
      </c>
      <c r="AA68" s="7">
        <f t="shared" si="10"/>
        <v>522.62214285714276</v>
      </c>
      <c r="AB68" s="1">
        <f t="shared" si="11"/>
        <v>229.79166666666669</v>
      </c>
      <c r="AC68" s="1">
        <f t="shared" si="19"/>
        <v>4243.4861111111113</v>
      </c>
      <c r="AD68" s="1">
        <f t="shared" si="20"/>
        <v>28.229166666666657</v>
      </c>
      <c r="AE68" s="12">
        <f t="shared" si="21"/>
        <v>0.74022548448640124</v>
      </c>
      <c r="AH68" s="23">
        <f t="shared" si="12"/>
        <v>0.13388000000000003</v>
      </c>
      <c r="AI68" s="23">
        <f t="shared" si="13"/>
        <v>0.21321000000000001</v>
      </c>
      <c r="AJ68" s="11">
        <f t="shared" si="23"/>
        <v>0.16452</v>
      </c>
      <c r="AK68" s="11">
        <f t="shared" si="23"/>
        <v>0.24926000000000004</v>
      </c>
      <c r="AL68" s="11">
        <f t="shared" si="23"/>
        <v>0.28974</v>
      </c>
      <c r="AM68" s="11">
        <f t="shared" si="23"/>
        <v>0.45524999999999999</v>
      </c>
      <c r="AN68" s="23">
        <f t="shared" si="30"/>
        <v>1.008247479922</v>
      </c>
      <c r="AO68" s="23">
        <f t="shared" si="30"/>
        <v>1.1102965295680001</v>
      </c>
      <c r="AP68" s="23">
        <f t="shared" si="30"/>
        <v>0.940083325192</v>
      </c>
      <c r="AQ68" s="23">
        <f t="shared" si="30"/>
        <v>0.87103982759200016</v>
      </c>
      <c r="AR68" s="23">
        <f t="shared" si="29"/>
        <v>0.67124870125000025</v>
      </c>
      <c r="AS68" s="23">
        <f t="shared" si="26"/>
        <v>2.0716283495882295</v>
      </c>
      <c r="AT68" s="23">
        <f t="shared" si="26"/>
        <v>1.0196119329087177</v>
      </c>
      <c r="AU68" s="23">
        <f t="shared" si="26"/>
        <v>0.83210382197204336</v>
      </c>
      <c r="AV68" s="23">
        <f t="shared" si="26"/>
        <v>0.26221870487995408</v>
      </c>
    </row>
    <row r="69" spans="1:48" x14ac:dyDescent="0.35">
      <c r="A69">
        <v>1899</v>
      </c>
      <c r="B69" s="1">
        <v>-15.8</v>
      </c>
      <c r="C69" s="1">
        <v>-22</v>
      </c>
      <c r="D69" s="1">
        <v>-14.2</v>
      </c>
      <c r="E69" s="1">
        <v>-7.1</v>
      </c>
      <c r="F69" s="4">
        <v>-0.2</v>
      </c>
      <c r="G69" s="1">
        <v>4.7</v>
      </c>
      <c r="H69" s="1">
        <v>6.5</v>
      </c>
      <c r="I69" s="1">
        <v>6.9</v>
      </c>
      <c r="J69" s="1">
        <v>3.3</v>
      </c>
      <c r="K69" s="1">
        <v>-3.7</v>
      </c>
      <c r="L69" s="1">
        <v>-8.3000000000000007</v>
      </c>
      <c r="M69" s="1">
        <v>-11.2</v>
      </c>
      <c r="N69" s="1">
        <v>-5.0999999999999996</v>
      </c>
      <c r="O69" s="1">
        <f t="shared" si="0"/>
        <v>21.400000000000002</v>
      </c>
      <c r="P69" s="1">
        <f t="shared" si="14"/>
        <v>-18.666666666666668</v>
      </c>
      <c r="Q69" s="1">
        <f t="shared" si="15"/>
        <v>-7.1666666666666652</v>
      </c>
      <c r="R69" s="1">
        <f t="shared" si="16"/>
        <v>6.0333333333333341</v>
      </c>
      <c r="S69" s="1">
        <f t="shared" si="17"/>
        <v>-2.9000000000000004</v>
      </c>
      <c r="U69" s="1">
        <f t="shared" si="5"/>
        <v>6.9</v>
      </c>
      <c r="V69" s="1">
        <f t="shared" si="6"/>
        <v>-22</v>
      </c>
      <c r="W69" s="4">
        <f t="shared" si="28"/>
        <v>136.74489795918367</v>
      </c>
      <c r="X69" s="1">
        <f t="shared" si="18"/>
        <v>272.37857142857143</v>
      </c>
      <c r="Y69" s="1">
        <f t="shared" si="8"/>
        <v>135.63367346938776</v>
      </c>
      <c r="Z69" s="1">
        <f t="shared" si="9"/>
        <v>204.56173469387755</v>
      </c>
      <c r="AA69" s="7">
        <f t="shared" si="10"/>
        <v>623.91489795918369</v>
      </c>
      <c r="AB69" s="1">
        <f t="shared" si="11"/>
        <v>221.08775510204083</v>
      </c>
      <c r="AC69" s="1">
        <f t="shared" si="19"/>
        <v>3242.6204081632654</v>
      </c>
      <c r="AD69" s="1">
        <f t="shared" si="20"/>
        <v>26.201020408163259</v>
      </c>
      <c r="AE69" s="12">
        <f t="shared" si="21"/>
        <v>0.69509781070147469</v>
      </c>
      <c r="AH69" s="23">
        <f t="shared" si="12"/>
        <v>0.18185000000000001</v>
      </c>
      <c r="AI69" s="23">
        <f t="shared" si="13"/>
        <v>0.25258000000000003</v>
      </c>
      <c r="AJ69" s="11">
        <f t="shared" si="23"/>
        <v>0.18436000000000002</v>
      </c>
      <c r="AK69" s="11">
        <f t="shared" si="23"/>
        <v>0.28088000000000002</v>
      </c>
      <c r="AL69" s="11">
        <f t="shared" si="23"/>
        <v>0.32012000000000002</v>
      </c>
      <c r="AM69" s="11">
        <f t="shared" si="23"/>
        <v>0.47539999999999999</v>
      </c>
      <c r="AN69" s="23">
        <f t="shared" si="30"/>
        <v>0.93412210848800004</v>
      </c>
      <c r="AO69" s="23">
        <f t="shared" si="30"/>
        <v>1.0673288352320001</v>
      </c>
      <c r="AP69" s="23">
        <f t="shared" si="30"/>
        <v>0.88547365004800005</v>
      </c>
      <c r="AQ69" s="23">
        <f t="shared" si="30"/>
        <v>0.82443269084799997</v>
      </c>
      <c r="AR69" s="23">
        <f t="shared" si="29"/>
        <v>0.65597848720000018</v>
      </c>
      <c r="AS69" s="23">
        <f t="shared" si="26"/>
        <v>2.2192705523082243</v>
      </c>
      <c r="AT69" s="23">
        <f t="shared" si="26"/>
        <v>1.0812057100590322</v>
      </c>
      <c r="AU69" s="23">
        <f t="shared" si="26"/>
        <v>0.88451435820954616</v>
      </c>
      <c r="AV69" s="23">
        <f t="shared" si="26"/>
        <v>0.28322756076579536</v>
      </c>
    </row>
    <row r="70" spans="1:48" x14ac:dyDescent="0.35">
      <c r="A70">
        <v>1900</v>
      </c>
      <c r="B70" s="1">
        <v>-16.7</v>
      </c>
      <c r="C70" s="1">
        <v>-8.1</v>
      </c>
      <c r="D70" s="1">
        <v>-8.1</v>
      </c>
      <c r="E70" s="1">
        <v>-9.1</v>
      </c>
      <c r="F70" s="5">
        <v>0.6</v>
      </c>
      <c r="G70" s="1">
        <v>6.4</v>
      </c>
      <c r="H70" s="1">
        <v>8.4</v>
      </c>
      <c r="I70" s="1">
        <v>7.4</v>
      </c>
      <c r="J70" s="1">
        <v>1.8</v>
      </c>
      <c r="K70" s="1">
        <v>-1.5</v>
      </c>
      <c r="L70" s="1">
        <v>-7.2</v>
      </c>
      <c r="M70" s="1">
        <v>-13.6</v>
      </c>
      <c r="N70" s="1">
        <v>-3.3</v>
      </c>
      <c r="O70" s="1">
        <f t="shared" si="0"/>
        <v>24.6</v>
      </c>
      <c r="P70" s="1">
        <f t="shared" si="14"/>
        <v>-12</v>
      </c>
      <c r="Q70" s="1">
        <f t="shared" si="15"/>
        <v>-5.5333333333333323</v>
      </c>
      <c r="R70" s="1">
        <f t="shared" si="16"/>
        <v>7.4000000000000012</v>
      </c>
      <c r="S70" s="1">
        <f t="shared" si="17"/>
        <v>-2.3000000000000003</v>
      </c>
      <c r="U70" s="1">
        <f t="shared" si="5"/>
        <v>8.4</v>
      </c>
      <c r="V70" s="1">
        <f t="shared" si="6"/>
        <v>-16.7</v>
      </c>
      <c r="W70" s="5">
        <f>INTERCEPT(E$7:F$7,E70:F70)</f>
        <v>133.61340206185568</v>
      </c>
      <c r="X70" s="1">
        <f t="shared" si="18"/>
        <v>274.63636363636363</v>
      </c>
      <c r="Y70" s="1">
        <f t="shared" si="8"/>
        <v>141.02296157450795</v>
      </c>
      <c r="Z70" s="1">
        <f t="shared" si="9"/>
        <v>204.12488284910967</v>
      </c>
      <c r="AA70" s="7">
        <f t="shared" si="10"/>
        <v>789.7285848172445</v>
      </c>
      <c r="AB70" s="1">
        <f t="shared" si="11"/>
        <v>226.23483063328425</v>
      </c>
      <c r="AC70" s="1">
        <f t="shared" si="19"/>
        <v>2518.7477810505643</v>
      </c>
      <c r="AD70" s="1">
        <f t="shared" si="20"/>
        <v>20.495986745213557</v>
      </c>
      <c r="AE70" s="12">
        <f t="shared" si="21"/>
        <v>0.64104759699520364</v>
      </c>
      <c r="AH70" s="23">
        <f t="shared" si="12"/>
        <v>0.25196000000000002</v>
      </c>
      <c r="AI70" s="23">
        <f t="shared" si="13"/>
        <v>0.29322000000000004</v>
      </c>
      <c r="AJ70" s="11">
        <f t="shared" si="23"/>
        <v>0.20484000000000002</v>
      </c>
      <c r="AK70" s="11">
        <f t="shared" si="23"/>
        <v>0.31352000000000002</v>
      </c>
      <c r="AL70" s="11">
        <f t="shared" si="23"/>
        <v>0.35148000000000001</v>
      </c>
      <c r="AM70" s="11">
        <f t="shared" si="23"/>
        <v>0.49619999999999997</v>
      </c>
      <c r="AN70" s="23">
        <f t="shared" si="30"/>
        <v>0.86547448352800005</v>
      </c>
      <c r="AO70" s="23">
        <f t="shared" si="30"/>
        <v>1.024973409952</v>
      </c>
      <c r="AP70" s="23">
        <f t="shared" si="30"/>
        <v>0.83417819276800009</v>
      </c>
      <c r="AQ70" s="23">
        <f t="shared" si="30"/>
        <v>0.78100762076800012</v>
      </c>
      <c r="AR70" s="23">
        <f t="shared" si="29"/>
        <v>0.64227694480000008</v>
      </c>
      <c r="AS70" s="23">
        <f t="shared" si="26"/>
        <v>2.4467730014493578</v>
      </c>
      <c r="AT70" s="23">
        <f t="shared" si="26"/>
        <v>1.1806636072585315</v>
      </c>
      <c r="AU70" s="23">
        <f t="shared" si="26"/>
        <v>0.96857035342074471</v>
      </c>
      <c r="AV70" s="23">
        <f t="shared" si="26"/>
        <v>0.31530302041816682</v>
      </c>
    </row>
    <row r="71" spans="1:48" x14ac:dyDescent="0.35">
      <c r="A71">
        <v>1901</v>
      </c>
      <c r="B71" s="1">
        <v>-18.600000000000001</v>
      </c>
      <c r="C71" s="1">
        <v>-5.4</v>
      </c>
      <c r="D71" s="1">
        <v>-13.7</v>
      </c>
      <c r="E71" s="1">
        <v>-10.5</v>
      </c>
      <c r="F71" s="4">
        <v>-2.2999999999999998</v>
      </c>
      <c r="G71" s="1">
        <v>2.5</v>
      </c>
      <c r="H71" s="1">
        <v>6.5</v>
      </c>
      <c r="I71" s="1">
        <v>6.5</v>
      </c>
      <c r="J71" s="1">
        <v>3.1</v>
      </c>
      <c r="K71" s="1">
        <v>-3.1</v>
      </c>
      <c r="L71" s="1">
        <v>-3</v>
      </c>
      <c r="M71" s="1">
        <v>-8.3000000000000007</v>
      </c>
      <c r="N71" s="1">
        <v>-3.9</v>
      </c>
      <c r="O71" s="1">
        <f t="shared" si="0"/>
        <v>18.600000000000001</v>
      </c>
      <c r="P71" s="1">
        <f t="shared" si="14"/>
        <v>-12.533333333333333</v>
      </c>
      <c r="Q71" s="1">
        <f t="shared" si="15"/>
        <v>-8.8333333333333339</v>
      </c>
      <c r="R71" s="1">
        <f t="shared" si="16"/>
        <v>5.166666666666667</v>
      </c>
      <c r="S71" s="1">
        <f t="shared" si="17"/>
        <v>-1</v>
      </c>
      <c r="U71" s="1">
        <f t="shared" si="5"/>
        <v>6.5</v>
      </c>
      <c r="V71" s="1">
        <f t="shared" si="6"/>
        <v>-18.600000000000001</v>
      </c>
      <c r="W71" s="4">
        <f t="shared" si="28"/>
        <v>150.11458333333334</v>
      </c>
      <c r="X71" s="1">
        <f t="shared" si="18"/>
        <v>273.25</v>
      </c>
      <c r="Y71" s="1">
        <f t="shared" si="8"/>
        <v>123.13541666666666</v>
      </c>
      <c r="Z71" s="1">
        <f t="shared" si="9"/>
        <v>211.68229166666669</v>
      </c>
      <c r="AA71" s="7">
        <f t="shared" si="10"/>
        <v>533.58680555555543</v>
      </c>
      <c r="AB71" s="1">
        <f t="shared" si="11"/>
        <v>240.47821969696972</v>
      </c>
      <c r="AC71" s="1">
        <f t="shared" si="19"/>
        <v>2981.9299242424245</v>
      </c>
      <c r="AD71" s="1">
        <f t="shared" si="20"/>
        <v>29.875473484848484</v>
      </c>
      <c r="AE71" s="12">
        <f t="shared" si="21"/>
        <v>0.70273421584120588</v>
      </c>
      <c r="AH71" s="23">
        <f t="shared" si="12"/>
        <v>0.18185000000000001</v>
      </c>
      <c r="AI71" s="23">
        <f t="shared" si="13"/>
        <v>0.21702000000000002</v>
      </c>
      <c r="AJ71" s="11">
        <f t="shared" si="23"/>
        <v>0.16644000000000003</v>
      </c>
      <c r="AK71" s="11">
        <f t="shared" si="23"/>
        <v>0.25232000000000004</v>
      </c>
      <c r="AL71" s="11">
        <f t="shared" si="23"/>
        <v>0.29268</v>
      </c>
      <c r="AM71" s="11">
        <f t="shared" si="23"/>
        <v>0.4572</v>
      </c>
      <c r="AN71" s="23">
        <f t="shared" si="30"/>
        <v>1.0007461865680001</v>
      </c>
      <c r="AO71" s="23">
        <f t="shared" si="30"/>
        <v>1.106055102112</v>
      </c>
      <c r="AP71" s="23">
        <f t="shared" si="30"/>
        <v>0.93458702540800009</v>
      </c>
      <c r="AQ71" s="23">
        <f t="shared" si="30"/>
        <v>0.86633422940800009</v>
      </c>
      <c r="AR71" s="23">
        <f t="shared" si="29"/>
        <v>0.66968505280000001</v>
      </c>
      <c r="AS71" s="23">
        <f t="shared" si="26"/>
        <v>2.0892450116674897</v>
      </c>
      <c r="AT71" s="23">
        <f t="shared" si="26"/>
        <v>1.0272360362783117</v>
      </c>
      <c r="AU71" s="23">
        <f t="shared" si="26"/>
        <v>0.83851316376915097</v>
      </c>
      <c r="AV71" s="23">
        <f t="shared" si="26"/>
        <v>0.26464633225904277</v>
      </c>
    </row>
    <row r="72" spans="1:48" x14ac:dyDescent="0.35">
      <c r="A72">
        <v>1902</v>
      </c>
      <c r="B72" s="1">
        <v>-15.1</v>
      </c>
      <c r="C72" s="1">
        <v>-14.2</v>
      </c>
      <c r="D72" s="1">
        <v>-18.5</v>
      </c>
      <c r="E72" s="1">
        <v>-7.8</v>
      </c>
      <c r="F72" s="4">
        <v>-0.3</v>
      </c>
      <c r="G72" s="1">
        <v>5</v>
      </c>
      <c r="H72" s="1">
        <v>8</v>
      </c>
      <c r="I72" s="1">
        <v>8.1</v>
      </c>
      <c r="J72" s="1">
        <v>3.3</v>
      </c>
      <c r="K72" s="1">
        <v>-0.6</v>
      </c>
      <c r="L72" s="1">
        <v>-6.3</v>
      </c>
      <c r="M72" s="1">
        <v>-11.9</v>
      </c>
      <c r="N72" s="1">
        <v>-4.2</v>
      </c>
      <c r="O72" s="1">
        <f t="shared" si="0"/>
        <v>24.400000000000002</v>
      </c>
      <c r="P72" s="1">
        <f t="shared" si="14"/>
        <v>-12.533333333333331</v>
      </c>
      <c r="Q72" s="1">
        <f t="shared" si="15"/>
        <v>-8.8666666666666671</v>
      </c>
      <c r="R72" s="1">
        <f t="shared" si="16"/>
        <v>7.0333333333333341</v>
      </c>
      <c r="S72" s="1">
        <f t="shared" si="17"/>
        <v>-1.2</v>
      </c>
      <c r="U72" s="1">
        <f t="shared" si="5"/>
        <v>8.1</v>
      </c>
      <c r="V72" s="1">
        <f t="shared" si="6"/>
        <v>-18.5</v>
      </c>
      <c r="W72" s="4">
        <f t="shared" si="28"/>
        <v>137.22641509433961</v>
      </c>
      <c r="X72" s="1">
        <f t="shared" si="18"/>
        <v>283.80769230769232</v>
      </c>
      <c r="Y72" s="1">
        <f t="shared" si="8"/>
        <v>146.58127721335271</v>
      </c>
      <c r="Z72" s="1">
        <f t="shared" si="9"/>
        <v>210.51705370101598</v>
      </c>
      <c r="AA72" s="7">
        <f t="shared" si="10"/>
        <v>791.53889695210455</v>
      </c>
      <c r="AB72" s="1">
        <f t="shared" si="11"/>
        <v>228.97641509433961</v>
      </c>
      <c r="AC72" s="1">
        <f t="shared" si="19"/>
        <v>2824.0424528301883</v>
      </c>
      <c r="AD72" s="1">
        <f t="shared" si="20"/>
        <v>22.738207547169807</v>
      </c>
      <c r="AE72" s="12">
        <f t="shared" si="21"/>
        <v>0.65384254119045893</v>
      </c>
      <c r="AH72" s="23">
        <f t="shared" si="12"/>
        <v>0.23720000000000002</v>
      </c>
      <c r="AI72" s="23">
        <f t="shared" si="13"/>
        <v>0.29067999999999999</v>
      </c>
      <c r="AJ72" s="11">
        <f t="shared" si="23"/>
        <v>0.20356000000000002</v>
      </c>
      <c r="AK72" s="11">
        <f t="shared" si="23"/>
        <v>0.31148000000000003</v>
      </c>
      <c r="AL72" s="11">
        <f t="shared" si="23"/>
        <v>0.34952000000000005</v>
      </c>
      <c r="AM72" s="11">
        <f t="shared" si="23"/>
        <v>0.49490000000000001</v>
      </c>
      <c r="AN72" s="23">
        <f t="shared" si="30"/>
        <v>0.86953076700800014</v>
      </c>
      <c r="AO72" s="23">
        <f t="shared" si="30"/>
        <v>1.0275611501120001</v>
      </c>
      <c r="AP72" s="23">
        <f t="shared" si="30"/>
        <v>0.83723309276800006</v>
      </c>
      <c r="AQ72" s="23">
        <f t="shared" si="30"/>
        <v>0.78358223756800005</v>
      </c>
      <c r="AR72" s="23">
        <f t="shared" si="29"/>
        <v>0.64307194420000002</v>
      </c>
      <c r="AS72" s="23">
        <f t="shared" si="26"/>
        <v>2.4526660523643189</v>
      </c>
      <c r="AT72" s="23">
        <f t="shared" si="26"/>
        <v>1.1841784554266996</v>
      </c>
      <c r="AU72" s="23">
        <f t="shared" si="26"/>
        <v>0.9712768308848243</v>
      </c>
      <c r="AV72" s="23">
        <f t="shared" si="26"/>
        <v>0.31585950301532961</v>
      </c>
    </row>
    <row r="73" spans="1:48" x14ac:dyDescent="0.35">
      <c r="A73">
        <v>1903</v>
      </c>
      <c r="B73" s="1">
        <v>-13.5</v>
      </c>
      <c r="C73" s="1">
        <v>-18.5</v>
      </c>
      <c r="D73" s="1">
        <v>-20.5</v>
      </c>
      <c r="E73" s="1">
        <v>-8.6</v>
      </c>
      <c r="F73" s="4">
        <v>-1.3</v>
      </c>
      <c r="G73" s="1">
        <v>3.9</v>
      </c>
      <c r="H73" s="1">
        <v>7.8</v>
      </c>
      <c r="I73" s="1">
        <v>5.8</v>
      </c>
      <c r="J73" s="1">
        <v>3.8</v>
      </c>
      <c r="K73" s="1">
        <v>-0.1</v>
      </c>
      <c r="L73" s="1">
        <v>-5.7</v>
      </c>
      <c r="M73" s="1">
        <v>-4.5</v>
      </c>
      <c r="N73" s="1">
        <v>-4.3</v>
      </c>
      <c r="O73" s="1">
        <f t="shared" si="0"/>
        <v>21.3</v>
      </c>
      <c r="P73" s="1">
        <f t="shared" si="14"/>
        <v>-14.633333333333333</v>
      </c>
      <c r="Q73" s="1">
        <f t="shared" si="15"/>
        <v>-10.133333333333335</v>
      </c>
      <c r="R73" s="1">
        <f t="shared" si="16"/>
        <v>5.833333333333333</v>
      </c>
      <c r="S73" s="1">
        <f t="shared" si="17"/>
        <v>-0.66666666666666685</v>
      </c>
      <c r="U73" s="1">
        <f t="shared" si="5"/>
        <v>7.8</v>
      </c>
      <c r="V73" s="1">
        <f t="shared" si="6"/>
        <v>-20.5</v>
      </c>
      <c r="W73" s="4">
        <f t="shared" si="28"/>
        <v>143.125</v>
      </c>
      <c r="X73" s="1">
        <f t="shared" si="18"/>
        <v>287.71794871794873</v>
      </c>
      <c r="Y73" s="1">
        <f t="shared" si="8"/>
        <v>144.59294871794873</v>
      </c>
      <c r="Z73" s="1">
        <f t="shared" si="9"/>
        <v>215.42147435897436</v>
      </c>
      <c r="AA73" s="7">
        <f t="shared" si="10"/>
        <v>751.88333333333333</v>
      </c>
      <c r="AB73" s="1">
        <f t="shared" si="11"/>
        <v>224.31730769230768</v>
      </c>
      <c r="AC73" s="1">
        <f t="shared" si="19"/>
        <v>3065.6698717948716</v>
      </c>
      <c r="AD73" s="1">
        <f t="shared" si="20"/>
        <v>30.96634615384616</v>
      </c>
      <c r="AE73" s="12">
        <f t="shared" si="21"/>
        <v>0.66879057827670363</v>
      </c>
      <c r="AH73" s="23">
        <f t="shared" si="12"/>
        <v>0.22982000000000002</v>
      </c>
      <c r="AI73" s="23">
        <f t="shared" si="13"/>
        <v>0.25130999999999998</v>
      </c>
      <c r="AJ73" s="11">
        <f t="shared" si="23"/>
        <v>0.18372000000000002</v>
      </c>
      <c r="AK73" s="11">
        <f t="shared" si="23"/>
        <v>0.27986000000000005</v>
      </c>
      <c r="AL73" s="11">
        <f t="shared" si="23"/>
        <v>0.31913999999999998</v>
      </c>
      <c r="AM73" s="11">
        <f t="shared" si="23"/>
        <v>0.47475000000000001</v>
      </c>
      <c r="AN73" s="23">
        <f t="shared" si="30"/>
        <v>0.93639615296200007</v>
      </c>
      <c r="AO73" s="23">
        <f t="shared" si="30"/>
        <v>1.0686851529279999</v>
      </c>
      <c r="AP73" s="23">
        <f t="shared" si="30"/>
        <v>0.887159719432</v>
      </c>
      <c r="AQ73" s="23">
        <f t="shared" si="30"/>
        <v>0.8258664218320001</v>
      </c>
      <c r="AR73" s="23">
        <f t="shared" si="29"/>
        <v>0.65644040125000014</v>
      </c>
      <c r="AS73" s="23">
        <f t="shared" si="26"/>
        <v>2.4378027814567163</v>
      </c>
      <c r="AT73" s="23">
        <f t="shared" si="26"/>
        <v>1.1880479470578968</v>
      </c>
      <c r="AU73" s="23">
        <f t="shared" si="26"/>
        <v>0.97183993350937847</v>
      </c>
      <c r="AV73" s="23">
        <f t="shared" si="26"/>
        <v>0.31102902278918937</v>
      </c>
    </row>
    <row r="74" spans="1:48" x14ac:dyDescent="0.35">
      <c r="A74">
        <v>1904</v>
      </c>
      <c r="B74" s="1">
        <v>-16.100000000000001</v>
      </c>
      <c r="C74" s="1">
        <v>-17.3</v>
      </c>
      <c r="D74" s="1">
        <v>-16.600000000000001</v>
      </c>
      <c r="E74" s="1">
        <v>-12.7</v>
      </c>
      <c r="F74" s="5">
        <v>0.1</v>
      </c>
      <c r="G74" s="1">
        <v>5</v>
      </c>
      <c r="H74" s="1">
        <v>7.3</v>
      </c>
      <c r="I74" s="1">
        <v>8.8000000000000007</v>
      </c>
      <c r="J74" s="1">
        <v>2.5</v>
      </c>
      <c r="K74" s="1">
        <v>-5.0999999999999996</v>
      </c>
      <c r="L74" s="1">
        <v>-6.1</v>
      </c>
      <c r="M74" s="1">
        <v>-6.6</v>
      </c>
      <c r="N74" s="1">
        <v>-4.7</v>
      </c>
      <c r="O74" s="1">
        <f t="shared" ref="O74:O137" si="31">SUMIF(F74:J74,"&gt;0")</f>
        <v>23.7</v>
      </c>
      <c r="P74" s="1">
        <f t="shared" si="14"/>
        <v>-12.633333333333335</v>
      </c>
      <c r="Q74" s="1">
        <f t="shared" si="15"/>
        <v>-9.7333333333333325</v>
      </c>
      <c r="R74" s="1">
        <f t="shared" si="16"/>
        <v>7.0333333333333341</v>
      </c>
      <c r="S74" s="1">
        <f t="shared" si="17"/>
        <v>-2.9</v>
      </c>
      <c r="U74" s="1">
        <f t="shared" si="5"/>
        <v>8.8000000000000007</v>
      </c>
      <c r="V74" s="1">
        <f t="shared" si="6"/>
        <v>-17.3</v>
      </c>
      <c r="W74" s="5">
        <f t="shared" ref="W74:W76" si="32">INTERCEPT(E$7:F$7,E74:F74)</f>
        <v>135.26171875</v>
      </c>
      <c r="X74" s="1">
        <f t="shared" si="18"/>
        <v>268.03289473684208</v>
      </c>
      <c r="Y74" s="1">
        <f t="shared" si="8"/>
        <v>132.77117598684208</v>
      </c>
      <c r="Z74" s="1">
        <f t="shared" si="9"/>
        <v>201.64730674342104</v>
      </c>
      <c r="AA74" s="7">
        <f t="shared" si="10"/>
        <v>778.92423245614032</v>
      </c>
      <c r="AB74" s="1">
        <f t="shared" si="11"/>
        <v>212.54377003205127</v>
      </c>
      <c r="AC74" s="1">
        <f t="shared" si="19"/>
        <v>2451.3381477029911</v>
      </c>
      <c r="AD74" s="1">
        <f t="shared" si="20"/>
        <v>28.989833733974365</v>
      </c>
      <c r="AE74" s="12">
        <f t="shared" si="21"/>
        <v>0.63950993966330205</v>
      </c>
      <c r="AH74" s="23">
        <f t="shared" si="12"/>
        <v>0.21137</v>
      </c>
      <c r="AI74" s="23">
        <f t="shared" si="13"/>
        <v>0.28178999999999998</v>
      </c>
      <c r="AJ74" s="11">
        <f t="shared" si="23"/>
        <v>0.19908000000000001</v>
      </c>
      <c r="AK74" s="11">
        <f t="shared" si="23"/>
        <v>0.30434</v>
      </c>
      <c r="AL74" s="11">
        <f t="shared" si="23"/>
        <v>0.34265999999999996</v>
      </c>
      <c r="AM74" s="11">
        <f t="shared" si="23"/>
        <v>0.49034999999999995</v>
      </c>
      <c r="AN74" s="23">
        <f t="shared" si="30"/>
        <v>0.88397366192200011</v>
      </c>
      <c r="AO74" s="23">
        <f t="shared" si="30"/>
        <v>1.036680688288</v>
      </c>
      <c r="AP74" s="23">
        <f t="shared" si="30"/>
        <v>0.84808386215200005</v>
      </c>
      <c r="AQ74" s="23">
        <f t="shared" si="30"/>
        <v>0.7927398189520003</v>
      </c>
      <c r="AR74" s="23">
        <f t="shared" si="29"/>
        <v>0.64591885645000024</v>
      </c>
      <c r="AS74" s="23">
        <f t="shared" ref="AS74:AV105" si="33">AS$6*SQRT($AA74*AO74)</f>
        <v>2.4438163324850866</v>
      </c>
      <c r="AT74" s="23">
        <f t="shared" si="33"/>
        <v>1.1822922392754902</v>
      </c>
      <c r="AU74" s="23">
        <f t="shared" si="33"/>
        <v>0.96911998837977553</v>
      </c>
      <c r="AV74" s="23">
        <f t="shared" si="33"/>
        <v>0.31402528958651693</v>
      </c>
    </row>
    <row r="75" spans="1:48" x14ac:dyDescent="0.35">
      <c r="A75">
        <v>1905</v>
      </c>
      <c r="B75" s="1">
        <v>-18.2</v>
      </c>
      <c r="C75" s="1">
        <v>-16.899999999999999</v>
      </c>
      <c r="D75" s="1">
        <v>-9.4</v>
      </c>
      <c r="E75" s="1">
        <v>-1.7</v>
      </c>
      <c r="F75" s="5">
        <v>0.1</v>
      </c>
      <c r="G75" s="1">
        <v>3.8</v>
      </c>
      <c r="H75" s="1">
        <v>7.9</v>
      </c>
      <c r="I75" s="1">
        <v>7.1</v>
      </c>
      <c r="J75" s="1">
        <v>1.1000000000000001</v>
      </c>
      <c r="K75" s="1">
        <v>-0.3</v>
      </c>
      <c r="L75" s="1">
        <v>-4.0999999999999996</v>
      </c>
      <c r="M75" s="1">
        <v>-12.2</v>
      </c>
      <c r="N75" s="1">
        <v>-3.6</v>
      </c>
      <c r="O75" s="1">
        <f t="shared" si="31"/>
        <v>20</v>
      </c>
      <c r="P75" s="1">
        <f t="shared" si="14"/>
        <v>-13.899999999999999</v>
      </c>
      <c r="Q75" s="1">
        <f t="shared" si="15"/>
        <v>-3.6666666666666665</v>
      </c>
      <c r="R75" s="1">
        <f t="shared" si="16"/>
        <v>6.2666666666666657</v>
      </c>
      <c r="S75" s="1">
        <f t="shared" si="17"/>
        <v>-1.0999999999999999</v>
      </c>
      <c r="U75" s="1">
        <f t="shared" ref="U75:U138" si="34">MAX(B75:M75)</f>
        <v>7.9</v>
      </c>
      <c r="V75" s="1">
        <f t="shared" ref="V75:V138" si="35">MIN(B75:M75)</f>
        <v>-18.2</v>
      </c>
      <c r="W75" s="5">
        <f t="shared" si="32"/>
        <v>133.80555555555554</v>
      </c>
      <c r="X75" s="1">
        <f t="shared" si="18"/>
        <v>281.96428571428572</v>
      </c>
      <c r="Y75" s="1">
        <f t="shared" ref="Y75:Y138" si="36">(X75-W75)</f>
        <v>148.15873015873018</v>
      </c>
      <c r="Z75" s="1">
        <f t="shared" ref="Z75:Z138" si="37">(X75+W75)/2</f>
        <v>207.88492063492063</v>
      </c>
      <c r="AA75" s="7">
        <f t="shared" ref="AA75:AA138" si="38">(2/3)*U75*(X75-W75)</f>
        <v>780.30264550264565</v>
      </c>
      <c r="AB75" s="1">
        <f t="shared" ref="AB75:AB138" si="39">365-X74+W75</f>
        <v>230.77266081871346</v>
      </c>
      <c r="AC75" s="1">
        <f t="shared" si="19"/>
        <v>2800.041617933723</v>
      </c>
      <c r="AD75" s="1">
        <f t="shared" si="20"/>
        <v>18.419225146198812</v>
      </c>
      <c r="AE75" s="12">
        <f t="shared" si="21"/>
        <v>0.65449432681597108</v>
      </c>
      <c r="AH75" s="23">
        <f t="shared" ref="AH75:AH138" si="40">0.0369*H75-0.058</f>
        <v>0.23351000000000005</v>
      </c>
      <c r="AI75" s="23">
        <f t="shared" ref="AI75:AI138" si="41">0.0127*$O75-0.0192</f>
        <v>0.23480000000000001</v>
      </c>
      <c r="AJ75" s="11">
        <f t="shared" si="23"/>
        <v>0.1754</v>
      </c>
      <c r="AK75" s="11">
        <f t="shared" si="23"/>
        <v>0.2666</v>
      </c>
      <c r="AL75" s="11">
        <f t="shared" si="23"/>
        <v>0.30640000000000001</v>
      </c>
      <c r="AM75" s="11">
        <f t="shared" si="23"/>
        <v>0.46629999999999999</v>
      </c>
      <c r="AN75" s="23">
        <f t="shared" si="30"/>
        <v>0.96666911680000012</v>
      </c>
      <c r="AO75" s="23">
        <f t="shared" si="30"/>
        <v>1.0864976872000001</v>
      </c>
      <c r="AP75" s="23">
        <f t="shared" si="30"/>
        <v>0.90953685520000016</v>
      </c>
      <c r="AQ75" s="23">
        <f t="shared" si="30"/>
        <v>0.84492792319999999</v>
      </c>
      <c r="AR75" s="23">
        <f t="shared" si="29"/>
        <v>0.66263136980000015</v>
      </c>
      <c r="AS75" s="23">
        <f t="shared" si="33"/>
        <v>2.5040580579063874</v>
      </c>
      <c r="AT75" s="23">
        <f t="shared" si="33"/>
        <v>1.2254610782263224</v>
      </c>
      <c r="AU75" s="23">
        <f t="shared" si="33"/>
        <v>1.0013962901700788</v>
      </c>
      <c r="AV75" s="23">
        <f t="shared" si="33"/>
        <v>0.31834319550793677</v>
      </c>
    </row>
    <row r="76" spans="1:48" x14ac:dyDescent="0.35">
      <c r="A76">
        <v>1906</v>
      </c>
      <c r="B76" s="1">
        <v>-19.600000000000001</v>
      </c>
      <c r="C76" s="1">
        <v>-22</v>
      </c>
      <c r="D76" s="1">
        <v>-18.100000000000001</v>
      </c>
      <c r="E76" s="1">
        <v>-11.6</v>
      </c>
      <c r="F76" s="5">
        <v>0.1</v>
      </c>
      <c r="G76" s="1">
        <v>4</v>
      </c>
      <c r="H76" s="1">
        <v>7.8</v>
      </c>
      <c r="I76" s="1">
        <v>9.4</v>
      </c>
      <c r="J76" s="1">
        <v>3.7</v>
      </c>
      <c r="K76" s="1">
        <v>-2.4</v>
      </c>
      <c r="L76" s="1">
        <v>-8.5</v>
      </c>
      <c r="M76" s="1">
        <v>-10.3</v>
      </c>
      <c r="N76" s="1">
        <v>-5.6</v>
      </c>
      <c r="O76" s="1">
        <f t="shared" si="31"/>
        <v>24.999999999999996</v>
      </c>
      <c r="P76" s="1">
        <f t="shared" ref="P76:P139" si="42">(M75+B76+C76)/3</f>
        <v>-17.933333333333334</v>
      </c>
      <c r="Q76" s="1">
        <f t="shared" ref="Q76:Q139" si="43">AVERAGE(D76:F76)</f>
        <v>-9.8666666666666671</v>
      </c>
      <c r="R76" s="1">
        <f t="shared" ref="R76:R139" si="44">AVERAGE(G76:I76)</f>
        <v>7.0666666666666673</v>
      </c>
      <c r="S76" s="1">
        <f t="shared" ref="S76:S139" si="45">AVERAGE(J76:L76)</f>
        <v>-2.4</v>
      </c>
      <c r="U76" s="1">
        <f t="shared" si="34"/>
        <v>9.4</v>
      </c>
      <c r="V76" s="1">
        <f t="shared" si="35"/>
        <v>-22</v>
      </c>
      <c r="W76" s="5">
        <f t="shared" si="32"/>
        <v>135.23931623931625</v>
      </c>
      <c r="X76" s="1">
        <f t="shared" ref="X76:X139" si="46">INTERCEPT(J$7:K$7,J76:K76)</f>
        <v>276.5</v>
      </c>
      <c r="Y76" s="1">
        <f t="shared" si="36"/>
        <v>141.26068376068375</v>
      </c>
      <c r="Z76" s="1">
        <f t="shared" si="37"/>
        <v>205.86965811965814</v>
      </c>
      <c r="AA76" s="7">
        <f t="shared" si="38"/>
        <v>885.23361823361813</v>
      </c>
      <c r="AB76" s="1">
        <f t="shared" si="39"/>
        <v>218.27503052503053</v>
      </c>
      <c r="AC76" s="1">
        <f t="shared" ref="AC76:AC139" si="47">ABS((2/3)*V76*AB76)</f>
        <v>3201.3671143671145</v>
      </c>
      <c r="AD76" s="1">
        <f t="shared" ref="AD76:AD139" si="48">W76-AB76/2</f>
        <v>26.101800976800988</v>
      </c>
      <c r="AE76" s="12">
        <f t="shared" ref="AE76:AE139" si="49">SQRT(AC76)/(SQRT(AA76)+SQRT(AC76))</f>
        <v>0.65537276310626524</v>
      </c>
      <c r="AH76" s="23">
        <f t="shared" si="40"/>
        <v>0.22982000000000002</v>
      </c>
      <c r="AI76" s="23">
        <f t="shared" si="41"/>
        <v>0.29829999999999995</v>
      </c>
      <c r="AJ76" s="11">
        <f t="shared" si="23"/>
        <v>0.20739999999999997</v>
      </c>
      <c r="AK76" s="11">
        <f t="shared" si="23"/>
        <v>0.31759999999999999</v>
      </c>
      <c r="AL76" s="11">
        <f t="shared" si="23"/>
        <v>0.35539999999999994</v>
      </c>
      <c r="AM76" s="11">
        <f t="shared" si="23"/>
        <v>0.49879999999999997</v>
      </c>
      <c r="AN76" s="23">
        <f t="shared" si="30"/>
        <v>0.85745559380000014</v>
      </c>
      <c r="AO76" s="23">
        <f t="shared" si="30"/>
        <v>1.0198217192000001</v>
      </c>
      <c r="AP76" s="23">
        <f t="shared" si="30"/>
        <v>0.82812881920000003</v>
      </c>
      <c r="AQ76" s="23">
        <f t="shared" si="30"/>
        <v>0.77591416720000028</v>
      </c>
      <c r="AR76" s="23">
        <f t="shared" si="29"/>
        <v>0.64071148480000017</v>
      </c>
      <c r="AS76" s="23">
        <f t="shared" si="33"/>
        <v>2.5839822676208537</v>
      </c>
      <c r="AT76" s="23">
        <f t="shared" si="33"/>
        <v>1.2454770526196128</v>
      </c>
      <c r="AU76" s="23">
        <f t="shared" si="33"/>
        <v>1.0221164952796837</v>
      </c>
      <c r="AV76" s="23">
        <f t="shared" si="33"/>
        <v>0.33341738377435309</v>
      </c>
    </row>
    <row r="77" spans="1:48" x14ac:dyDescent="0.35">
      <c r="A77">
        <v>1907</v>
      </c>
      <c r="B77" s="1">
        <v>-17.899999999999999</v>
      </c>
      <c r="C77" s="1">
        <v>-19.3</v>
      </c>
      <c r="D77" s="1">
        <v>-20.9</v>
      </c>
      <c r="E77" s="1">
        <v>-13.2</v>
      </c>
      <c r="F77" s="4">
        <v>-2</v>
      </c>
      <c r="G77" s="1">
        <v>4.2</v>
      </c>
      <c r="H77" s="1">
        <v>7.8</v>
      </c>
      <c r="I77" s="1">
        <v>7.3</v>
      </c>
      <c r="J77" s="1">
        <v>2.7</v>
      </c>
      <c r="K77" s="5">
        <v>0.1</v>
      </c>
      <c r="L77" s="1">
        <v>-7.7</v>
      </c>
      <c r="M77" s="1">
        <v>-7.9</v>
      </c>
      <c r="N77" s="1">
        <v>-5.6</v>
      </c>
      <c r="O77" s="1">
        <f t="shared" si="31"/>
        <v>22</v>
      </c>
      <c r="P77" s="1">
        <f t="shared" si="42"/>
        <v>-15.833333333333334</v>
      </c>
      <c r="Q77" s="1">
        <f t="shared" si="43"/>
        <v>-12.033333333333331</v>
      </c>
      <c r="R77" s="1">
        <f t="shared" si="44"/>
        <v>6.4333333333333336</v>
      </c>
      <c r="S77" s="1">
        <f t="shared" si="45"/>
        <v>-1.6333333333333335</v>
      </c>
      <c r="U77" s="1">
        <f t="shared" si="34"/>
        <v>7.8</v>
      </c>
      <c r="V77" s="1">
        <f t="shared" si="35"/>
        <v>-20.9</v>
      </c>
      <c r="W77" s="4">
        <f t="shared" ref="W77:W78" si="50">INTERCEPT(F$7:G$7,F77:G77)</f>
        <v>145.33870967741936</v>
      </c>
      <c r="X77" s="5">
        <f>INTERCEPT(K$7:L$7,K77:L77)</f>
        <v>288.89102564102564</v>
      </c>
      <c r="Y77" s="1">
        <f t="shared" si="36"/>
        <v>143.55231596360628</v>
      </c>
      <c r="Z77" s="1">
        <f t="shared" si="37"/>
        <v>217.11486765922251</v>
      </c>
      <c r="AA77" s="7">
        <f t="shared" si="38"/>
        <v>746.47204301075249</v>
      </c>
      <c r="AB77" s="1">
        <f t="shared" si="39"/>
        <v>233.83870967741936</v>
      </c>
      <c r="AC77" s="1">
        <f t="shared" si="47"/>
        <v>3258.1526881720429</v>
      </c>
      <c r="AD77" s="1">
        <f t="shared" si="48"/>
        <v>28.41935483870968</v>
      </c>
      <c r="AE77" s="12">
        <f t="shared" si="49"/>
        <v>0.67629105502742826</v>
      </c>
      <c r="AH77" s="23">
        <f t="shared" si="40"/>
        <v>0.22982000000000002</v>
      </c>
      <c r="AI77" s="23">
        <f t="shared" si="41"/>
        <v>0.26019999999999999</v>
      </c>
      <c r="AJ77" s="11">
        <f t="shared" si="23"/>
        <v>0.18820000000000001</v>
      </c>
      <c r="AK77" s="11">
        <f t="shared" si="23"/>
        <v>0.28700000000000003</v>
      </c>
      <c r="AL77" s="11">
        <f t="shared" si="23"/>
        <v>0.32599999999999996</v>
      </c>
      <c r="AM77" s="11">
        <f t="shared" si="23"/>
        <v>0.47929999999999995</v>
      </c>
      <c r="AN77" s="23">
        <f t="shared" si="30"/>
        <v>0.92064177680000003</v>
      </c>
      <c r="AO77" s="23">
        <f t="shared" si="30"/>
        <v>1.0592325608000002</v>
      </c>
      <c r="AP77" s="23">
        <f t="shared" si="30"/>
        <v>0.87546298</v>
      </c>
      <c r="AQ77" s="23">
        <f t="shared" si="30"/>
        <v>0.81592792000000014</v>
      </c>
      <c r="AR77" s="23">
        <f t="shared" si="29"/>
        <v>0.65324994580000018</v>
      </c>
      <c r="AS77" s="23">
        <f t="shared" si="33"/>
        <v>2.4182482716392104</v>
      </c>
      <c r="AT77" s="23">
        <f t="shared" si="33"/>
        <v>1.1759354917154365</v>
      </c>
      <c r="AU77" s="23">
        <f t="shared" si="33"/>
        <v>0.9624923309289799</v>
      </c>
      <c r="AV77" s="23">
        <f t="shared" si="33"/>
        <v>0.3091537369029298</v>
      </c>
    </row>
    <row r="78" spans="1:48" x14ac:dyDescent="0.35">
      <c r="A78">
        <v>1908</v>
      </c>
      <c r="B78" s="1">
        <v>-14.4</v>
      </c>
      <c r="C78" s="1">
        <v>-19.399999999999999</v>
      </c>
      <c r="D78" s="1">
        <v>-10.6</v>
      </c>
      <c r="E78" s="1">
        <v>-4.2</v>
      </c>
      <c r="F78" s="4">
        <v>-0.8</v>
      </c>
      <c r="G78" s="1">
        <v>4.4000000000000004</v>
      </c>
      <c r="H78" s="1">
        <v>10</v>
      </c>
      <c r="I78" s="1">
        <v>6.6</v>
      </c>
      <c r="J78" s="1">
        <v>4.8</v>
      </c>
      <c r="K78" s="1">
        <v>-3.3</v>
      </c>
      <c r="L78" s="1">
        <v>-5.5</v>
      </c>
      <c r="M78" s="1">
        <v>-10.3</v>
      </c>
      <c r="N78" s="1">
        <v>-3.6</v>
      </c>
      <c r="O78" s="1">
        <f t="shared" si="31"/>
        <v>25.8</v>
      </c>
      <c r="P78" s="1">
        <f t="shared" si="42"/>
        <v>-13.9</v>
      </c>
      <c r="Q78" s="1">
        <f t="shared" si="43"/>
        <v>-5.2</v>
      </c>
      <c r="R78" s="1">
        <f t="shared" si="44"/>
        <v>7</v>
      </c>
      <c r="S78" s="1">
        <f t="shared" si="45"/>
        <v>-1.3333333333333333</v>
      </c>
      <c r="U78" s="1">
        <f t="shared" si="34"/>
        <v>10</v>
      </c>
      <c r="V78" s="1">
        <f t="shared" si="35"/>
        <v>-19.399999999999999</v>
      </c>
      <c r="W78" s="4">
        <f t="shared" si="50"/>
        <v>140.19230769230768</v>
      </c>
      <c r="X78" s="1">
        <f t="shared" si="46"/>
        <v>276.07407407407408</v>
      </c>
      <c r="Y78" s="1">
        <f t="shared" si="36"/>
        <v>135.8817663817664</v>
      </c>
      <c r="Z78" s="1">
        <f t="shared" si="37"/>
        <v>208.13319088319088</v>
      </c>
      <c r="AA78" s="7">
        <f t="shared" si="38"/>
        <v>905.87844254510924</v>
      </c>
      <c r="AB78" s="1">
        <f t="shared" si="39"/>
        <v>216.30128205128204</v>
      </c>
      <c r="AC78" s="1">
        <f t="shared" si="47"/>
        <v>2797.4965811965808</v>
      </c>
      <c r="AD78" s="1">
        <f t="shared" si="48"/>
        <v>32.041666666666657</v>
      </c>
      <c r="AE78" s="12">
        <f t="shared" si="49"/>
        <v>0.63732845142487737</v>
      </c>
      <c r="AH78" s="23">
        <f t="shared" si="40"/>
        <v>0.311</v>
      </c>
      <c r="AI78" s="23">
        <f t="shared" si="41"/>
        <v>0.30846000000000001</v>
      </c>
      <c r="AJ78" s="11">
        <f t="shared" si="23"/>
        <v>0.21252000000000001</v>
      </c>
      <c r="AK78" s="11">
        <f t="shared" si="23"/>
        <v>0.32575999999999999</v>
      </c>
      <c r="AL78" s="11">
        <f t="shared" si="23"/>
        <v>0.36324000000000001</v>
      </c>
      <c r="AM78" s="11">
        <f t="shared" si="23"/>
        <v>0.504</v>
      </c>
      <c r="AN78" s="23">
        <f t="shared" si="30"/>
        <v>0.84179252327200005</v>
      </c>
      <c r="AO78" s="23">
        <f t="shared" si="30"/>
        <v>1.0096134959680001</v>
      </c>
      <c r="AP78" s="23">
        <f t="shared" si="30"/>
        <v>0.81627177779200011</v>
      </c>
      <c r="AQ78" s="23">
        <f t="shared" si="30"/>
        <v>0.76595038019200024</v>
      </c>
      <c r="AR78" s="23">
        <f t="shared" si="29"/>
        <v>0.63767872000000014</v>
      </c>
      <c r="AS78" s="23">
        <f t="shared" si="33"/>
        <v>2.6008241388480897</v>
      </c>
      <c r="AT78" s="23">
        <f t="shared" si="33"/>
        <v>1.250864262141828</v>
      </c>
      <c r="AU78" s="23">
        <f t="shared" si="33"/>
        <v>1.0273061485748656</v>
      </c>
      <c r="AV78" s="23">
        <f t="shared" si="33"/>
        <v>0.33648364524993002</v>
      </c>
    </row>
    <row r="79" spans="1:48" x14ac:dyDescent="0.35">
      <c r="A79">
        <v>1909</v>
      </c>
      <c r="B79" s="1">
        <v>-22.2</v>
      </c>
      <c r="C79" s="1">
        <v>-14.2</v>
      </c>
      <c r="D79" s="1">
        <v>-8.6999999999999993</v>
      </c>
      <c r="E79" s="1">
        <v>-6.9</v>
      </c>
      <c r="F79" s="5">
        <v>0.9</v>
      </c>
      <c r="G79" s="1">
        <v>5.9</v>
      </c>
      <c r="H79" s="1">
        <v>7.4</v>
      </c>
      <c r="I79" s="1">
        <v>6.5</v>
      </c>
      <c r="J79" s="1">
        <v>3.8</v>
      </c>
      <c r="K79" s="1">
        <v>-4.5999999999999996</v>
      </c>
      <c r="L79" s="1">
        <v>-5</v>
      </c>
      <c r="M79" s="1">
        <v>-14.8</v>
      </c>
      <c r="N79" s="1">
        <v>-4.3</v>
      </c>
      <c r="O79" s="1">
        <f t="shared" si="31"/>
        <v>24.500000000000004</v>
      </c>
      <c r="P79" s="1">
        <f t="shared" si="42"/>
        <v>-15.566666666666668</v>
      </c>
      <c r="Q79" s="1">
        <f t="shared" si="43"/>
        <v>-4.8999999999999995</v>
      </c>
      <c r="R79" s="1">
        <f t="shared" si="44"/>
        <v>6.6000000000000005</v>
      </c>
      <c r="S79" s="1">
        <f t="shared" si="45"/>
        <v>-1.9333333333333333</v>
      </c>
      <c r="U79" s="1">
        <f t="shared" si="34"/>
        <v>7.4</v>
      </c>
      <c r="V79" s="1">
        <f t="shared" si="35"/>
        <v>-22.2</v>
      </c>
      <c r="W79" s="5">
        <f>INTERCEPT(E$7:F$7,E79:F79)</f>
        <v>131.98076923076923</v>
      </c>
      <c r="X79" s="1">
        <f t="shared" si="46"/>
        <v>271.79761904761904</v>
      </c>
      <c r="Y79" s="1">
        <f t="shared" si="36"/>
        <v>139.81684981684981</v>
      </c>
      <c r="Z79" s="1">
        <f t="shared" si="37"/>
        <v>201.88919413919413</v>
      </c>
      <c r="AA79" s="7">
        <f t="shared" si="38"/>
        <v>689.7631257631258</v>
      </c>
      <c r="AB79" s="1">
        <f t="shared" si="39"/>
        <v>220.90669515669515</v>
      </c>
      <c r="AC79" s="1">
        <f t="shared" si="47"/>
        <v>3269.4190883190881</v>
      </c>
      <c r="AD79" s="1">
        <f t="shared" si="48"/>
        <v>21.527421652421651</v>
      </c>
      <c r="AE79" s="12">
        <f t="shared" si="49"/>
        <v>0.68525099560056457</v>
      </c>
      <c r="AH79" s="23">
        <f t="shared" si="40"/>
        <v>0.21506000000000003</v>
      </c>
      <c r="AI79" s="23">
        <f t="shared" si="41"/>
        <v>0.29195000000000004</v>
      </c>
      <c r="AJ79" s="11">
        <f t="shared" si="23"/>
        <v>0.20420000000000002</v>
      </c>
      <c r="AK79" s="11">
        <f t="shared" si="23"/>
        <v>0.31250000000000006</v>
      </c>
      <c r="AL79" s="11">
        <f t="shared" si="23"/>
        <v>0.35050000000000003</v>
      </c>
      <c r="AM79" s="11">
        <f t="shared" si="23"/>
        <v>0.49554999999999999</v>
      </c>
      <c r="AN79" s="23">
        <f t="shared" si="30"/>
        <v>0.86749872205</v>
      </c>
      <c r="AO79" s="23">
        <f t="shared" si="30"/>
        <v>1.0262662888</v>
      </c>
      <c r="AP79" s="23">
        <f t="shared" si="30"/>
        <v>0.83570312499999999</v>
      </c>
      <c r="AQ79" s="23">
        <f t="shared" si="30"/>
        <v>0.78229260500000009</v>
      </c>
      <c r="AR79" s="23">
        <f t="shared" si="29"/>
        <v>0.64267342205000011</v>
      </c>
      <c r="AS79" s="23">
        <f t="shared" si="33"/>
        <v>2.2881182743281361</v>
      </c>
      <c r="AT79" s="23">
        <f t="shared" si="33"/>
        <v>1.1044189035806955</v>
      </c>
      <c r="AU79" s="23">
        <f t="shared" si="33"/>
        <v>0.90593952180676895</v>
      </c>
      <c r="AV79" s="23">
        <f t="shared" si="33"/>
        <v>0.29476315233398176</v>
      </c>
    </row>
    <row r="80" spans="1:48" x14ac:dyDescent="0.35">
      <c r="A80">
        <v>1910</v>
      </c>
      <c r="B80" s="1">
        <v>-23</v>
      </c>
      <c r="C80" s="1">
        <v>-23.9</v>
      </c>
      <c r="D80" s="1">
        <v>-19.399999999999999</v>
      </c>
      <c r="E80" s="1">
        <v>-8.6</v>
      </c>
      <c r="F80" s="4">
        <v>-0.8</v>
      </c>
      <c r="G80" s="1">
        <v>2.7</v>
      </c>
      <c r="H80" s="1">
        <v>7.1</v>
      </c>
      <c r="I80" s="1">
        <v>8.6</v>
      </c>
      <c r="J80" s="1">
        <v>2.2999999999999998</v>
      </c>
      <c r="K80" s="1">
        <v>-1.8</v>
      </c>
      <c r="L80" s="1">
        <v>-8.3000000000000007</v>
      </c>
      <c r="M80" s="1">
        <v>-10.3</v>
      </c>
      <c r="N80" s="1">
        <v>-6.3</v>
      </c>
      <c r="O80" s="1">
        <f t="shared" si="31"/>
        <v>20.7</v>
      </c>
      <c r="P80" s="1">
        <f t="shared" si="42"/>
        <v>-20.566666666666666</v>
      </c>
      <c r="Q80" s="1">
        <f t="shared" si="43"/>
        <v>-9.6</v>
      </c>
      <c r="R80" s="1">
        <f t="shared" si="44"/>
        <v>6.1333333333333329</v>
      </c>
      <c r="S80" s="1">
        <f t="shared" si="45"/>
        <v>-2.6</v>
      </c>
      <c r="U80" s="1">
        <f t="shared" si="34"/>
        <v>8.6</v>
      </c>
      <c r="V80" s="1">
        <f t="shared" si="35"/>
        <v>-23.9</v>
      </c>
      <c r="W80" s="4">
        <f t="shared" ref="W80:W84" si="51">INTERCEPT(F$7:G$7,F80:G80)</f>
        <v>142.47142857142856</v>
      </c>
      <c r="X80" s="1">
        <f t="shared" si="46"/>
        <v>275.10975609756099</v>
      </c>
      <c r="Y80" s="1">
        <f t="shared" si="36"/>
        <v>132.63832752613243</v>
      </c>
      <c r="Z80" s="1">
        <f t="shared" si="37"/>
        <v>208.79059233449476</v>
      </c>
      <c r="AA80" s="7">
        <f t="shared" si="38"/>
        <v>760.45974448315917</v>
      </c>
      <c r="AB80" s="1">
        <f t="shared" si="39"/>
        <v>235.67380952380952</v>
      </c>
      <c r="AC80" s="1">
        <f t="shared" si="47"/>
        <v>3755.0693650793646</v>
      </c>
      <c r="AD80" s="1">
        <f t="shared" si="48"/>
        <v>24.634523809523799</v>
      </c>
      <c r="AE80" s="12">
        <f t="shared" si="49"/>
        <v>0.68964698213806719</v>
      </c>
      <c r="AH80" s="23">
        <f t="shared" si="40"/>
        <v>0.20399</v>
      </c>
      <c r="AI80" s="23">
        <f t="shared" si="41"/>
        <v>0.24368999999999996</v>
      </c>
      <c r="AJ80" s="11">
        <f t="shared" si="23"/>
        <v>0.17988000000000001</v>
      </c>
      <c r="AK80" s="11">
        <f t="shared" si="23"/>
        <v>0.27373999999999998</v>
      </c>
      <c r="AL80" s="11">
        <f t="shared" si="23"/>
        <v>0.31325999999999998</v>
      </c>
      <c r="AM80" s="11">
        <f t="shared" si="23"/>
        <v>0.47084999999999999</v>
      </c>
      <c r="AN80" s="23">
        <f t="shared" si="30"/>
        <v>0.95020435496200018</v>
      </c>
      <c r="AO80" s="23">
        <f t="shared" si="30"/>
        <v>1.0768646908480002</v>
      </c>
      <c r="AP80" s="23">
        <f t="shared" si="30"/>
        <v>0.8973818819920002</v>
      </c>
      <c r="AQ80" s="23">
        <f t="shared" si="30"/>
        <v>0.83456642279200011</v>
      </c>
      <c r="AR80" s="23">
        <f t="shared" si="29"/>
        <v>0.65925482845000005</v>
      </c>
      <c r="AS80" s="23">
        <f t="shared" si="33"/>
        <v>2.4610312845601832</v>
      </c>
      <c r="AT80" s="23">
        <f t="shared" si="33"/>
        <v>1.2016682727700629</v>
      </c>
      <c r="AU80" s="23">
        <f t="shared" si="33"/>
        <v>0.98250139464897757</v>
      </c>
      <c r="AV80" s="23">
        <f t="shared" si="33"/>
        <v>0.31346770909442284</v>
      </c>
    </row>
    <row r="81" spans="1:48" x14ac:dyDescent="0.35">
      <c r="A81">
        <v>1911</v>
      </c>
      <c r="B81" s="1">
        <v>-16.5</v>
      </c>
      <c r="C81" s="1">
        <v>-25.3</v>
      </c>
      <c r="D81" s="1">
        <v>-14.8</v>
      </c>
      <c r="E81" s="1">
        <v>-6.2</v>
      </c>
      <c r="F81" s="4">
        <v>-0.6</v>
      </c>
      <c r="G81" s="1">
        <v>4</v>
      </c>
      <c r="H81" s="1">
        <v>7.7</v>
      </c>
      <c r="I81" s="1">
        <v>7.4</v>
      </c>
      <c r="J81" s="1">
        <v>2.7</v>
      </c>
      <c r="K81" s="1">
        <v>-0.2</v>
      </c>
      <c r="L81" s="1">
        <v>-4.9000000000000004</v>
      </c>
      <c r="M81" s="1">
        <v>-11.2</v>
      </c>
      <c r="N81" s="1">
        <v>-4.8</v>
      </c>
      <c r="O81" s="1">
        <f t="shared" si="31"/>
        <v>21.8</v>
      </c>
      <c r="P81" s="1">
        <f t="shared" si="42"/>
        <v>-17.366666666666667</v>
      </c>
      <c r="Q81" s="1">
        <f t="shared" si="43"/>
        <v>-7.2</v>
      </c>
      <c r="R81" s="1">
        <f t="shared" si="44"/>
        <v>6.3666666666666671</v>
      </c>
      <c r="S81" s="1">
        <f t="shared" si="45"/>
        <v>-0.80000000000000016</v>
      </c>
      <c r="U81" s="1">
        <f t="shared" si="34"/>
        <v>7.7</v>
      </c>
      <c r="V81" s="1">
        <f t="shared" si="35"/>
        <v>-25.3</v>
      </c>
      <c r="W81" s="4">
        <f t="shared" si="51"/>
        <v>139.47826086956522</v>
      </c>
      <c r="X81" s="1">
        <f t="shared" si="46"/>
        <v>286.39655172413791</v>
      </c>
      <c r="Y81" s="1">
        <f t="shared" si="36"/>
        <v>146.91829085457269</v>
      </c>
      <c r="Z81" s="1">
        <f t="shared" si="37"/>
        <v>212.93740629685158</v>
      </c>
      <c r="AA81" s="7">
        <f t="shared" si="38"/>
        <v>754.18055972013974</v>
      </c>
      <c r="AB81" s="1">
        <f t="shared" si="39"/>
        <v>229.36850477200423</v>
      </c>
      <c r="AC81" s="1">
        <f t="shared" si="47"/>
        <v>3868.682113821138</v>
      </c>
      <c r="AD81" s="1">
        <f t="shared" si="48"/>
        <v>24.794008483563104</v>
      </c>
      <c r="AE81" s="12">
        <f t="shared" si="49"/>
        <v>0.69370937321183701</v>
      </c>
      <c r="AH81" s="23">
        <f t="shared" si="40"/>
        <v>0.22613000000000005</v>
      </c>
      <c r="AI81" s="23">
        <f t="shared" si="41"/>
        <v>0.25766</v>
      </c>
      <c r="AJ81" s="11">
        <f t="shared" si="23"/>
        <v>0.18692</v>
      </c>
      <c r="AK81" s="11">
        <f t="shared" si="23"/>
        <v>0.28496000000000005</v>
      </c>
      <c r="AL81" s="11">
        <f t="shared" si="23"/>
        <v>0.32403999999999999</v>
      </c>
      <c r="AM81" s="11">
        <f t="shared" si="23"/>
        <v>0.47799999999999998</v>
      </c>
      <c r="AN81" s="23">
        <f t="shared" si="30"/>
        <v>0.92510399495200013</v>
      </c>
      <c r="AO81" s="23">
        <f t="shared" si="30"/>
        <v>1.0619233890880002</v>
      </c>
      <c r="AP81" s="23">
        <f t="shared" si="30"/>
        <v>0.87877972787199998</v>
      </c>
      <c r="AQ81" s="23">
        <f t="shared" si="30"/>
        <v>0.81874425027200015</v>
      </c>
      <c r="AR81" s="23">
        <f t="shared" si="29"/>
        <v>0.65415128</v>
      </c>
      <c r="AS81" s="23">
        <f t="shared" si="33"/>
        <v>2.4337878079687099</v>
      </c>
      <c r="AT81" s="23">
        <f t="shared" si="33"/>
        <v>1.1842285126489529</v>
      </c>
      <c r="AU81" s="23">
        <f t="shared" si="33"/>
        <v>0.96911743165746866</v>
      </c>
      <c r="AV81" s="23">
        <f t="shared" si="33"/>
        <v>0.31096019517687629</v>
      </c>
    </row>
    <row r="82" spans="1:48" x14ac:dyDescent="0.35">
      <c r="A82">
        <v>1912</v>
      </c>
      <c r="B82" s="1">
        <v>-9.3000000000000007</v>
      </c>
      <c r="C82" s="1">
        <v>-9.9</v>
      </c>
      <c r="D82" s="1">
        <v>-13.4</v>
      </c>
      <c r="E82" s="1">
        <v>-5.6</v>
      </c>
      <c r="F82" s="4">
        <v>-0.1</v>
      </c>
      <c r="G82" s="1">
        <v>6.3</v>
      </c>
      <c r="H82" s="1">
        <v>6.7</v>
      </c>
      <c r="I82" s="1">
        <v>7.8</v>
      </c>
      <c r="J82" s="1">
        <v>3.7</v>
      </c>
      <c r="K82" s="1">
        <v>-3.4</v>
      </c>
      <c r="L82" s="1">
        <v>-5.2</v>
      </c>
      <c r="M82" s="1">
        <v>-8.9</v>
      </c>
      <c r="N82" s="1">
        <v>-2.6</v>
      </c>
      <c r="O82" s="1">
        <f t="shared" si="31"/>
        <v>24.5</v>
      </c>
      <c r="P82" s="1">
        <f t="shared" si="42"/>
        <v>-10.133333333333333</v>
      </c>
      <c r="Q82" s="1">
        <f t="shared" si="43"/>
        <v>-6.3666666666666671</v>
      </c>
      <c r="R82" s="1">
        <f t="shared" si="44"/>
        <v>6.9333333333333336</v>
      </c>
      <c r="S82" s="1">
        <f t="shared" si="45"/>
        <v>-1.6333333333333335</v>
      </c>
      <c r="U82" s="1">
        <f t="shared" si="34"/>
        <v>7.8</v>
      </c>
      <c r="V82" s="1">
        <f t="shared" si="35"/>
        <v>-13.4</v>
      </c>
      <c r="W82" s="4">
        <f t="shared" si="51"/>
        <v>135.9765625</v>
      </c>
      <c r="X82" s="1">
        <f t="shared" si="46"/>
        <v>273.8943661971831</v>
      </c>
      <c r="Y82" s="1">
        <f t="shared" si="36"/>
        <v>137.9178036971831</v>
      </c>
      <c r="Z82" s="1">
        <f t="shared" si="37"/>
        <v>204.93546434859155</v>
      </c>
      <c r="AA82" s="7">
        <f t="shared" si="38"/>
        <v>717.17257922535202</v>
      </c>
      <c r="AB82" s="1">
        <f t="shared" si="39"/>
        <v>214.58001077586209</v>
      </c>
      <c r="AC82" s="1">
        <f t="shared" si="47"/>
        <v>1916.9147629310348</v>
      </c>
      <c r="AD82" s="1">
        <f t="shared" si="48"/>
        <v>28.686557112068954</v>
      </c>
      <c r="AE82" s="12">
        <f t="shared" si="49"/>
        <v>0.62047807126162802</v>
      </c>
      <c r="AH82" s="23">
        <f t="shared" si="40"/>
        <v>0.18923000000000004</v>
      </c>
      <c r="AI82" s="23">
        <f t="shared" si="41"/>
        <v>0.29194999999999999</v>
      </c>
      <c r="AJ82" s="11">
        <f t="shared" si="23"/>
        <v>0.20419999999999999</v>
      </c>
      <c r="AK82" s="11">
        <f t="shared" si="23"/>
        <v>0.3125</v>
      </c>
      <c r="AL82" s="11">
        <f t="shared" si="23"/>
        <v>0.35049999999999998</v>
      </c>
      <c r="AM82" s="11">
        <f t="shared" si="23"/>
        <v>0.49554999999999999</v>
      </c>
      <c r="AN82" s="23">
        <f t="shared" si="30"/>
        <v>0.86749872205000012</v>
      </c>
      <c r="AO82" s="23">
        <f t="shared" si="30"/>
        <v>1.0262662888</v>
      </c>
      <c r="AP82" s="23">
        <f t="shared" si="30"/>
        <v>0.8357031250000001</v>
      </c>
      <c r="AQ82" s="23">
        <f t="shared" si="30"/>
        <v>0.78229260500000009</v>
      </c>
      <c r="AR82" s="23">
        <f t="shared" si="29"/>
        <v>0.64267342205000011</v>
      </c>
      <c r="AS82" s="23">
        <f t="shared" si="33"/>
        <v>2.3331374296286382</v>
      </c>
      <c r="AT82" s="23">
        <f t="shared" si="33"/>
        <v>1.126148552215974</v>
      </c>
      <c r="AU82" s="23">
        <f t="shared" si="33"/>
        <v>0.92376405145747387</v>
      </c>
      <c r="AV82" s="23">
        <f t="shared" si="33"/>
        <v>0.30056267252516844</v>
      </c>
    </row>
    <row r="83" spans="1:48" x14ac:dyDescent="0.35">
      <c r="A83">
        <v>1913</v>
      </c>
      <c r="B83" s="1">
        <v>-11.5</v>
      </c>
      <c r="C83" s="1">
        <v>-11.1</v>
      </c>
      <c r="D83" s="1">
        <v>-17.899999999999999</v>
      </c>
      <c r="E83" s="1">
        <v>-11.1</v>
      </c>
      <c r="F83" s="4">
        <v>-0.8</v>
      </c>
      <c r="G83" s="1">
        <v>5.4</v>
      </c>
      <c r="H83" s="1">
        <v>6.3</v>
      </c>
      <c r="I83" s="1">
        <v>6</v>
      </c>
      <c r="J83" s="1">
        <v>3.5</v>
      </c>
      <c r="K83" s="1">
        <v>-0.8</v>
      </c>
      <c r="L83" s="1">
        <v>-9.1</v>
      </c>
      <c r="M83" s="1">
        <v>-11.9</v>
      </c>
      <c r="N83" s="1">
        <v>-4.4000000000000004</v>
      </c>
      <c r="O83" s="1">
        <f t="shared" si="31"/>
        <v>21.2</v>
      </c>
      <c r="P83" s="1">
        <f t="shared" si="42"/>
        <v>-10.5</v>
      </c>
      <c r="Q83" s="1">
        <f t="shared" si="43"/>
        <v>-9.9333333333333336</v>
      </c>
      <c r="R83" s="1">
        <f t="shared" si="44"/>
        <v>5.8999999999999995</v>
      </c>
      <c r="S83" s="1">
        <f t="shared" si="45"/>
        <v>-2.1333333333333333</v>
      </c>
      <c r="U83" s="1">
        <f t="shared" si="34"/>
        <v>6.3</v>
      </c>
      <c r="V83" s="1">
        <f t="shared" si="35"/>
        <v>-17.899999999999999</v>
      </c>
      <c r="W83" s="4">
        <f t="shared" si="51"/>
        <v>139.43548387096774</v>
      </c>
      <c r="X83" s="1">
        <f t="shared" si="46"/>
        <v>282.82558139534882</v>
      </c>
      <c r="Y83" s="1">
        <f t="shared" si="36"/>
        <v>143.39009752438108</v>
      </c>
      <c r="Z83" s="1">
        <f t="shared" si="37"/>
        <v>211.13053263315828</v>
      </c>
      <c r="AA83" s="7">
        <f t="shared" si="38"/>
        <v>602.23840960240045</v>
      </c>
      <c r="AB83" s="1">
        <f t="shared" si="39"/>
        <v>230.54111767378464</v>
      </c>
      <c r="AC83" s="1">
        <f t="shared" si="47"/>
        <v>2751.1240042404966</v>
      </c>
      <c r="AD83" s="1">
        <f t="shared" si="48"/>
        <v>24.164925034075424</v>
      </c>
      <c r="AE83" s="12">
        <f t="shared" si="49"/>
        <v>0.68125726800195097</v>
      </c>
      <c r="AH83" s="23">
        <f t="shared" si="40"/>
        <v>0.17447000000000001</v>
      </c>
      <c r="AI83" s="23">
        <f t="shared" si="41"/>
        <v>0.25003999999999998</v>
      </c>
      <c r="AJ83" s="11">
        <f t="shared" si="23"/>
        <v>0.18307999999999999</v>
      </c>
      <c r="AK83" s="11">
        <f t="shared" si="23"/>
        <v>0.27884000000000003</v>
      </c>
      <c r="AL83" s="11">
        <f t="shared" si="23"/>
        <v>0.31816</v>
      </c>
      <c r="AM83" s="11">
        <f t="shared" si="23"/>
        <v>0.47409999999999997</v>
      </c>
      <c r="AN83" s="23">
        <f t="shared" si="30"/>
        <v>0.93867800387200018</v>
      </c>
      <c r="AO83" s="23">
        <f t="shared" si="30"/>
        <v>1.0700434530880001</v>
      </c>
      <c r="AP83" s="23">
        <f t="shared" si="30"/>
        <v>0.88885082435200002</v>
      </c>
      <c r="AQ83" s="23">
        <f t="shared" si="30"/>
        <v>0.82730480115200011</v>
      </c>
      <c r="AR83" s="23">
        <f t="shared" si="29"/>
        <v>0.65690436020000009</v>
      </c>
      <c r="AS83" s="23">
        <f t="shared" si="33"/>
        <v>2.1831490314772246</v>
      </c>
      <c r="AT83" s="23">
        <f t="shared" si="33"/>
        <v>1.0642814599792292</v>
      </c>
      <c r="AU83" s="23">
        <f t="shared" si="33"/>
        <v>0.87052571520608302</v>
      </c>
      <c r="AV83" s="23">
        <f t="shared" si="33"/>
        <v>0.27846032981549662</v>
      </c>
    </row>
    <row r="84" spans="1:48" x14ac:dyDescent="0.35">
      <c r="A84">
        <v>1914</v>
      </c>
      <c r="B84" s="1">
        <v>-17</v>
      </c>
      <c r="C84" s="1">
        <v>-23.7</v>
      </c>
      <c r="D84" s="1">
        <v>-19.399999999999999</v>
      </c>
      <c r="E84" s="1">
        <v>-11.8</v>
      </c>
      <c r="F84" s="4">
        <v>-3.5</v>
      </c>
      <c r="G84" s="1">
        <v>1.3</v>
      </c>
      <c r="H84" s="1">
        <v>6.6</v>
      </c>
      <c r="I84" s="1">
        <v>6.4</v>
      </c>
      <c r="J84" s="1">
        <v>1.6</v>
      </c>
      <c r="K84" s="1">
        <v>-1.1000000000000001</v>
      </c>
      <c r="L84" s="1">
        <v>-5.3</v>
      </c>
      <c r="M84" s="1">
        <v>-13.6</v>
      </c>
      <c r="N84" s="1">
        <v>-6.6</v>
      </c>
      <c r="O84" s="1">
        <f t="shared" si="31"/>
        <v>15.9</v>
      </c>
      <c r="P84" s="1">
        <f t="shared" si="42"/>
        <v>-17.533333333333331</v>
      </c>
      <c r="Q84" s="1">
        <f t="shared" si="43"/>
        <v>-11.566666666666668</v>
      </c>
      <c r="R84" s="1">
        <f t="shared" si="44"/>
        <v>4.7666666666666666</v>
      </c>
      <c r="S84" s="1">
        <f t="shared" si="45"/>
        <v>-1.5999999999999999</v>
      </c>
      <c r="U84" s="1">
        <f t="shared" si="34"/>
        <v>6.6</v>
      </c>
      <c r="V84" s="1">
        <f t="shared" si="35"/>
        <v>-23.7</v>
      </c>
      <c r="W84" s="4">
        <f t="shared" si="51"/>
        <v>157.73958333333334</v>
      </c>
      <c r="X84" s="1">
        <f t="shared" si="46"/>
        <v>276.07407407407408</v>
      </c>
      <c r="Y84" s="1">
        <f t="shared" si="36"/>
        <v>118.33449074074073</v>
      </c>
      <c r="Z84" s="1">
        <f t="shared" si="37"/>
        <v>216.9068287037037</v>
      </c>
      <c r="AA84" s="7">
        <f t="shared" si="38"/>
        <v>520.67175925925915</v>
      </c>
      <c r="AB84" s="1">
        <f t="shared" si="39"/>
        <v>239.91400193798452</v>
      </c>
      <c r="AC84" s="1">
        <f t="shared" si="47"/>
        <v>3790.6412306201551</v>
      </c>
      <c r="AD84" s="1">
        <f t="shared" si="48"/>
        <v>37.782582364341081</v>
      </c>
      <c r="AE84" s="12">
        <f t="shared" si="49"/>
        <v>0.72959827002721889</v>
      </c>
      <c r="AH84" s="23">
        <f t="shared" si="40"/>
        <v>0.18554000000000001</v>
      </c>
      <c r="AI84" s="23">
        <f t="shared" si="41"/>
        <v>0.18273</v>
      </c>
      <c r="AJ84" s="11">
        <f t="shared" si="23"/>
        <v>0.14916000000000001</v>
      </c>
      <c r="AK84" s="11">
        <f t="shared" si="23"/>
        <v>0.22478000000000004</v>
      </c>
      <c r="AL84" s="11">
        <f t="shared" si="23"/>
        <v>0.26622000000000001</v>
      </c>
      <c r="AM84" s="11">
        <f t="shared" si="23"/>
        <v>0.43964999999999999</v>
      </c>
      <c r="AN84" s="23">
        <f t="shared" si="30"/>
        <v>1.0707871120180001</v>
      </c>
      <c r="AO84" s="23">
        <f t="shared" si="30"/>
        <v>1.1448702675519999</v>
      </c>
      <c r="AP84" s="23">
        <f t="shared" si="30"/>
        <v>0.98568523712800005</v>
      </c>
      <c r="AQ84" s="23">
        <f t="shared" si="30"/>
        <v>0.91019067392800013</v>
      </c>
      <c r="AR84" s="23">
        <f t="shared" si="29"/>
        <v>0.68442043645000028</v>
      </c>
      <c r="AS84" s="23">
        <f t="shared" si="33"/>
        <v>2.0997065400612716</v>
      </c>
      <c r="AT84" s="23">
        <f t="shared" si="33"/>
        <v>1.0420989756715167</v>
      </c>
      <c r="AU84" s="23">
        <f t="shared" si="33"/>
        <v>0.84901000662639936</v>
      </c>
      <c r="AV84" s="23">
        <f t="shared" si="33"/>
        <v>0.2642844016831199</v>
      </c>
    </row>
    <row r="85" spans="1:48" x14ac:dyDescent="0.35">
      <c r="A85">
        <v>1915</v>
      </c>
      <c r="B85" s="1">
        <v>-18</v>
      </c>
      <c r="C85" s="1">
        <v>-20.9</v>
      </c>
      <c r="D85" s="1">
        <v>-18</v>
      </c>
      <c r="E85" s="1">
        <v>-11.3</v>
      </c>
      <c r="F85" s="5">
        <v>0.7</v>
      </c>
      <c r="G85" s="1">
        <v>4.7</v>
      </c>
      <c r="H85" s="1">
        <v>6.2</v>
      </c>
      <c r="I85" s="1">
        <v>7.3</v>
      </c>
      <c r="J85" s="1">
        <v>5.6</v>
      </c>
      <c r="K85" s="1">
        <v>-0.8</v>
      </c>
      <c r="L85" s="1">
        <v>-2.9</v>
      </c>
      <c r="M85" s="1">
        <v>-6.7</v>
      </c>
      <c r="N85" s="1">
        <v>-4.5</v>
      </c>
      <c r="O85" s="1">
        <f t="shared" si="31"/>
        <v>24.5</v>
      </c>
      <c r="P85" s="1">
        <f t="shared" si="42"/>
        <v>-17.5</v>
      </c>
      <c r="Q85" s="1">
        <f t="shared" si="43"/>
        <v>-9.5333333333333332</v>
      </c>
      <c r="R85" s="1">
        <f t="shared" si="44"/>
        <v>6.0666666666666664</v>
      </c>
      <c r="S85" s="1">
        <f t="shared" si="45"/>
        <v>0.6333333333333333</v>
      </c>
      <c r="U85" s="1">
        <f t="shared" si="34"/>
        <v>7.3</v>
      </c>
      <c r="V85" s="1">
        <f t="shared" si="35"/>
        <v>-20.9</v>
      </c>
      <c r="W85" s="5">
        <f t="shared" ref="W85:W86" si="52">INTERCEPT(E$7:F$7,E85:F85)</f>
        <v>133.72083333333333</v>
      </c>
      <c r="X85" s="1">
        <f t="shared" si="46"/>
        <v>284.6875</v>
      </c>
      <c r="Y85" s="1">
        <f t="shared" si="36"/>
        <v>150.96666666666667</v>
      </c>
      <c r="Z85" s="1">
        <f t="shared" si="37"/>
        <v>209.20416666666665</v>
      </c>
      <c r="AA85" s="7">
        <f t="shared" si="38"/>
        <v>734.70444444444433</v>
      </c>
      <c r="AB85" s="1">
        <f t="shared" si="39"/>
        <v>222.64675925925926</v>
      </c>
      <c r="AC85" s="1">
        <f t="shared" si="47"/>
        <v>3102.2115123456788</v>
      </c>
      <c r="AD85" s="1">
        <f t="shared" si="48"/>
        <v>22.397453703703704</v>
      </c>
      <c r="AE85" s="12">
        <f t="shared" si="49"/>
        <v>0.67265130190365285</v>
      </c>
      <c r="AH85" s="23">
        <f t="shared" si="40"/>
        <v>0.17078000000000002</v>
      </c>
      <c r="AI85" s="23">
        <f t="shared" si="41"/>
        <v>0.29194999999999999</v>
      </c>
      <c r="AJ85" s="11">
        <f t="shared" si="23"/>
        <v>0.20419999999999999</v>
      </c>
      <c r="AK85" s="11">
        <f t="shared" si="23"/>
        <v>0.3125</v>
      </c>
      <c r="AL85" s="11">
        <f t="shared" si="23"/>
        <v>0.35049999999999998</v>
      </c>
      <c r="AM85" s="11">
        <f t="shared" si="23"/>
        <v>0.49554999999999999</v>
      </c>
      <c r="AN85" s="23">
        <f t="shared" si="30"/>
        <v>0.86749872205000012</v>
      </c>
      <c r="AO85" s="23">
        <f t="shared" si="30"/>
        <v>1.0262662888</v>
      </c>
      <c r="AP85" s="23">
        <f t="shared" si="30"/>
        <v>0.8357031250000001</v>
      </c>
      <c r="AQ85" s="23">
        <f t="shared" si="30"/>
        <v>0.78229260500000009</v>
      </c>
      <c r="AR85" s="23">
        <f t="shared" si="29"/>
        <v>0.64267342205000011</v>
      </c>
      <c r="AS85" s="23">
        <f t="shared" si="33"/>
        <v>2.3614829613541035</v>
      </c>
      <c r="AT85" s="23">
        <f t="shared" si="33"/>
        <v>1.1398302492772163</v>
      </c>
      <c r="AU85" s="23">
        <f t="shared" si="33"/>
        <v>0.93498695795878528</v>
      </c>
      <c r="AV85" s="23">
        <f t="shared" si="33"/>
        <v>0.30421424000737574</v>
      </c>
    </row>
    <row r="86" spans="1:48" x14ac:dyDescent="0.35">
      <c r="A86">
        <v>1916</v>
      </c>
      <c r="B86" s="1">
        <v>-12.6</v>
      </c>
      <c r="C86" s="1">
        <v>-14.2</v>
      </c>
      <c r="D86" s="1">
        <v>-3.1</v>
      </c>
      <c r="E86" s="1">
        <v>-10.8</v>
      </c>
      <c r="F86" s="5">
        <v>1.9</v>
      </c>
      <c r="G86" s="1">
        <v>3.5</v>
      </c>
      <c r="H86" s="1">
        <v>6</v>
      </c>
      <c r="I86" s="1">
        <v>8.8000000000000007</v>
      </c>
      <c r="J86" s="1">
        <v>4.4000000000000004</v>
      </c>
      <c r="K86" s="1">
        <v>-2.2000000000000002</v>
      </c>
      <c r="L86" s="1">
        <v>-4.0999999999999996</v>
      </c>
      <c r="M86" s="1">
        <v>-8</v>
      </c>
      <c r="N86" s="1">
        <v>-2.5</v>
      </c>
      <c r="O86" s="1">
        <f t="shared" si="31"/>
        <v>24.6</v>
      </c>
      <c r="P86" s="1">
        <f t="shared" si="42"/>
        <v>-11.166666666666666</v>
      </c>
      <c r="Q86" s="1">
        <f t="shared" si="43"/>
        <v>-4</v>
      </c>
      <c r="R86" s="1">
        <f t="shared" si="44"/>
        <v>6.1000000000000005</v>
      </c>
      <c r="S86" s="1">
        <f t="shared" si="45"/>
        <v>-0.63333333333333319</v>
      </c>
      <c r="U86" s="1">
        <f t="shared" si="34"/>
        <v>8.8000000000000007</v>
      </c>
      <c r="V86" s="1">
        <f t="shared" si="35"/>
        <v>-14.2</v>
      </c>
      <c r="W86" s="5">
        <f t="shared" si="52"/>
        <v>130.93700787401576</v>
      </c>
      <c r="X86" s="1">
        <f t="shared" si="46"/>
        <v>278.33333333333331</v>
      </c>
      <c r="Y86" s="1">
        <f t="shared" si="36"/>
        <v>147.39632545931755</v>
      </c>
      <c r="Z86" s="1">
        <f t="shared" si="37"/>
        <v>204.63517060367454</v>
      </c>
      <c r="AA86" s="7">
        <f t="shared" si="38"/>
        <v>864.72510936132971</v>
      </c>
      <c r="AB86" s="1">
        <f t="shared" si="39"/>
        <v>211.24950787401576</v>
      </c>
      <c r="AC86" s="1">
        <f t="shared" si="47"/>
        <v>1999.8286745406822</v>
      </c>
      <c r="AD86" s="1">
        <f t="shared" si="48"/>
        <v>25.312253937007881</v>
      </c>
      <c r="AE86" s="12">
        <f t="shared" si="49"/>
        <v>0.60329241485917617</v>
      </c>
      <c r="AH86" s="23">
        <f t="shared" si="40"/>
        <v>0.16340000000000002</v>
      </c>
      <c r="AI86" s="23">
        <f t="shared" si="41"/>
        <v>0.29322000000000004</v>
      </c>
      <c r="AJ86" s="11">
        <f t="shared" si="23"/>
        <v>0.20484000000000002</v>
      </c>
      <c r="AK86" s="11">
        <f t="shared" si="23"/>
        <v>0.31352000000000002</v>
      </c>
      <c r="AL86" s="11">
        <f t="shared" si="23"/>
        <v>0.35148000000000001</v>
      </c>
      <c r="AM86" s="11">
        <f t="shared" si="23"/>
        <v>0.49619999999999997</v>
      </c>
      <c r="AN86" s="23">
        <f t="shared" si="30"/>
        <v>0.86547448352800005</v>
      </c>
      <c r="AO86" s="23">
        <f t="shared" si="30"/>
        <v>1.024973409952</v>
      </c>
      <c r="AP86" s="23">
        <f t="shared" si="30"/>
        <v>0.83417819276800009</v>
      </c>
      <c r="AQ86" s="23">
        <f t="shared" si="30"/>
        <v>0.78100762076800012</v>
      </c>
      <c r="AR86" s="23">
        <f t="shared" si="29"/>
        <v>0.64227694480000008</v>
      </c>
      <c r="AS86" s="23">
        <f t="shared" si="33"/>
        <v>2.5603172703244441</v>
      </c>
      <c r="AT86" s="23">
        <f t="shared" si="33"/>
        <v>1.2354531549583723</v>
      </c>
      <c r="AU86" s="23">
        <f t="shared" si="33"/>
        <v>1.0135175604432587</v>
      </c>
      <c r="AV86" s="23">
        <f t="shared" si="33"/>
        <v>0.32993488488057515</v>
      </c>
    </row>
    <row r="87" spans="1:48" x14ac:dyDescent="0.35">
      <c r="A87">
        <v>1917</v>
      </c>
      <c r="B87" s="1">
        <v>-14</v>
      </c>
      <c r="C87" s="1">
        <v>-15.3</v>
      </c>
      <c r="D87" s="1">
        <v>-8.5</v>
      </c>
      <c r="E87" s="1">
        <v>-7.5</v>
      </c>
      <c r="F87" s="4">
        <v>-2.2999999999999998</v>
      </c>
      <c r="G87" s="1">
        <v>2.4</v>
      </c>
      <c r="H87" s="1">
        <v>7.5</v>
      </c>
      <c r="I87" s="1">
        <v>7.8</v>
      </c>
      <c r="J87" s="1">
        <v>3.1</v>
      </c>
      <c r="K87" s="1">
        <v>-4.9000000000000004</v>
      </c>
      <c r="L87" s="1">
        <v>-8.1</v>
      </c>
      <c r="M87" s="1">
        <v>-12.7</v>
      </c>
      <c r="N87" s="1">
        <v>-4.4000000000000004</v>
      </c>
      <c r="O87" s="1">
        <f t="shared" si="31"/>
        <v>20.8</v>
      </c>
      <c r="P87" s="1">
        <f t="shared" si="42"/>
        <v>-12.433333333333332</v>
      </c>
      <c r="Q87" s="1">
        <f t="shared" si="43"/>
        <v>-6.1000000000000005</v>
      </c>
      <c r="R87" s="1">
        <f t="shared" si="44"/>
        <v>5.8999999999999995</v>
      </c>
      <c r="S87" s="1">
        <f t="shared" si="45"/>
        <v>-3.3000000000000003</v>
      </c>
      <c r="U87" s="1">
        <f t="shared" si="34"/>
        <v>7.8</v>
      </c>
      <c r="V87" s="1">
        <f t="shared" si="35"/>
        <v>-15.3</v>
      </c>
      <c r="W87" s="4">
        <f t="shared" ref="W87:W88" si="53">INTERCEPT(F$7:G$7,F87:G87)</f>
        <v>150.42553191489361</v>
      </c>
      <c r="X87" s="1">
        <f t="shared" si="46"/>
        <v>269.81875000000002</v>
      </c>
      <c r="Y87" s="1">
        <f t="shared" si="36"/>
        <v>119.39321808510641</v>
      </c>
      <c r="Z87" s="1">
        <f t="shared" si="37"/>
        <v>210.12214095744682</v>
      </c>
      <c r="AA87" s="7">
        <f t="shared" si="38"/>
        <v>620.84473404255323</v>
      </c>
      <c r="AB87" s="1">
        <f t="shared" si="39"/>
        <v>237.0921985815603</v>
      </c>
      <c r="AC87" s="1">
        <f t="shared" si="47"/>
        <v>2418.3404255319147</v>
      </c>
      <c r="AD87" s="1">
        <f t="shared" si="48"/>
        <v>31.879432624113463</v>
      </c>
      <c r="AE87" s="12">
        <f t="shared" si="49"/>
        <v>0.66371144365818513</v>
      </c>
      <c r="AH87" s="23">
        <f t="shared" si="40"/>
        <v>0.21875</v>
      </c>
      <c r="AI87" s="23">
        <f t="shared" si="41"/>
        <v>0.24496000000000001</v>
      </c>
      <c r="AJ87" s="11">
        <f t="shared" si="23"/>
        <v>0.18052000000000001</v>
      </c>
      <c r="AK87" s="11">
        <f t="shared" si="23"/>
        <v>0.27476</v>
      </c>
      <c r="AL87" s="11">
        <f t="shared" si="23"/>
        <v>0.31423999999999996</v>
      </c>
      <c r="AM87" s="11">
        <f t="shared" si="23"/>
        <v>0.47149999999999997</v>
      </c>
      <c r="AN87" s="23">
        <f t="shared" si="30"/>
        <v>0.94788347187200006</v>
      </c>
      <c r="AO87" s="23">
        <f t="shared" si="30"/>
        <v>1.0754964783680001</v>
      </c>
      <c r="AP87" s="23">
        <f t="shared" si="30"/>
        <v>0.89566559939200008</v>
      </c>
      <c r="AQ87" s="23">
        <f t="shared" si="30"/>
        <v>0.83310480179200019</v>
      </c>
      <c r="AR87" s="23">
        <f t="shared" si="29"/>
        <v>0.65878064500000011</v>
      </c>
      <c r="AS87" s="23">
        <f t="shared" si="33"/>
        <v>2.2222578473846628</v>
      </c>
      <c r="AT87" s="23">
        <f t="shared" si="33"/>
        <v>1.0847315691493766</v>
      </c>
      <c r="AU87" s="23">
        <f t="shared" si="33"/>
        <v>0.88696386451661779</v>
      </c>
      <c r="AV87" s="23">
        <f t="shared" si="33"/>
        <v>0.28313264893002316</v>
      </c>
    </row>
    <row r="88" spans="1:48" x14ac:dyDescent="0.35">
      <c r="A88">
        <v>1918</v>
      </c>
      <c r="B88" s="1">
        <v>-22.3</v>
      </c>
      <c r="C88" s="1">
        <v>-19.3</v>
      </c>
      <c r="D88" s="1">
        <v>-16.2</v>
      </c>
      <c r="E88" s="1">
        <v>-13.1</v>
      </c>
      <c r="F88" s="4">
        <v>-0.8</v>
      </c>
      <c r="G88" s="1">
        <v>1.2</v>
      </c>
      <c r="H88" s="1">
        <v>6</v>
      </c>
      <c r="I88" s="1">
        <v>7</v>
      </c>
      <c r="J88" s="1">
        <v>2.8</v>
      </c>
      <c r="K88" s="1">
        <v>-3.3</v>
      </c>
      <c r="L88" s="1">
        <v>-9.6</v>
      </c>
      <c r="M88" s="1">
        <v>-11.7</v>
      </c>
      <c r="N88" s="1">
        <v>-6.6</v>
      </c>
      <c r="O88" s="1">
        <f t="shared" si="31"/>
        <v>17</v>
      </c>
      <c r="P88" s="1">
        <f t="shared" si="42"/>
        <v>-18.099999999999998</v>
      </c>
      <c r="Q88" s="1">
        <f t="shared" si="43"/>
        <v>-10.033333333333333</v>
      </c>
      <c r="R88" s="1">
        <f t="shared" si="44"/>
        <v>4.7333333333333334</v>
      </c>
      <c r="S88" s="1">
        <f t="shared" si="45"/>
        <v>-3.3666666666666667</v>
      </c>
      <c r="U88" s="1">
        <f t="shared" si="34"/>
        <v>7</v>
      </c>
      <c r="V88" s="1">
        <f t="shared" si="35"/>
        <v>-22.3</v>
      </c>
      <c r="W88" s="4">
        <f t="shared" si="53"/>
        <v>147.69999999999999</v>
      </c>
      <c r="X88" s="1">
        <f t="shared" si="46"/>
        <v>272</v>
      </c>
      <c r="Y88" s="1">
        <f t="shared" si="36"/>
        <v>124.30000000000001</v>
      </c>
      <c r="Z88" s="1">
        <f t="shared" si="37"/>
        <v>209.85</v>
      </c>
      <c r="AA88" s="7">
        <f t="shared" si="38"/>
        <v>580.06666666666661</v>
      </c>
      <c r="AB88" s="1">
        <f t="shared" si="39"/>
        <v>242.88124999999997</v>
      </c>
      <c r="AC88" s="1">
        <f t="shared" si="47"/>
        <v>3610.8345833333328</v>
      </c>
      <c r="AD88" s="1">
        <f t="shared" si="48"/>
        <v>26.259375000000006</v>
      </c>
      <c r="AE88" s="12">
        <f t="shared" si="49"/>
        <v>0.71387428246722129</v>
      </c>
      <c r="AH88" s="23">
        <f t="shared" si="40"/>
        <v>0.16340000000000002</v>
      </c>
      <c r="AI88" s="23">
        <f t="shared" si="41"/>
        <v>0.19669999999999999</v>
      </c>
      <c r="AJ88" s="11">
        <f t="shared" si="23"/>
        <v>0.15620000000000001</v>
      </c>
      <c r="AK88" s="11">
        <f t="shared" si="23"/>
        <v>0.23599999999999999</v>
      </c>
      <c r="AL88" s="11">
        <f t="shared" si="23"/>
        <v>0.27700000000000002</v>
      </c>
      <c r="AM88" s="11">
        <f t="shared" si="23"/>
        <v>0.44679999999999997</v>
      </c>
      <c r="AN88" s="23">
        <f t="shared" si="30"/>
        <v>1.0415649538</v>
      </c>
      <c r="AO88" s="23">
        <f t="shared" si="30"/>
        <v>1.1288822248000001</v>
      </c>
      <c r="AP88" s="23">
        <f t="shared" si="30"/>
        <v>0.96442432000000011</v>
      </c>
      <c r="AQ88" s="23">
        <f t="shared" si="30"/>
        <v>0.89191418000000011</v>
      </c>
      <c r="AR88" s="23">
        <f t="shared" si="29"/>
        <v>0.67823718080000028</v>
      </c>
      <c r="AS88" s="23">
        <f t="shared" si="33"/>
        <v>2.2007044590938842</v>
      </c>
      <c r="AT88" s="23">
        <f t="shared" si="33"/>
        <v>1.0880049299399679</v>
      </c>
      <c r="AU88" s="23">
        <f t="shared" si="33"/>
        <v>0.88708471490058494</v>
      </c>
      <c r="AV88" s="23">
        <f t="shared" si="33"/>
        <v>0.27768843154245099</v>
      </c>
    </row>
    <row r="89" spans="1:48" x14ac:dyDescent="0.35">
      <c r="A89">
        <v>1919</v>
      </c>
      <c r="B89" s="1">
        <v>-16.100000000000001</v>
      </c>
      <c r="C89" s="1">
        <v>-20.399999999999999</v>
      </c>
      <c r="D89" s="1">
        <v>-12.8</v>
      </c>
      <c r="E89" s="1">
        <v>-15.8</v>
      </c>
      <c r="F89" s="5">
        <v>0.7</v>
      </c>
      <c r="G89" s="1">
        <v>1.7</v>
      </c>
      <c r="H89" s="1">
        <v>5.5</v>
      </c>
      <c r="I89" s="1">
        <v>6.1</v>
      </c>
      <c r="J89" s="1">
        <v>2.4</v>
      </c>
      <c r="K89" s="5">
        <v>0.2</v>
      </c>
      <c r="L89" s="1">
        <v>-3.2</v>
      </c>
      <c r="M89" s="1">
        <v>-8.1999999999999993</v>
      </c>
      <c r="N89" s="1">
        <v>-5</v>
      </c>
      <c r="O89" s="1">
        <f t="shared" si="31"/>
        <v>16.399999999999999</v>
      </c>
      <c r="P89" s="1">
        <f t="shared" si="42"/>
        <v>-16.066666666666666</v>
      </c>
      <c r="Q89" s="1">
        <f t="shared" si="43"/>
        <v>-9.3000000000000007</v>
      </c>
      <c r="R89" s="1">
        <f t="shared" si="44"/>
        <v>4.4333333333333336</v>
      </c>
      <c r="S89" s="1">
        <f t="shared" si="45"/>
        <v>-0.20000000000000004</v>
      </c>
      <c r="U89" s="1">
        <f t="shared" si="34"/>
        <v>6.1</v>
      </c>
      <c r="V89" s="1">
        <f t="shared" si="35"/>
        <v>-20.399999999999999</v>
      </c>
      <c r="W89" s="5">
        <f>INTERCEPT(E$7:F$7,E89:F89)</f>
        <v>134.20606060606062</v>
      </c>
      <c r="X89" s="5">
        <f>INTERCEPT(K$7:L$7,K89:L89)</f>
        <v>290.29411764705884</v>
      </c>
      <c r="Y89" s="1">
        <f t="shared" si="36"/>
        <v>156.08805704099822</v>
      </c>
      <c r="Z89" s="1">
        <f t="shared" si="37"/>
        <v>212.25008912655971</v>
      </c>
      <c r="AA89" s="7">
        <f t="shared" si="38"/>
        <v>634.75809863339271</v>
      </c>
      <c r="AB89" s="1">
        <f t="shared" si="39"/>
        <v>227.20606060606062</v>
      </c>
      <c r="AC89" s="1">
        <f t="shared" si="47"/>
        <v>3090.0024242424238</v>
      </c>
      <c r="AD89" s="1">
        <f t="shared" si="48"/>
        <v>20.603030303030309</v>
      </c>
      <c r="AE89" s="12">
        <f t="shared" si="49"/>
        <v>0.68811932283591315</v>
      </c>
      <c r="AH89" s="23">
        <f t="shared" si="40"/>
        <v>0.14495000000000002</v>
      </c>
      <c r="AI89" s="23">
        <f t="shared" si="41"/>
        <v>0.18907999999999997</v>
      </c>
      <c r="AJ89" s="11">
        <f t="shared" si="23"/>
        <v>0.15236</v>
      </c>
      <c r="AK89" s="11">
        <f t="shared" si="23"/>
        <v>0.22987999999999997</v>
      </c>
      <c r="AL89" s="11">
        <f t="shared" si="23"/>
        <v>0.27111999999999997</v>
      </c>
      <c r="AM89" s="11">
        <f t="shared" ref="AJ89:AM152" si="54">AM$3*$O89+AM$4</f>
        <v>0.44289999999999996</v>
      </c>
      <c r="AN89" s="23">
        <f t="shared" si="30"/>
        <v>1.0573872162880003</v>
      </c>
      <c r="AO89" s="23">
        <f t="shared" si="30"/>
        <v>1.1375732384320001</v>
      </c>
      <c r="AP89" s="23">
        <f t="shared" si="30"/>
        <v>0.97594565084800011</v>
      </c>
      <c r="AQ89" s="23">
        <f t="shared" si="30"/>
        <v>0.90181345164800009</v>
      </c>
      <c r="AR89" s="23">
        <f t="shared" si="29"/>
        <v>0.68157919220000007</v>
      </c>
      <c r="AS89" s="23">
        <f t="shared" si="33"/>
        <v>2.3109591031069958</v>
      </c>
      <c r="AT89" s="23">
        <f t="shared" si="33"/>
        <v>1.144919028781084</v>
      </c>
      <c r="AU89" s="23">
        <f t="shared" si="33"/>
        <v>0.93309763104663623</v>
      </c>
      <c r="AV89" s="23">
        <f t="shared" si="33"/>
        <v>0.29119929734351235</v>
      </c>
    </row>
    <row r="90" spans="1:48" x14ac:dyDescent="0.35">
      <c r="A90">
        <v>1920</v>
      </c>
      <c r="B90" s="1">
        <v>-17.899999999999999</v>
      </c>
      <c r="C90" s="1">
        <v>-18.8</v>
      </c>
      <c r="D90" s="1">
        <v>-17.2</v>
      </c>
      <c r="E90" s="1">
        <v>-5.8</v>
      </c>
      <c r="F90" s="4">
        <v>-2.2000000000000002</v>
      </c>
      <c r="G90" s="1">
        <v>5.2</v>
      </c>
      <c r="H90" s="1">
        <v>6.8</v>
      </c>
      <c r="I90" s="1">
        <v>6.1</v>
      </c>
      <c r="J90" s="1">
        <v>2.2000000000000002</v>
      </c>
      <c r="K90" s="1">
        <v>-3.2</v>
      </c>
      <c r="L90" s="1">
        <v>-9</v>
      </c>
      <c r="M90" s="1">
        <v>-10</v>
      </c>
      <c r="N90" s="1">
        <v>-5.3</v>
      </c>
      <c r="O90" s="1">
        <f t="shared" si="31"/>
        <v>20.3</v>
      </c>
      <c r="P90" s="1">
        <f t="shared" si="42"/>
        <v>-14.966666666666667</v>
      </c>
      <c r="Q90" s="1">
        <f t="shared" si="43"/>
        <v>-8.4</v>
      </c>
      <c r="R90" s="1">
        <f t="shared" si="44"/>
        <v>6.0333333333333341</v>
      </c>
      <c r="S90" s="1">
        <f t="shared" si="45"/>
        <v>-3.3333333333333335</v>
      </c>
      <c r="U90" s="1">
        <f t="shared" si="34"/>
        <v>6.8</v>
      </c>
      <c r="V90" s="1">
        <f t="shared" si="35"/>
        <v>-18.8</v>
      </c>
      <c r="W90" s="4">
        <f t="shared" ref="W90:W93" si="55">INTERCEPT(F$7:G$7,F90:G90)</f>
        <v>144.56756756756758</v>
      </c>
      <c r="X90" s="1">
        <f t="shared" si="46"/>
        <v>270.42592592592592</v>
      </c>
      <c r="Y90" s="1">
        <f t="shared" si="36"/>
        <v>125.85835835835834</v>
      </c>
      <c r="Z90" s="1">
        <f t="shared" si="37"/>
        <v>207.49674674674674</v>
      </c>
      <c r="AA90" s="7">
        <f t="shared" si="38"/>
        <v>570.55789122455781</v>
      </c>
      <c r="AB90" s="1">
        <f t="shared" si="39"/>
        <v>219.27344992050874</v>
      </c>
      <c r="AC90" s="1">
        <f t="shared" si="47"/>
        <v>2748.2272390037097</v>
      </c>
      <c r="AD90" s="1">
        <f t="shared" si="48"/>
        <v>34.93084260731321</v>
      </c>
      <c r="AE90" s="12">
        <f t="shared" si="49"/>
        <v>0.68698220594929515</v>
      </c>
      <c r="AH90" s="23">
        <f t="shared" si="40"/>
        <v>0.19292000000000004</v>
      </c>
      <c r="AI90" s="23">
        <f t="shared" si="41"/>
        <v>0.23860999999999999</v>
      </c>
      <c r="AJ90" s="11">
        <f t="shared" si="54"/>
        <v>0.17732000000000001</v>
      </c>
      <c r="AK90" s="11">
        <f t="shared" si="54"/>
        <v>0.26966000000000001</v>
      </c>
      <c r="AL90" s="11">
        <f t="shared" si="54"/>
        <v>0.30934</v>
      </c>
      <c r="AM90" s="11">
        <f t="shared" si="54"/>
        <v>0.46825</v>
      </c>
      <c r="AN90" s="23">
        <f t="shared" si="30"/>
        <v>0.9595659516820001</v>
      </c>
      <c r="AO90" s="23">
        <f t="shared" si="30"/>
        <v>1.0823573654080001</v>
      </c>
      <c r="AP90" s="23">
        <f t="shared" si="30"/>
        <v>0.90429736775200009</v>
      </c>
      <c r="AQ90" s="23">
        <f t="shared" si="30"/>
        <v>0.84045939015200011</v>
      </c>
      <c r="AR90" s="23">
        <f t="shared" si="29"/>
        <v>0.66117201125000014</v>
      </c>
      <c r="AS90" s="23">
        <f t="shared" si="33"/>
        <v>2.1371433213403082</v>
      </c>
      <c r="AT90" s="23">
        <f t="shared" si="33"/>
        <v>1.0448725579104856</v>
      </c>
      <c r="AU90" s="23">
        <f t="shared" si="33"/>
        <v>0.85402942071155241</v>
      </c>
      <c r="AV90" s="23">
        <f t="shared" si="33"/>
        <v>0.27191622618225253</v>
      </c>
    </row>
    <row r="91" spans="1:48" x14ac:dyDescent="0.35">
      <c r="A91">
        <v>1921</v>
      </c>
      <c r="B91" s="1">
        <v>-15.2</v>
      </c>
      <c r="C91" s="1">
        <v>-19.5</v>
      </c>
      <c r="D91" s="1">
        <v>-16.600000000000001</v>
      </c>
      <c r="E91" s="1">
        <v>-11</v>
      </c>
      <c r="F91" s="4">
        <v>-0.5</v>
      </c>
      <c r="G91" s="1">
        <v>4</v>
      </c>
      <c r="H91" s="1">
        <v>6.8</v>
      </c>
      <c r="I91" s="1">
        <v>7.7</v>
      </c>
      <c r="J91" s="1">
        <v>2.4</v>
      </c>
      <c r="K91" s="1">
        <v>-2.9</v>
      </c>
      <c r="L91" s="1">
        <v>-3.2</v>
      </c>
      <c r="M91" s="1">
        <v>-10.4</v>
      </c>
      <c r="N91" s="1">
        <v>-4.9000000000000004</v>
      </c>
      <c r="O91" s="1">
        <f t="shared" si="31"/>
        <v>20.9</v>
      </c>
      <c r="P91" s="1">
        <f t="shared" si="42"/>
        <v>-14.9</v>
      </c>
      <c r="Q91" s="1">
        <f t="shared" si="43"/>
        <v>-9.3666666666666671</v>
      </c>
      <c r="R91" s="1">
        <f t="shared" si="44"/>
        <v>6.166666666666667</v>
      </c>
      <c r="S91" s="1">
        <f t="shared" si="45"/>
        <v>-1.2333333333333334</v>
      </c>
      <c r="U91" s="1">
        <f t="shared" si="34"/>
        <v>7.7</v>
      </c>
      <c r="V91" s="1">
        <f t="shared" si="35"/>
        <v>-19.5</v>
      </c>
      <c r="W91" s="4">
        <f t="shared" si="55"/>
        <v>138.88888888888889</v>
      </c>
      <c r="X91" s="1">
        <f t="shared" si="46"/>
        <v>271.81132075471697</v>
      </c>
      <c r="Y91" s="1">
        <f t="shared" si="36"/>
        <v>132.92243186582809</v>
      </c>
      <c r="Z91" s="1">
        <f t="shared" si="37"/>
        <v>205.35010482180292</v>
      </c>
      <c r="AA91" s="7">
        <f t="shared" si="38"/>
        <v>682.33515024458416</v>
      </c>
      <c r="AB91" s="1">
        <f t="shared" si="39"/>
        <v>233.46296296296296</v>
      </c>
      <c r="AC91" s="1">
        <f t="shared" si="47"/>
        <v>3035.0185185185187</v>
      </c>
      <c r="AD91" s="1">
        <f t="shared" si="48"/>
        <v>22.157407407407405</v>
      </c>
      <c r="AE91" s="12">
        <f t="shared" si="49"/>
        <v>0.67835579111808808</v>
      </c>
      <c r="AH91" s="23">
        <f t="shared" si="40"/>
        <v>0.19292000000000004</v>
      </c>
      <c r="AI91" s="23">
        <f t="shared" si="41"/>
        <v>0.24622999999999995</v>
      </c>
      <c r="AJ91" s="11">
        <f t="shared" si="54"/>
        <v>0.18115999999999999</v>
      </c>
      <c r="AK91" s="11">
        <f t="shared" si="54"/>
        <v>0.27578000000000003</v>
      </c>
      <c r="AL91" s="11">
        <f t="shared" si="54"/>
        <v>0.31521999999999994</v>
      </c>
      <c r="AM91" s="11">
        <f t="shared" si="54"/>
        <v>0.47214999999999996</v>
      </c>
      <c r="AN91" s="23">
        <f t="shared" si="30"/>
        <v>0.94557039521800024</v>
      </c>
      <c r="AO91" s="23">
        <f t="shared" si="30"/>
        <v>1.0741302483520001</v>
      </c>
      <c r="AP91" s="23">
        <f t="shared" si="30"/>
        <v>0.89395435232800002</v>
      </c>
      <c r="AQ91" s="23">
        <f t="shared" si="30"/>
        <v>0.83164782912800017</v>
      </c>
      <c r="AR91" s="23">
        <f t="shared" si="29"/>
        <v>0.65830850645000005</v>
      </c>
      <c r="AS91" s="23">
        <f t="shared" si="33"/>
        <v>2.3282295490779341</v>
      </c>
      <c r="AT91" s="23">
        <f t="shared" si="33"/>
        <v>1.136094285692312</v>
      </c>
      <c r="AU91" s="23">
        <f t="shared" si="33"/>
        <v>0.92903742289165381</v>
      </c>
      <c r="AV91" s="23">
        <f t="shared" si="33"/>
        <v>0.29671646162042703</v>
      </c>
    </row>
    <row r="92" spans="1:48" x14ac:dyDescent="0.35">
      <c r="A92">
        <v>1922</v>
      </c>
      <c r="B92" s="1">
        <v>-15.4</v>
      </c>
      <c r="C92" s="1">
        <v>-26.1</v>
      </c>
      <c r="D92" s="1">
        <v>-14.1</v>
      </c>
      <c r="E92" s="1">
        <v>-7.3</v>
      </c>
      <c r="F92" s="4">
        <v>-2.2999999999999998</v>
      </c>
      <c r="G92" s="1">
        <v>2.2999999999999998</v>
      </c>
      <c r="H92" s="1">
        <v>6.7</v>
      </c>
      <c r="I92" s="1">
        <v>6.1</v>
      </c>
      <c r="J92" s="1">
        <v>1.8</v>
      </c>
      <c r="K92" s="1">
        <v>-0.2</v>
      </c>
      <c r="L92" s="1">
        <v>-5.7</v>
      </c>
      <c r="M92" s="1">
        <v>-6.9</v>
      </c>
      <c r="N92" s="1">
        <v>-5.0999999999999996</v>
      </c>
      <c r="O92" s="1">
        <f t="shared" si="31"/>
        <v>16.899999999999999</v>
      </c>
      <c r="P92" s="1">
        <f t="shared" si="42"/>
        <v>-17.3</v>
      </c>
      <c r="Q92" s="1">
        <f t="shared" si="43"/>
        <v>-7.8999999999999995</v>
      </c>
      <c r="R92" s="1">
        <f t="shared" si="44"/>
        <v>5.0333333333333332</v>
      </c>
      <c r="S92" s="1">
        <f t="shared" si="45"/>
        <v>-1.3666666666666665</v>
      </c>
      <c r="U92" s="1">
        <f t="shared" si="34"/>
        <v>6.7</v>
      </c>
      <c r="V92" s="1">
        <f t="shared" si="35"/>
        <v>-26.1</v>
      </c>
      <c r="W92" s="4">
        <f t="shared" si="55"/>
        <v>150.75</v>
      </c>
      <c r="X92" s="1">
        <f t="shared" si="46"/>
        <v>285.45</v>
      </c>
      <c r="Y92" s="1">
        <f t="shared" si="36"/>
        <v>134.69999999999999</v>
      </c>
      <c r="Z92" s="1">
        <f t="shared" si="37"/>
        <v>218.1</v>
      </c>
      <c r="AA92" s="7">
        <f t="shared" si="38"/>
        <v>601.66</v>
      </c>
      <c r="AB92" s="1">
        <f t="shared" si="39"/>
        <v>243.93867924528303</v>
      </c>
      <c r="AC92" s="1">
        <f t="shared" si="47"/>
        <v>4244.5330188679245</v>
      </c>
      <c r="AD92" s="1">
        <f t="shared" si="48"/>
        <v>28.780660377358487</v>
      </c>
      <c r="AE92" s="12">
        <f t="shared" si="49"/>
        <v>0.72648220241646189</v>
      </c>
      <c r="AH92" s="23">
        <f t="shared" si="40"/>
        <v>0.18923000000000004</v>
      </c>
      <c r="AI92" s="23">
        <f t="shared" si="41"/>
        <v>0.19542999999999996</v>
      </c>
      <c r="AJ92" s="11">
        <f t="shared" si="54"/>
        <v>0.15555999999999998</v>
      </c>
      <c r="AK92" s="11">
        <f t="shared" si="54"/>
        <v>0.23498000000000002</v>
      </c>
      <c r="AL92" s="11">
        <f t="shared" si="54"/>
        <v>0.27601999999999999</v>
      </c>
      <c r="AM92" s="11">
        <f t="shared" si="54"/>
        <v>0.44614999999999999</v>
      </c>
      <c r="AN92" s="23">
        <f t="shared" si="30"/>
        <v>1.0441824814580003</v>
      </c>
      <c r="AO92" s="23">
        <f t="shared" si="30"/>
        <v>1.130325770912</v>
      </c>
      <c r="AP92" s="23">
        <f t="shared" si="30"/>
        <v>0.96633195296800012</v>
      </c>
      <c r="AQ92" s="23">
        <f t="shared" si="30"/>
        <v>0.89355243776800009</v>
      </c>
      <c r="AR92" s="23">
        <f t="shared" si="29"/>
        <v>0.67878907045000014</v>
      </c>
      <c r="AS92" s="23">
        <f t="shared" si="33"/>
        <v>2.2427240261355954</v>
      </c>
      <c r="AT92" s="23">
        <f t="shared" si="33"/>
        <v>1.1091660590068966</v>
      </c>
      <c r="AU92" s="23">
        <f t="shared" si="33"/>
        <v>0.90427432204785063</v>
      </c>
      <c r="AV92" s="23">
        <f t="shared" si="33"/>
        <v>0.28292480537570691</v>
      </c>
    </row>
    <row r="93" spans="1:48" x14ac:dyDescent="0.35">
      <c r="A93">
        <v>1923</v>
      </c>
      <c r="B93" s="1">
        <v>-18.5</v>
      </c>
      <c r="C93" s="1">
        <v>-13.5</v>
      </c>
      <c r="D93" s="1">
        <v>-12.3</v>
      </c>
      <c r="E93" s="1">
        <v>-3.4</v>
      </c>
      <c r="F93" s="4">
        <v>-0.3</v>
      </c>
      <c r="G93" s="1">
        <v>4.8</v>
      </c>
      <c r="H93" s="1">
        <v>7.4</v>
      </c>
      <c r="I93" s="1">
        <v>7.3</v>
      </c>
      <c r="J93" s="1">
        <v>2.1</v>
      </c>
      <c r="K93" s="1">
        <v>-2.6</v>
      </c>
      <c r="L93" s="1">
        <v>-4.4000000000000004</v>
      </c>
      <c r="M93" s="1">
        <v>-7.6</v>
      </c>
      <c r="N93" s="1">
        <v>-3.4</v>
      </c>
      <c r="O93" s="1">
        <f t="shared" si="31"/>
        <v>21.6</v>
      </c>
      <c r="P93" s="1">
        <f t="shared" si="42"/>
        <v>-12.966666666666667</v>
      </c>
      <c r="Q93" s="1">
        <f t="shared" si="43"/>
        <v>-5.333333333333333</v>
      </c>
      <c r="R93" s="1">
        <f t="shared" si="44"/>
        <v>6.5</v>
      </c>
      <c r="S93" s="1">
        <f t="shared" si="45"/>
        <v>-1.6333333333333335</v>
      </c>
      <c r="U93" s="1">
        <f t="shared" si="34"/>
        <v>7.4</v>
      </c>
      <c r="V93" s="1">
        <f t="shared" si="35"/>
        <v>-18.5</v>
      </c>
      <c r="W93" s="4">
        <f t="shared" si="55"/>
        <v>137.29411764705881</v>
      </c>
      <c r="X93" s="1">
        <f t="shared" si="46"/>
        <v>271.62765957446811</v>
      </c>
      <c r="Y93" s="1">
        <f t="shared" si="36"/>
        <v>134.3335419274093</v>
      </c>
      <c r="Z93" s="1">
        <f t="shared" si="37"/>
        <v>204.46088861076345</v>
      </c>
      <c r="AA93" s="7">
        <f t="shared" si="38"/>
        <v>662.71214017521925</v>
      </c>
      <c r="AB93" s="1">
        <f t="shared" si="39"/>
        <v>216.84411764705882</v>
      </c>
      <c r="AC93" s="1">
        <f t="shared" si="47"/>
        <v>2674.4107843137253</v>
      </c>
      <c r="AD93" s="1">
        <f t="shared" si="48"/>
        <v>28.8720588235294</v>
      </c>
      <c r="AE93" s="12">
        <f t="shared" si="49"/>
        <v>0.66764919475338202</v>
      </c>
      <c r="AH93" s="23">
        <f t="shared" si="40"/>
        <v>0.21506000000000003</v>
      </c>
      <c r="AI93" s="23">
        <f t="shared" si="41"/>
        <v>0.25512000000000001</v>
      </c>
      <c r="AJ93" s="11">
        <f t="shared" si="54"/>
        <v>0.18564000000000003</v>
      </c>
      <c r="AK93" s="11">
        <f t="shared" si="54"/>
        <v>0.28292000000000006</v>
      </c>
      <c r="AL93" s="11">
        <f t="shared" si="54"/>
        <v>0.32208000000000003</v>
      </c>
      <c r="AM93" s="11">
        <f t="shared" si="54"/>
        <v>0.47670000000000001</v>
      </c>
      <c r="AN93" s="23">
        <f t="shared" si="30"/>
        <v>0.92959743884800006</v>
      </c>
      <c r="AO93" s="23">
        <f t="shared" si="30"/>
        <v>1.0646221472319999</v>
      </c>
      <c r="AP93" s="23">
        <f t="shared" si="30"/>
        <v>0.882116617888</v>
      </c>
      <c r="AQ93" s="23">
        <f t="shared" si="30"/>
        <v>0.82157917388800006</v>
      </c>
      <c r="AR93" s="23">
        <f t="shared" si="29"/>
        <v>0.65506079380000015</v>
      </c>
      <c r="AS93" s="23">
        <f t="shared" si="33"/>
        <v>2.2843290499119719</v>
      </c>
      <c r="AT93" s="23">
        <f t="shared" si="33"/>
        <v>1.1122010397807709</v>
      </c>
      <c r="AU93" s="23">
        <f t="shared" si="33"/>
        <v>0.9100217685977201</v>
      </c>
      <c r="AV93" s="23">
        <f t="shared" si="33"/>
        <v>0.29169655664474153</v>
      </c>
    </row>
    <row r="94" spans="1:48" x14ac:dyDescent="0.35">
      <c r="A94">
        <v>1924</v>
      </c>
      <c r="B94" s="1">
        <v>-8.4</v>
      </c>
      <c r="C94" s="1">
        <v>-15.6</v>
      </c>
      <c r="D94" s="1">
        <v>-11.5</v>
      </c>
      <c r="E94" s="1">
        <v>-5.3</v>
      </c>
      <c r="F94" s="5">
        <v>0.6</v>
      </c>
      <c r="G94" s="1">
        <v>6</v>
      </c>
      <c r="H94" s="1">
        <v>6.7</v>
      </c>
      <c r="I94" s="1">
        <v>6.7</v>
      </c>
      <c r="J94" s="1">
        <v>1.8</v>
      </c>
      <c r="K94" s="1">
        <v>-3.7</v>
      </c>
      <c r="L94" s="1">
        <v>-5.9</v>
      </c>
      <c r="M94" s="1">
        <v>-13.5</v>
      </c>
      <c r="N94" s="1">
        <v>-3.5</v>
      </c>
      <c r="O94" s="1">
        <f t="shared" si="31"/>
        <v>21.8</v>
      </c>
      <c r="P94" s="1">
        <f t="shared" si="42"/>
        <v>-10.533333333333333</v>
      </c>
      <c r="Q94" s="1">
        <f t="shared" si="43"/>
        <v>-5.3999999999999995</v>
      </c>
      <c r="R94" s="1">
        <f t="shared" si="44"/>
        <v>6.4666666666666659</v>
      </c>
      <c r="S94" s="1">
        <f t="shared" si="45"/>
        <v>-2.6</v>
      </c>
      <c r="U94" s="1">
        <f t="shared" si="34"/>
        <v>6.7</v>
      </c>
      <c r="V94" s="1">
        <f t="shared" si="35"/>
        <v>-15.6</v>
      </c>
      <c r="W94" s="5">
        <f>INTERCEPT(E$7:F$7,E94:F94)</f>
        <v>132.39830508474577</v>
      </c>
      <c r="X94" s="1">
        <f t="shared" si="46"/>
        <v>267.9818181818182</v>
      </c>
      <c r="Y94" s="1">
        <f t="shared" si="36"/>
        <v>135.58351309707243</v>
      </c>
      <c r="Z94" s="1">
        <f t="shared" si="37"/>
        <v>200.19006163328197</v>
      </c>
      <c r="AA94" s="7">
        <f t="shared" si="38"/>
        <v>605.60635850025687</v>
      </c>
      <c r="AB94" s="1">
        <f t="shared" si="39"/>
        <v>225.77064551027766</v>
      </c>
      <c r="AC94" s="1">
        <f t="shared" si="47"/>
        <v>2348.0147133068872</v>
      </c>
      <c r="AD94" s="1">
        <f t="shared" si="48"/>
        <v>19.512982329606942</v>
      </c>
      <c r="AE94" s="12">
        <f t="shared" si="49"/>
        <v>0.66319113263057594</v>
      </c>
      <c r="AH94" s="23">
        <f t="shared" si="40"/>
        <v>0.18923000000000004</v>
      </c>
      <c r="AI94" s="23">
        <f t="shared" si="41"/>
        <v>0.25766</v>
      </c>
      <c r="AJ94" s="11">
        <f t="shared" si="54"/>
        <v>0.18692</v>
      </c>
      <c r="AK94" s="11">
        <f t="shared" si="54"/>
        <v>0.28496000000000005</v>
      </c>
      <c r="AL94" s="11">
        <f t="shared" si="54"/>
        <v>0.32403999999999999</v>
      </c>
      <c r="AM94" s="11">
        <f t="shared" si="54"/>
        <v>0.47799999999999998</v>
      </c>
      <c r="AN94" s="23">
        <f t="shared" si="30"/>
        <v>0.92510399495200013</v>
      </c>
      <c r="AO94" s="23">
        <f t="shared" si="30"/>
        <v>1.0619233890880002</v>
      </c>
      <c r="AP94" s="23">
        <f t="shared" si="30"/>
        <v>0.87877972787199998</v>
      </c>
      <c r="AQ94" s="23">
        <f t="shared" si="30"/>
        <v>0.81874425027200015</v>
      </c>
      <c r="AR94" s="23">
        <f t="shared" si="29"/>
        <v>0.65415128</v>
      </c>
      <c r="AS94" s="23">
        <f t="shared" si="33"/>
        <v>2.1809226233740828</v>
      </c>
      <c r="AT94" s="23">
        <f t="shared" si="33"/>
        <v>1.0611897824553271</v>
      </c>
      <c r="AU94" s="23">
        <f t="shared" si="33"/>
        <v>0.86842826826878949</v>
      </c>
      <c r="AV94" s="23">
        <f t="shared" si="33"/>
        <v>0.2786521168400844</v>
      </c>
    </row>
    <row r="95" spans="1:48" x14ac:dyDescent="0.35">
      <c r="A95">
        <v>1925</v>
      </c>
      <c r="B95" s="1">
        <v>-19.100000000000001</v>
      </c>
      <c r="C95" s="1">
        <v>-17.600000000000001</v>
      </c>
      <c r="D95" s="1">
        <v>-11.8</v>
      </c>
      <c r="E95" s="1">
        <v>-9.5</v>
      </c>
      <c r="F95" s="4">
        <v>-1.2</v>
      </c>
      <c r="G95" s="1">
        <v>4.3</v>
      </c>
      <c r="H95" s="1">
        <v>5.4</v>
      </c>
      <c r="I95" s="1">
        <v>6.7</v>
      </c>
      <c r="J95" s="1">
        <v>3.9</v>
      </c>
      <c r="K95" s="1">
        <v>-2.2000000000000002</v>
      </c>
      <c r="L95" s="1">
        <v>-3.3</v>
      </c>
      <c r="M95" s="1">
        <v>-5.6</v>
      </c>
      <c r="N95" s="1">
        <v>-4.2</v>
      </c>
      <c r="O95" s="1">
        <f t="shared" si="31"/>
        <v>20.299999999999997</v>
      </c>
      <c r="P95" s="1">
        <f t="shared" si="42"/>
        <v>-16.733333333333334</v>
      </c>
      <c r="Q95" s="1">
        <f t="shared" si="43"/>
        <v>-7.5</v>
      </c>
      <c r="R95" s="1">
        <f t="shared" si="44"/>
        <v>5.4666666666666659</v>
      </c>
      <c r="S95" s="1">
        <f t="shared" si="45"/>
        <v>-0.53333333333333333</v>
      </c>
      <c r="U95" s="1">
        <f t="shared" si="34"/>
        <v>6.7</v>
      </c>
      <c r="V95" s="1">
        <f t="shared" si="35"/>
        <v>-19.100000000000001</v>
      </c>
      <c r="W95" s="4">
        <f t="shared" ref="W95" si="56">INTERCEPT(F$7:G$7,F95:G95)</f>
        <v>142.15454545454546</v>
      </c>
      <c r="X95" s="1">
        <f t="shared" si="46"/>
        <v>277.5</v>
      </c>
      <c r="Y95" s="1">
        <f t="shared" si="36"/>
        <v>135.34545454545454</v>
      </c>
      <c r="Z95" s="1">
        <f t="shared" si="37"/>
        <v>209.82727272727271</v>
      </c>
      <c r="AA95" s="7">
        <f t="shared" si="38"/>
        <v>604.54303030303026</v>
      </c>
      <c r="AB95" s="1">
        <f t="shared" si="39"/>
        <v>239.17272727272726</v>
      </c>
      <c r="AC95" s="1">
        <f t="shared" si="47"/>
        <v>3045.4660606060606</v>
      </c>
      <c r="AD95" s="1">
        <f t="shared" si="48"/>
        <v>22.568181818181827</v>
      </c>
      <c r="AE95" s="12">
        <f t="shared" si="49"/>
        <v>0.6917829883517026</v>
      </c>
      <c r="AH95" s="23">
        <f t="shared" si="40"/>
        <v>0.14126000000000002</v>
      </c>
      <c r="AI95" s="23">
        <f t="shared" si="41"/>
        <v>0.23860999999999993</v>
      </c>
      <c r="AJ95" s="11">
        <f t="shared" si="54"/>
        <v>0.17731999999999998</v>
      </c>
      <c r="AK95" s="11">
        <f t="shared" si="54"/>
        <v>0.26966000000000001</v>
      </c>
      <c r="AL95" s="11">
        <f t="shared" si="54"/>
        <v>0.30933999999999995</v>
      </c>
      <c r="AM95" s="11">
        <f t="shared" si="54"/>
        <v>0.46824999999999994</v>
      </c>
      <c r="AN95" s="23">
        <f t="shared" si="30"/>
        <v>0.9595659516820001</v>
      </c>
      <c r="AO95" s="23">
        <f t="shared" si="30"/>
        <v>1.0823573654080001</v>
      </c>
      <c r="AP95" s="23">
        <f t="shared" si="30"/>
        <v>0.90429736775200009</v>
      </c>
      <c r="AQ95" s="23">
        <f t="shared" si="30"/>
        <v>0.84045939015200022</v>
      </c>
      <c r="AR95" s="23">
        <f t="shared" si="29"/>
        <v>0.66117201125000025</v>
      </c>
      <c r="AS95" s="23">
        <f t="shared" si="33"/>
        <v>2.1998719337946699</v>
      </c>
      <c r="AT95" s="23">
        <f t="shared" si="33"/>
        <v>1.0755412571478669</v>
      </c>
      <c r="AU95" s="23">
        <f t="shared" si="33"/>
        <v>0.87909656525983659</v>
      </c>
      <c r="AV95" s="23">
        <f t="shared" si="33"/>
        <v>0.27989740713624767</v>
      </c>
    </row>
    <row r="96" spans="1:48" x14ac:dyDescent="0.35">
      <c r="A96">
        <v>1926</v>
      </c>
      <c r="B96" s="1">
        <v>-9.5</v>
      </c>
      <c r="C96" s="1">
        <v>-14.2</v>
      </c>
      <c r="D96" s="1">
        <v>-15.3</v>
      </c>
      <c r="E96" s="1">
        <v>-7.7</v>
      </c>
      <c r="F96" s="5">
        <v>0.1</v>
      </c>
      <c r="G96" s="1">
        <v>6.2</v>
      </c>
      <c r="H96" s="1">
        <v>8.8000000000000007</v>
      </c>
      <c r="I96" s="1">
        <v>7.1</v>
      </c>
      <c r="J96" s="1">
        <v>3</v>
      </c>
      <c r="K96" s="1">
        <v>-1.4</v>
      </c>
      <c r="L96" s="1">
        <v>-5.6</v>
      </c>
      <c r="M96" s="1">
        <v>-8.9</v>
      </c>
      <c r="N96" s="1">
        <v>-3.1</v>
      </c>
      <c r="O96" s="1">
        <f t="shared" si="31"/>
        <v>25.200000000000003</v>
      </c>
      <c r="P96" s="1">
        <f t="shared" si="42"/>
        <v>-9.7666666666666657</v>
      </c>
      <c r="Q96" s="1">
        <f t="shared" si="43"/>
        <v>-7.6333333333333329</v>
      </c>
      <c r="R96" s="1">
        <f t="shared" si="44"/>
        <v>7.3666666666666671</v>
      </c>
      <c r="S96" s="1">
        <f t="shared" si="45"/>
        <v>-1.3333333333333333</v>
      </c>
      <c r="U96" s="1">
        <f t="shared" si="34"/>
        <v>8.8000000000000007</v>
      </c>
      <c r="V96" s="1">
        <f t="shared" si="35"/>
        <v>-15.3</v>
      </c>
      <c r="W96" s="5">
        <f t="shared" ref="W96:W103" si="57">INTERCEPT(E$7:F$7,E96:F96)</f>
        <v>135.10897435897436</v>
      </c>
      <c r="X96" s="1">
        <f t="shared" si="46"/>
        <v>278.79545454545456</v>
      </c>
      <c r="Y96" s="1">
        <f t="shared" si="36"/>
        <v>143.6864801864802</v>
      </c>
      <c r="Z96" s="1">
        <f t="shared" si="37"/>
        <v>206.95221445221446</v>
      </c>
      <c r="AA96" s="7">
        <f t="shared" si="38"/>
        <v>842.96068376068388</v>
      </c>
      <c r="AB96" s="1">
        <f t="shared" si="39"/>
        <v>222.60897435897436</v>
      </c>
      <c r="AC96" s="1">
        <f t="shared" si="47"/>
        <v>2270.6115384615382</v>
      </c>
      <c r="AD96" s="1">
        <f t="shared" si="48"/>
        <v>23.804487179487182</v>
      </c>
      <c r="AE96" s="12">
        <f t="shared" si="49"/>
        <v>0.62138760626896838</v>
      </c>
      <c r="AH96" s="23">
        <f t="shared" si="40"/>
        <v>0.26672000000000007</v>
      </c>
      <c r="AI96" s="23">
        <f t="shared" si="41"/>
        <v>0.30084000000000005</v>
      </c>
      <c r="AJ96" s="11">
        <f t="shared" si="54"/>
        <v>0.20868000000000003</v>
      </c>
      <c r="AK96" s="11">
        <f t="shared" si="54"/>
        <v>0.31964000000000004</v>
      </c>
      <c r="AL96" s="11">
        <f t="shared" si="54"/>
        <v>0.35736000000000001</v>
      </c>
      <c r="AM96" s="11">
        <f t="shared" si="54"/>
        <v>0.50009999999999999</v>
      </c>
      <c r="AN96" s="23">
        <f t="shared" si="30"/>
        <v>0.85349298755199998</v>
      </c>
      <c r="AO96" s="23">
        <f t="shared" si="30"/>
        <v>1.017257768608</v>
      </c>
      <c r="AP96" s="23">
        <f t="shared" si="30"/>
        <v>0.82513434563200017</v>
      </c>
      <c r="AQ96" s="23">
        <f t="shared" si="30"/>
        <v>0.77339533043200015</v>
      </c>
      <c r="AR96" s="23">
        <f t="shared" si="29"/>
        <v>0.63994102420000021</v>
      </c>
      <c r="AS96" s="23">
        <f t="shared" si="33"/>
        <v>2.5183588739027227</v>
      </c>
      <c r="AT96" s="23">
        <f t="shared" si="33"/>
        <v>1.2131760377581655</v>
      </c>
      <c r="AU96" s="23">
        <f t="shared" si="33"/>
        <v>0.99579293220284615</v>
      </c>
      <c r="AV96" s="23">
        <f t="shared" si="33"/>
        <v>0.32516341149016803</v>
      </c>
    </row>
    <row r="97" spans="1:48" x14ac:dyDescent="0.35">
      <c r="A97">
        <v>1927</v>
      </c>
      <c r="B97" s="1">
        <v>-9.1999999999999993</v>
      </c>
      <c r="C97" s="1">
        <v>-14.8</v>
      </c>
      <c r="D97" s="1">
        <v>-18.8</v>
      </c>
      <c r="E97" s="1">
        <v>-8.5</v>
      </c>
      <c r="F97" s="5">
        <v>0.2</v>
      </c>
      <c r="G97" s="1">
        <v>5.0999999999999996</v>
      </c>
      <c r="H97" s="1">
        <v>6.6</v>
      </c>
      <c r="I97" s="1">
        <v>7.6</v>
      </c>
      <c r="J97" s="1">
        <v>5.0999999999999996</v>
      </c>
      <c r="K97" s="1">
        <v>-2.2999999999999998</v>
      </c>
      <c r="L97" s="1">
        <v>-5.8</v>
      </c>
      <c r="M97" s="1">
        <v>-5.5</v>
      </c>
      <c r="N97" s="1">
        <v>-3.4</v>
      </c>
      <c r="O97" s="1">
        <f t="shared" si="31"/>
        <v>24.6</v>
      </c>
      <c r="P97" s="1">
        <f t="shared" si="42"/>
        <v>-10.966666666666669</v>
      </c>
      <c r="Q97" s="1">
        <f t="shared" si="43"/>
        <v>-9.0333333333333332</v>
      </c>
      <c r="R97" s="1">
        <f t="shared" si="44"/>
        <v>6.4333333333333327</v>
      </c>
      <c r="S97" s="1">
        <f t="shared" si="45"/>
        <v>-1</v>
      </c>
      <c r="U97" s="1">
        <f t="shared" si="34"/>
        <v>7.6</v>
      </c>
      <c r="V97" s="1">
        <f t="shared" si="35"/>
        <v>-18.8</v>
      </c>
      <c r="W97" s="5">
        <f t="shared" si="57"/>
        <v>134.79885057471265</v>
      </c>
      <c r="X97" s="1">
        <f t="shared" si="46"/>
        <v>279.02027027027026</v>
      </c>
      <c r="Y97" s="1">
        <f t="shared" si="36"/>
        <v>144.22141969555761</v>
      </c>
      <c r="Z97" s="1">
        <f t="shared" si="37"/>
        <v>206.90956042249144</v>
      </c>
      <c r="AA97" s="7">
        <f t="shared" si="38"/>
        <v>730.72185979082519</v>
      </c>
      <c r="AB97" s="1">
        <f t="shared" si="39"/>
        <v>221.00339602925808</v>
      </c>
      <c r="AC97" s="1">
        <f t="shared" si="47"/>
        <v>2769.9092302333679</v>
      </c>
      <c r="AD97" s="1">
        <f t="shared" si="48"/>
        <v>24.297152560083603</v>
      </c>
      <c r="AE97" s="12">
        <f t="shared" si="49"/>
        <v>0.66066710378873683</v>
      </c>
      <c r="AH97" s="23">
        <f t="shared" si="40"/>
        <v>0.18554000000000001</v>
      </c>
      <c r="AI97" s="23">
        <f t="shared" si="41"/>
        <v>0.29322000000000004</v>
      </c>
      <c r="AJ97" s="11">
        <f t="shared" si="54"/>
        <v>0.20484000000000002</v>
      </c>
      <c r="AK97" s="11">
        <f t="shared" si="54"/>
        <v>0.31352000000000002</v>
      </c>
      <c r="AL97" s="11">
        <f t="shared" si="54"/>
        <v>0.35148000000000001</v>
      </c>
      <c r="AM97" s="11">
        <f t="shared" si="54"/>
        <v>0.49619999999999997</v>
      </c>
      <c r="AN97" s="23">
        <f t="shared" si="30"/>
        <v>0.86547448352800005</v>
      </c>
      <c r="AO97" s="23">
        <f t="shared" si="30"/>
        <v>1.024973409952</v>
      </c>
      <c r="AP97" s="23">
        <f t="shared" si="30"/>
        <v>0.83417819276800009</v>
      </c>
      <c r="AQ97" s="23">
        <f t="shared" si="30"/>
        <v>0.78100762076800012</v>
      </c>
      <c r="AR97" s="23">
        <f t="shared" si="29"/>
        <v>0.64227694480000008</v>
      </c>
      <c r="AS97" s="23">
        <f t="shared" si="33"/>
        <v>2.3535899479584304</v>
      </c>
      <c r="AT97" s="23">
        <f t="shared" si="33"/>
        <v>1.1356991418157651</v>
      </c>
      <c r="AU97" s="23">
        <f t="shared" si="33"/>
        <v>0.93168326050322869</v>
      </c>
      <c r="AV97" s="23">
        <f t="shared" si="33"/>
        <v>0.30329500079392169</v>
      </c>
    </row>
    <row r="98" spans="1:48" x14ac:dyDescent="0.35">
      <c r="A98">
        <v>1928</v>
      </c>
      <c r="B98" s="1">
        <v>-9.6</v>
      </c>
      <c r="C98" s="1">
        <v>-14.8</v>
      </c>
      <c r="D98" s="1">
        <v>-5.9</v>
      </c>
      <c r="E98" s="1">
        <v>-5.4</v>
      </c>
      <c r="F98" s="5">
        <v>0.9</v>
      </c>
      <c r="G98" s="1">
        <v>6</v>
      </c>
      <c r="H98" s="1">
        <v>7.9</v>
      </c>
      <c r="I98" s="1">
        <v>8.3000000000000007</v>
      </c>
      <c r="J98" s="1">
        <v>5.4</v>
      </c>
      <c r="K98" s="1">
        <v>-0.3</v>
      </c>
      <c r="L98" s="1">
        <v>-4.5</v>
      </c>
      <c r="M98" s="1">
        <v>-7.2</v>
      </c>
      <c r="N98" s="1">
        <v>-1.6</v>
      </c>
      <c r="O98" s="1">
        <f t="shared" si="31"/>
        <v>28.5</v>
      </c>
      <c r="P98" s="1">
        <f t="shared" si="42"/>
        <v>-9.9666666666666668</v>
      </c>
      <c r="Q98" s="1">
        <f t="shared" si="43"/>
        <v>-3.4666666666666668</v>
      </c>
      <c r="R98" s="1">
        <f t="shared" si="44"/>
        <v>7.4000000000000012</v>
      </c>
      <c r="S98" s="1">
        <f t="shared" si="45"/>
        <v>0.20000000000000018</v>
      </c>
      <c r="U98" s="1">
        <f t="shared" si="34"/>
        <v>8.3000000000000007</v>
      </c>
      <c r="V98" s="1">
        <f t="shared" si="35"/>
        <v>-14.8</v>
      </c>
      <c r="W98" s="5">
        <f t="shared" si="57"/>
        <v>131.14285714285714</v>
      </c>
      <c r="X98" s="1">
        <f t="shared" si="46"/>
        <v>286.89473684210526</v>
      </c>
      <c r="Y98" s="1">
        <f t="shared" si="36"/>
        <v>155.75187969924812</v>
      </c>
      <c r="Z98" s="1">
        <f t="shared" si="37"/>
        <v>209.01879699248121</v>
      </c>
      <c r="AA98" s="7">
        <f t="shared" si="38"/>
        <v>861.82706766917295</v>
      </c>
      <c r="AB98" s="1">
        <f t="shared" si="39"/>
        <v>217.12258687258688</v>
      </c>
      <c r="AC98" s="1">
        <f t="shared" si="47"/>
        <v>2142.2761904761905</v>
      </c>
      <c r="AD98" s="1">
        <f t="shared" si="48"/>
        <v>22.581563706563699</v>
      </c>
      <c r="AE98" s="12">
        <f t="shared" si="49"/>
        <v>0.61189499940448355</v>
      </c>
      <c r="AH98" s="23">
        <f t="shared" si="40"/>
        <v>0.23351000000000005</v>
      </c>
      <c r="AI98" s="23">
        <f t="shared" si="41"/>
        <v>0.34275</v>
      </c>
      <c r="AJ98" s="11">
        <f t="shared" si="54"/>
        <v>0.2298</v>
      </c>
      <c r="AK98" s="11">
        <f t="shared" si="54"/>
        <v>0.3533</v>
      </c>
      <c r="AL98" s="11">
        <f t="shared" si="54"/>
        <v>0.38969999999999999</v>
      </c>
      <c r="AM98" s="11">
        <f t="shared" si="54"/>
        <v>0.52154999999999996</v>
      </c>
      <c r="AN98" s="23">
        <f t="shared" si="30"/>
        <v>0.79261820125000004</v>
      </c>
      <c r="AO98" s="23">
        <f t="shared" si="30"/>
        <v>0.97609745680000004</v>
      </c>
      <c r="AP98" s="23">
        <f t="shared" si="30"/>
        <v>0.77863355380000021</v>
      </c>
      <c r="AQ98" s="23">
        <f t="shared" si="30"/>
        <v>0.7345189378000001</v>
      </c>
      <c r="AR98" s="23">
        <f t="shared" si="29"/>
        <v>0.62840935405000031</v>
      </c>
      <c r="AS98" s="23">
        <f t="shared" si="33"/>
        <v>2.4943368732828506</v>
      </c>
      <c r="AT98" s="23">
        <f t="shared" si="33"/>
        <v>1.1916108642195049</v>
      </c>
      <c r="AU98" s="23">
        <f t="shared" si="33"/>
        <v>0.98124209439669852</v>
      </c>
      <c r="AV98" s="23">
        <f t="shared" si="33"/>
        <v>0.32580625748406217</v>
      </c>
    </row>
    <row r="99" spans="1:48" x14ac:dyDescent="0.35">
      <c r="A99">
        <v>1929</v>
      </c>
      <c r="B99" s="1">
        <v>-2.1</v>
      </c>
      <c r="C99" s="1">
        <v>-7.8</v>
      </c>
      <c r="D99" s="1">
        <v>-6.1</v>
      </c>
      <c r="E99" s="1">
        <v>-5.2</v>
      </c>
      <c r="F99" s="5">
        <v>0.6</v>
      </c>
      <c r="G99" s="1">
        <v>4.4000000000000004</v>
      </c>
      <c r="H99" s="1">
        <v>7.8</v>
      </c>
      <c r="I99" s="1">
        <v>7.6</v>
      </c>
      <c r="J99" s="1">
        <v>2.1</v>
      </c>
      <c r="K99" s="1">
        <v>-3.6</v>
      </c>
      <c r="L99" s="1">
        <v>-5.8</v>
      </c>
      <c r="M99" s="1">
        <v>-9.3000000000000007</v>
      </c>
      <c r="N99" s="1">
        <v>-1.4</v>
      </c>
      <c r="O99" s="1">
        <f t="shared" si="31"/>
        <v>22.5</v>
      </c>
      <c r="P99" s="1">
        <f t="shared" si="42"/>
        <v>-5.7</v>
      </c>
      <c r="Q99" s="1">
        <f t="shared" si="43"/>
        <v>-3.5666666666666669</v>
      </c>
      <c r="R99" s="1">
        <f t="shared" si="44"/>
        <v>6.5999999999999988</v>
      </c>
      <c r="S99" s="1">
        <f t="shared" si="45"/>
        <v>-2.4333333333333331</v>
      </c>
      <c r="U99" s="1">
        <f t="shared" si="34"/>
        <v>7.8</v>
      </c>
      <c r="V99" s="1">
        <f t="shared" si="35"/>
        <v>-9.3000000000000007</v>
      </c>
      <c r="W99" s="5">
        <f t="shared" si="57"/>
        <v>132.34482758620689</v>
      </c>
      <c r="X99" s="1">
        <f t="shared" si="46"/>
        <v>269.23684210526318</v>
      </c>
      <c r="Y99" s="1">
        <f t="shared" si="36"/>
        <v>136.89201451905629</v>
      </c>
      <c r="Z99" s="1">
        <f t="shared" si="37"/>
        <v>200.79083484573505</v>
      </c>
      <c r="AA99" s="7">
        <f t="shared" si="38"/>
        <v>711.83847549909262</v>
      </c>
      <c r="AB99" s="1">
        <f t="shared" si="39"/>
        <v>210.45009074410163</v>
      </c>
      <c r="AC99" s="1">
        <f t="shared" si="47"/>
        <v>1304.7905626134302</v>
      </c>
      <c r="AD99" s="1">
        <f t="shared" si="48"/>
        <v>27.119782214156075</v>
      </c>
      <c r="AE99" s="12">
        <f t="shared" si="49"/>
        <v>0.57516922691397476</v>
      </c>
      <c r="AH99" s="23">
        <f t="shared" si="40"/>
        <v>0.22982000000000002</v>
      </c>
      <c r="AI99" s="23">
        <f t="shared" si="41"/>
        <v>0.26655000000000001</v>
      </c>
      <c r="AJ99" s="11">
        <f t="shared" si="54"/>
        <v>0.19140000000000001</v>
      </c>
      <c r="AK99" s="11">
        <f t="shared" si="54"/>
        <v>0.29210000000000003</v>
      </c>
      <c r="AL99" s="11">
        <f t="shared" si="54"/>
        <v>0.33089999999999997</v>
      </c>
      <c r="AM99" s="11">
        <f t="shared" si="54"/>
        <v>0.48254999999999998</v>
      </c>
      <c r="AN99" s="23">
        <f t="shared" si="30"/>
        <v>0.90962284405000005</v>
      </c>
      <c r="AO99" s="23">
        <f t="shared" si="30"/>
        <v>1.0525401832000001</v>
      </c>
      <c r="AP99" s="23">
        <f t="shared" si="30"/>
        <v>0.86725923220000001</v>
      </c>
      <c r="AQ99" s="23">
        <f t="shared" si="30"/>
        <v>0.80896844020000014</v>
      </c>
      <c r="AR99" s="23">
        <f t="shared" si="29"/>
        <v>0.65103239605000018</v>
      </c>
      <c r="AS99" s="23">
        <f t="shared" si="33"/>
        <v>2.3540111897017337</v>
      </c>
      <c r="AT99" s="23">
        <f t="shared" si="33"/>
        <v>1.1429389328525332</v>
      </c>
      <c r="AU99" s="23">
        <f t="shared" si="33"/>
        <v>0.93588206729451018</v>
      </c>
      <c r="AV99" s="23">
        <f t="shared" si="33"/>
        <v>0.30138391136179066</v>
      </c>
    </row>
    <row r="100" spans="1:48" x14ac:dyDescent="0.35">
      <c r="A100">
        <v>1930</v>
      </c>
      <c r="B100" s="1">
        <v>-12.6</v>
      </c>
      <c r="C100" s="1">
        <v>-12.4</v>
      </c>
      <c r="D100" s="1">
        <v>-7.8</v>
      </c>
      <c r="E100" s="1">
        <v>-4.5999999999999996</v>
      </c>
      <c r="F100" s="5">
        <v>0.2</v>
      </c>
      <c r="G100" s="1">
        <v>4.2</v>
      </c>
      <c r="H100" s="1">
        <v>7.9</v>
      </c>
      <c r="I100" s="1">
        <v>7.5</v>
      </c>
      <c r="J100" s="1">
        <v>5.3</v>
      </c>
      <c r="K100" s="1">
        <v>-2.6</v>
      </c>
      <c r="L100" s="1">
        <v>-6.6</v>
      </c>
      <c r="M100" s="1">
        <v>-8.9</v>
      </c>
      <c r="N100" s="1">
        <v>-2.5</v>
      </c>
      <c r="O100" s="1">
        <f t="shared" si="31"/>
        <v>25.1</v>
      </c>
      <c r="P100" s="1">
        <f t="shared" si="42"/>
        <v>-11.433333333333332</v>
      </c>
      <c r="Q100" s="1">
        <f t="shared" si="43"/>
        <v>-4.0666666666666664</v>
      </c>
      <c r="R100" s="1">
        <f t="shared" si="44"/>
        <v>6.5333333333333341</v>
      </c>
      <c r="S100" s="1">
        <f t="shared" si="45"/>
        <v>-1.3</v>
      </c>
      <c r="U100" s="1">
        <f t="shared" si="34"/>
        <v>7.9</v>
      </c>
      <c r="V100" s="1">
        <f t="shared" si="35"/>
        <v>-12.6</v>
      </c>
      <c r="W100" s="5">
        <f t="shared" si="57"/>
        <v>134.22916666666666</v>
      </c>
      <c r="X100" s="1">
        <f t="shared" si="46"/>
        <v>278.46202531645571</v>
      </c>
      <c r="Y100" s="1">
        <f t="shared" si="36"/>
        <v>144.23285864978905</v>
      </c>
      <c r="Z100" s="1">
        <f t="shared" si="37"/>
        <v>206.3455959915612</v>
      </c>
      <c r="AA100" s="7">
        <f t="shared" si="38"/>
        <v>759.62638888888898</v>
      </c>
      <c r="AB100" s="1">
        <f t="shared" si="39"/>
        <v>229.99232456140348</v>
      </c>
      <c r="AC100" s="1">
        <f t="shared" si="47"/>
        <v>1931.9355263157888</v>
      </c>
      <c r="AD100" s="1">
        <f t="shared" si="48"/>
        <v>19.233004385964918</v>
      </c>
      <c r="AE100" s="12">
        <f t="shared" si="49"/>
        <v>0.61460842490106748</v>
      </c>
      <c r="AH100" s="23">
        <f t="shared" si="40"/>
        <v>0.23351000000000005</v>
      </c>
      <c r="AI100" s="23">
        <f t="shared" si="41"/>
        <v>0.29957</v>
      </c>
      <c r="AJ100" s="11">
        <f t="shared" si="54"/>
        <v>0.20804</v>
      </c>
      <c r="AK100" s="11">
        <f t="shared" si="54"/>
        <v>0.31862000000000001</v>
      </c>
      <c r="AL100" s="11">
        <f t="shared" si="54"/>
        <v>0.35638000000000003</v>
      </c>
      <c r="AM100" s="11">
        <f t="shared" si="54"/>
        <v>0.49944999999999995</v>
      </c>
      <c r="AN100" s="23">
        <f t="shared" si="30"/>
        <v>0.85547038745800008</v>
      </c>
      <c r="AO100" s="23">
        <f t="shared" si="30"/>
        <v>1.018538752672</v>
      </c>
      <c r="AP100" s="23">
        <f t="shared" si="30"/>
        <v>0.82662906464800012</v>
      </c>
      <c r="AQ100" s="23">
        <f t="shared" si="30"/>
        <v>0.7746524246480001</v>
      </c>
      <c r="AR100" s="23">
        <f t="shared" si="29"/>
        <v>0.64032523205000025</v>
      </c>
      <c r="AS100" s="23">
        <f t="shared" si="33"/>
        <v>2.392143627093716</v>
      </c>
      <c r="AT100" s="23">
        <f t="shared" si="33"/>
        <v>1.1526917609719014</v>
      </c>
      <c r="AU100" s="23">
        <f t="shared" si="33"/>
        <v>0.94605867200329641</v>
      </c>
      <c r="AV100" s="23">
        <f t="shared" si="33"/>
        <v>0.30876521334562612</v>
      </c>
    </row>
    <row r="101" spans="1:48" x14ac:dyDescent="0.35">
      <c r="A101">
        <v>1931</v>
      </c>
      <c r="B101" s="1">
        <v>-7.4</v>
      </c>
      <c r="C101" s="1">
        <v>-13.9</v>
      </c>
      <c r="D101" s="1">
        <v>-17.600000000000001</v>
      </c>
      <c r="E101" s="1">
        <v>-9</v>
      </c>
      <c r="F101" s="5">
        <v>0.2</v>
      </c>
      <c r="G101" s="1">
        <v>6.8</v>
      </c>
      <c r="H101" s="1">
        <v>9.6999999999999993</v>
      </c>
      <c r="I101" s="1">
        <v>8.1999999999999993</v>
      </c>
      <c r="J101" s="1">
        <v>5.6</v>
      </c>
      <c r="K101" s="1">
        <v>-2.1</v>
      </c>
      <c r="L101" s="1">
        <v>-8</v>
      </c>
      <c r="M101" s="1">
        <v>-8.9</v>
      </c>
      <c r="N101" s="1">
        <v>-3</v>
      </c>
      <c r="O101" s="1">
        <f t="shared" si="31"/>
        <v>30.5</v>
      </c>
      <c r="P101" s="1">
        <f t="shared" si="42"/>
        <v>-10.066666666666668</v>
      </c>
      <c r="Q101" s="1">
        <f t="shared" si="43"/>
        <v>-8.8000000000000007</v>
      </c>
      <c r="R101" s="1">
        <f t="shared" si="44"/>
        <v>8.2333333333333325</v>
      </c>
      <c r="S101" s="1">
        <f t="shared" si="45"/>
        <v>-1.5</v>
      </c>
      <c r="U101" s="1">
        <f t="shared" si="34"/>
        <v>9.6999999999999993</v>
      </c>
      <c r="V101" s="1">
        <f t="shared" si="35"/>
        <v>-17.600000000000001</v>
      </c>
      <c r="W101" s="5">
        <f t="shared" si="57"/>
        <v>134.83695652173913</v>
      </c>
      <c r="X101" s="1">
        <f t="shared" si="46"/>
        <v>280.18181818181819</v>
      </c>
      <c r="Y101" s="1">
        <f t="shared" si="36"/>
        <v>145.34486166007906</v>
      </c>
      <c r="Z101" s="1">
        <f t="shared" si="37"/>
        <v>207.50938735177866</v>
      </c>
      <c r="AA101" s="7">
        <f t="shared" si="38"/>
        <v>939.89677206851115</v>
      </c>
      <c r="AB101" s="1">
        <f t="shared" si="39"/>
        <v>221.37493120528342</v>
      </c>
      <c r="AC101" s="1">
        <f t="shared" si="47"/>
        <v>2597.4658594753255</v>
      </c>
      <c r="AD101" s="1">
        <f t="shared" si="48"/>
        <v>24.149490919097417</v>
      </c>
      <c r="AE101" s="12">
        <f t="shared" si="49"/>
        <v>0.62439866841250424</v>
      </c>
      <c r="AH101" s="23">
        <f t="shared" si="40"/>
        <v>0.29992999999999997</v>
      </c>
      <c r="AI101" s="23">
        <f t="shared" si="41"/>
        <v>0.36814999999999998</v>
      </c>
      <c r="AJ101" s="11">
        <f t="shared" si="54"/>
        <v>0.24260000000000001</v>
      </c>
      <c r="AK101" s="11">
        <f t="shared" si="54"/>
        <v>0.37370000000000003</v>
      </c>
      <c r="AL101" s="11">
        <f t="shared" si="54"/>
        <v>0.4093</v>
      </c>
      <c r="AM101" s="11">
        <f t="shared" si="54"/>
        <v>0.53454999999999997</v>
      </c>
      <c r="AN101" s="23">
        <f t="shared" si="30"/>
        <v>0.75986180245000012</v>
      </c>
      <c r="AO101" s="23">
        <f t="shared" si="30"/>
        <v>0.9522025192000001</v>
      </c>
      <c r="AP101" s="23">
        <f t="shared" si="30"/>
        <v>0.7531200898</v>
      </c>
      <c r="AQ101" s="23">
        <f t="shared" si="30"/>
        <v>0.71342110580000018</v>
      </c>
      <c r="AR101" s="23">
        <f t="shared" si="29"/>
        <v>0.62250426005000015</v>
      </c>
      <c r="AS101" s="23">
        <f t="shared" si="33"/>
        <v>2.5727832128698909</v>
      </c>
      <c r="AT101" s="23">
        <f t="shared" si="33"/>
        <v>1.2238551708296037</v>
      </c>
      <c r="AU101" s="23">
        <f t="shared" si="33"/>
        <v>1.009898350223555</v>
      </c>
      <c r="AV101" s="23">
        <f t="shared" si="33"/>
        <v>0.33864079781606182</v>
      </c>
    </row>
    <row r="102" spans="1:48" x14ac:dyDescent="0.35">
      <c r="A102">
        <v>1932</v>
      </c>
      <c r="B102" s="1">
        <v>-15.9</v>
      </c>
      <c r="C102" s="1">
        <v>-5.6</v>
      </c>
      <c r="D102" s="1">
        <v>-4.8</v>
      </c>
      <c r="E102" s="1">
        <v>-5.9</v>
      </c>
      <c r="F102" s="5">
        <v>2.2000000000000002</v>
      </c>
      <c r="G102" s="1">
        <v>5.4</v>
      </c>
      <c r="H102" s="1">
        <v>7.8</v>
      </c>
      <c r="I102" s="1">
        <v>6.5</v>
      </c>
      <c r="J102" s="1">
        <v>3.3</v>
      </c>
      <c r="K102" s="1">
        <v>-1.9</v>
      </c>
      <c r="L102" s="1">
        <v>-7.4</v>
      </c>
      <c r="M102" s="1">
        <v>-9.9</v>
      </c>
      <c r="N102" s="1">
        <v>-2.2000000000000002</v>
      </c>
      <c r="O102" s="1">
        <f t="shared" si="31"/>
        <v>25.2</v>
      </c>
      <c r="P102" s="1">
        <f t="shared" si="42"/>
        <v>-10.133333333333333</v>
      </c>
      <c r="Q102" s="1">
        <f t="shared" si="43"/>
        <v>-2.8333333333333335</v>
      </c>
      <c r="R102" s="1">
        <f t="shared" si="44"/>
        <v>6.5666666666666664</v>
      </c>
      <c r="S102" s="1">
        <f t="shared" si="45"/>
        <v>-2</v>
      </c>
      <c r="U102" s="1">
        <f t="shared" si="34"/>
        <v>7.8</v>
      </c>
      <c r="V102" s="1">
        <f t="shared" si="35"/>
        <v>-15.9</v>
      </c>
      <c r="W102" s="5">
        <f t="shared" si="57"/>
        <v>127.21604938271605</v>
      </c>
      <c r="X102" s="1">
        <f t="shared" si="46"/>
        <v>277.35576923076923</v>
      </c>
      <c r="Y102" s="1">
        <f t="shared" si="36"/>
        <v>150.13971984805318</v>
      </c>
      <c r="Z102" s="1">
        <f t="shared" si="37"/>
        <v>202.28590930674264</v>
      </c>
      <c r="AA102" s="7">
        <f t="shared" si="38"/>
        <v>780.72654320987635</v>
      </c>
      <c r="AB102" s="1">
        <f t="shared" si="39"/>
        <v>212.03423120089786</v>
      </c>
      <c r="AC102" s="1">
        <f t="shared" si="47"/>
        <v>2247.5628507295173</v>
      </c>
      <c r="AD102" s="1">
        <f t="shared" si="48"/>
        <v>21.198933782267119</v>
      </c>
      <c r="AE102" s="12">
        <f t="shared" si="49"/>
        <v>0.62917714771068078</v>
      </c>
      <c r="AH102" s="23">
        <f t="shared" si="40"/>
        <v>0.22982000000000002</v>
      </c>
      <c r="AI102" s="23">
        <f t="shared" si="41"/>
        <v>0.30084</v>
      </c>
      <c r="AJ102" s="11">
        <f t="shared" si="54"/>
        <v>0.20868</v>
      </c>
      <c r="AK102" s="11">
        <f t="shared" si="54"/>
        <v>0.31963999999999998</v>
      </c>
      <c r="AL102" s="11">
        <f t="shared" si="54"/>
        <v>0.35736000000000001</v>
      </c>
      <c r="AM102" s="11">
        <f t="shared" si="54"/>
        <v>0.50009999999999999</v>
      </c>
      <c r="AN102" s="23">
        <f t="shared" si="30"/>
        <v>0.85349298755200009</v>
      </c>
      <c r="AO102" s="23">
        <f t="shared" si="30"/>
        <v>1.017257768608</v>
      </c>
      <c r="AP102" s="23">
        <f t="shared" si="30"/>
        <v>0.82513434563200017</v>
      </c>
      <c r="AQ102" s="23">
        <f t="shared" si="30"/>
        <v>0.77339533043200015</v>
      </c>
      <c r="AR102" s="23">
        <f t="shared" si="29"/>
        <v>0.63994102420000021</v>
      </c>
      <c r="AS102" s="23">
        <f t="shared" si="33"/>
        <v>2.4236138810878152</v>
      </c>
      <c r="AT102" s="23">
        <f t="shared" si="33"/>
        <v>1.1675342683615395</v>
      </c>
      <c r="AU102" s="23">
        <f t="shared" si="33"/>
        <v>0.95832948917080329</v>
      </c>
      <c r="AV102" s="23">
        <f t="shared" si="33"/>
        <v>0.31293020461700943</v>
      </c>
    </row>
    <row r="103" spans="1:48" x14ac:dyDescent="0.35">
      <c r="A103">
        <v>1933</v>
      </c>
      <c r="B103" s="1">
        <v>-16.100000000000001</v>
      </c>
      <c r="C103" s="1">
        <v>-10.4</v>
      </c>
      <c r="D103" s="1">
        <v>-12.6</v>
      </c>
      <c r="E103" s="1">
        <v>-7.8</v>
      </c>
      <c r="F103" s="5">
        <v>0.2</v>
      </c>
      <c r="G103" s="1">
        <v>4.3</v>
      </c>
      <c r="H103" s="1">
        <v>8.6</v>
      </c>
      <c r="I103" s="1">
        <v>7.7</v>
      </c>
      <c r="J103" s="1">
        <v>2.2000000000000002</v>
      </c>
      <c r="K103" s="1">
        <v>-1.8</v>
      </c>
      <c r="L103" s="1">
        <v>-4</v>
      </c>
      <c r="M103" s="1">
        <v>-5.4</v>
      </c>
      <c r="N103" s="1">
        <v>-2.9</v>
      </c>
      <c r="O103" s="1">
        <f t="shared" si="31"/>
        <v>23</v>
      </c>
      <c r="P103" s="1">
        <f t="shared" si="42"/>
        <v>-12.133333333333333</v>
      </c>
      <c r="Q103" s="1">
        <f t="shared" si="43"/>
        <v>-6.7333333333333334</v>
      </c>
      <c r="R103" s="1">
        <f t="shared" si="44"/>
        <v>6.8666666666666663</v>
      </c>
      <c r="S103" s="1">
        <f t="shared" si="45"/>
        <v>-1.2</v>
      </c>
      <c r="U103" s="1">
        <f t="shared" si="34"/>
        <v>8.6</v>
      </c>
      <c r="V103" s="1">
        <f t="shared" si="35"/>
        <v>-16.100000000000001</v>
      </c>
      <c r="W103" s="5">
        <f t="shared" si="57"/>
        <v>134.73750000000001</v>
      </c>
      <c r="X103" s="1">
        <f t="shared" si="46"/>
        <v>274.77499999999998</v>
      </c>
      <c r="Y103" s="1">
        <f t="shared" si="36"/>
        <v>140.03749999999997</v>
      </c>
      <c r="Z103" s="1">
        <f t="shared" si="37"/>
        <v>204.75624999999999</v>
      </c>
      <c r="AA103" s="7">
        <f t="shared" si="38"/>
        <v>802.88166666666632</v>
      </c>
      <c r="AB103" s="1">
        <f t="shared" si="39"/>
        <v>222.38173076923078</v>
      </c>
      <c r="AC103" s="1">
        <f t="shared" si="47"/>
        <v>2386.897243589744</v>
      </c>
      <c r="AD103" s="1">
        <f t="shared" si="48"/>
        <v>23.546634615384619</v>
      </c>
      <c r="AE103" s="12">
        <f t="shared" si="49"/>
        <v>0.63292160195588665</v>
      </c>
      <c r="AH103" s="23">
        <f t="shared" si="40"/>
        <v>0.25934000000000001</v>
      </c>
      <c r="AI103" s="23">
        <f t="shared" si="41"/>
        <v>0.27289999999999998</v>
      </c>
      <c r="AJ103" s="11">
        <f t="shared" si="54"/>
        <v>0.1946</v>
      </c>
      <c r="AK103" s="11">
        <f t="shared" si="54"/>
        <v>0.29720000000000002</v>
      </c>
      <c r="AL103" s="11">
        <f t="shared" si="54"/>
        <v>0.33579999999999999</v>
      </c>
      <c r="AM103" s="11">
        <f t="shared" si="54"/>
        <v>0.48580000000000001</v>
      </c>
      <c r="AN103" s="23">
        <f t="shared" si="30"/>
        <v>0.8987990722000001</v>
      </c>
      <c r="AO103" s="23">
        <f t="shared" si="30"/>
        <v>1.0458973672</v>
      </c>
      <c r="AP103" s="23">
        <f t="shared" si="30"/>
        <v>0.85918137280000006</v>
      </c>
      <c r="AQ103" s="23">
        <f t="shared" si="30"/>
        <v>0.80212516880000018</v>
      </c>
      <c r="AR103" s="23">
        <f t="shared" si="29"/>
        <v>0.64886596880000025</v>
      </c>
      <c r="AS103" s="23">
        <f t="shared" si="33"/>
        <v>2.4921188877397613</v>
      </c>
      <c r="AT103" s="23">
        <f t="shared" si="33"/>
        <v>1.2081643836591527</v>
      </c>
      <c r="AU103" s="23">
        <f t="shared" si="33"/>
        <v>0.98971795580486854</v>
      </c>
      <c r="AV103" s="23">
        <f t="shared" si="33"/>
        <v>0.31954446910061102</v>
      </c>
    </row>
    <row r="104" spans="1:48" x14ac:dyDescent="0.35">
      <c r="A104">
        <v>1934</v>
      </c>
      <c r="B104" s="1">
        <v>-11</v>
      </c>
      <c r="C104" s="1">
        <v>-16</v>
      </c>
      <c r="D104" s="1">
        <v>-15.3</v>
      </c>
      <c r="E104" s="1">
        <v>-6.1</v>
      </c>
      <c r="F104" s="4">
        <v>-2.2000000000000002</v>
      </c>
      <c r="G104" s="1">
        <v>4.7</v>
      </c>
      <c r="H104" s="1">
        <v>8.3000000000000007</v>
      </c>
      <c r="I104" s="1">
        <v>7.2</v>
      </c>
      <c r="J104" s="1">
        <v>3.3</v>
      </c>
      <c r="K104" s="1">
        <v>-2.4</v>
      </c>
      <c r="L104" s="1">
        <v>-4.0999999999999996</v>
      </c>
      <c r="M104" s="1">
        <v>-5.3</v>
      </c>
      <c r="N104" s="1">
        <v>-3.2</v>
      </c>
      <c r="O104" s="1">
        <f t="shared" si="31"/>
        <v>23.5</v>
      </c>
      <c r="P104" s="1">
        <f t="shared" si="42"/>
        <v>-10.799999999999999</v>
      </c>
      <c r="Q104" s="1">
        <f t="shared" si="43"/>
        <v>-7.8666666666666663</v>
      </c>
      <c r="R104" s="1">
        <f t="shared" si="44"/>
        <v>6.7333333333333334</v>
      </c>
      <c r="S104" s="1">
        <f t="shared" si="45"/>
        <v>-1.0666666666666667</v>
      </c>
      <c r="U104" s="1">
        <f t="shared" si="34"/>
        <v>8.3000000000000007</v>
      </c>
      <c r="V104" s="1">
        <f t="shared" si="35"/>
        <v>-16</v>
      </c>
      <c r="W104" s="4">
        <f t="shared" ref="W104:W115" si="58">INTERCEPT(F$7:G$7,F104:G104)</f>
        <v>145.22463768115941</v>
      </c>
      <c r="X104" s="1">
        <f t="shared" si="46"/>
        <v>275.65789473684208</v>
      </c>
      <c r="Y104" s="1">
        <f t="shared" si="36"/>
        <v>130.43325705568267</v>
      </c>
      <c r="Z104" s="1">
        <f t="shared" si="37"/>
        <v>210.44126620900073</v>
      </c>
      <c r="AA104" s="7">
        <f t="shared" si="38"/>
        <v>721.73068904144407</v>
      </c>
      <c r="AB104" s="1">
        <f t="shared" si="39"/>
        <v>235.44963768115943</v>
      </c>
      <c r="AC104" s="1">
        <f t="shared" si="47"/>
        <v>2511.4628019323673</v>
      </c>
      <c r="AD104" s="1">
        <f t="shared" si="48"/>
        <v>27.499818840579692</v>
      </c>
      <c r="AE104" s="12">
        <f t="shared" si="49"/>
        <v>0.65101058166577896</v>
      </c>
      <c r="AH104" s="23">
        <f t="shared" si="40"/>
        <v>0.24827000000000005</v>
      </c>
      <c r="AI104" s="23">
        <f t="shared" si="41"/>
        <v>0.27925</v>
      </c>
      <c r="AJ104" s="11">
        <f t="shared" si="54"/>
        <v>0.1978</v>
      </c>
      <c r="AK104" s="11">
        <f t="shared" si="54"/>
        <v>0.30230000000000001</v>
      </c>
      <c r="AL104" s="11">
        <f t="shared" si="54"/>
        <v>0.3407</v>
      </c>
      <c r="AM104" s="11">
        <f t="shared" si="54"/>
        <v>0.48904999999999998</v>
      </c>
      <c r="AN104" s="23">
        <f t="shared" si="30"/>
        <v>0.8881704612500001</v>
      </c>
      <c r="AO104" s="23">
        <f t="shared" si="30"/>
        <v>1.0393041128</v>
      </c>
      <c r="AP104" s="23">
        <f t="shared" si="30"/>
        <v>0.85122940180000017</v>
      </c>
      <c r="AQ104" s="23">
        <f t="shared" si="30"/>
        <v>0.79539810580000014</v>
      </c>
      <c r="AR104" s="23">
        <f t="shared" si="29"/>
        <v>0.64675066405000015</v>
      </c>
      <c r="AS104" s="23">
        <f t="shared" si="33"/>
        <v>2.3553603530821636</v>
      </c>
      <c r="AT104" s="23">
        <f t="shared" si="33"/>
        <v>1.1401676796766962</v>
      </c>
      <c r="AU104" s="23">
        <f t="shared" si="33"/>
        <v>0.93442504360923861</v>
      </c>
      <c r="AV104" s="23">
        <f t="shared" si="33"/>
        <v>0.30247122387254027</v>
      </c>
    </row>
    <row r="105" spans="1:48" x14ac:dyDescent="0.35">
      <c r="A105">
        <v>1935</v>
      </c>
      <c r="B105" s="1">
        <v>-11.1</v>
      </c>
      <c r="C105" s="1">
        <v>-18.3</v>
      </c>
      <c r="D105" s="1">
        <v>-10.1</v>
      </c>
      <c r="E105" s="1">
        <v>-4.8</v>
      </c>
      <c r="F105" s="4">
        <v>-0.2</v>
      </c>
      <c r="G105" s="1">
        <v>6.1</v>
      </c>
      <c r="H105" s="1">
        <v>8.1</v>
      </c>
      <c r="I105" s="1">
        <v>7.4</v>
      </c>
      <c r="J105" s="1">
        <v>5.0999999999999996</v>
      </c>
      <c r="K105" s="1">
        <v>-2</v>
      </c>
      <c r="L105" s="1">
        <v>-5</v>
      </c>
      <c r="M105" s="1">
        <v>-7</v>
      </c>
      <c r="N105" s="1">
        <v>-2.6</v>
      </c>
      <c r="O105" s="1">
        <f t="shared" si="31"/>
        <v>26.700000000000003</v>
      </c>
      <c r="P105" s="1">
        <f t="shared" si="42"/>
        <v>-11.566666666666668</v>
      </c>
      <c r="Q105" s="1">
        <f t="shared" si="43"/>
        <v>-5.0333333333333323</v>
      </c>
      <c r="R105" s="1">
        <f t="shared" si="44"/>
        <v>7.2</v>
      </c>
      <c r="S105" s="1">
        <f t="shared" si="45"/>
        <v>-0.63333333333333341</v>
      </c>
      <c r="U105" s="1">
        <f t="shared" si="34"/>
        <v>8.1</v>
      </c>
      <c r="V105" s="1">
        <f t="shared" si="35"/>
        <v>-18.3</v>
      </c>
      <c r="W105" s="4">
        <f t="shared" si="58"/>
        <v>136.46825396825398</v>
      </c>
      <c r="X105" s="1">
        <f t="shared" si="46"/>
        <v>279.90845070422534</v>
      </c>
      <c r="Y105" s="1">
        <f t="shared" si="36"/>
        <v>143.44019673597137</v>
      </c>
      <c r="Z105" s="1">
        <f t="shared" si="37"/>
        <v>208.18835233623966</v>
      </c>
      <c r="AA105" s="7">
        <f t="shared" si="38"/>
        <v>774.57706237424532</v>
      </c>
      <c r="AB105" s="1">
        <f t="shared" si="39"/>
        <v>225.81035923141189</v>
      </c>
      <c r="AC105" s="1">
        <f t="shared" si="47"/>
        <v>2754.886382623225</v>
      </c>
      <c r="AD105" s="1">
        <f t="shared" si="48"/>
        <v>23.563074352548028</v>
      </c>
      <c r="AE105" s="12">
        <f t="shared" si="49"/>
        <v>0.65348810026272208</v>
      </c>
      <c r="AH105" s="23">
        <f t="shared" si="40"/>
        <v>0.24088999999999999</v>
      </c>
      <c r="AI105" s="23">
        <f t="shared" si="41"/>
        <v>0.31989000000000001</v>
      </c>
      <c r="AJ105" s="11">
        <f t="shared" si="54"/>
        <v>0.21828000000000003</v>
      </c>
      <c r="AK105" s="11">
        <f t="shared" si="54"/>
        <v>0.33494000000000002</v>
      </c>
      <c r="AL105" s="11">
        <f t="shared" si="54"/>
        <v>0.37206</v>
      </c>
      <c r="AM105" s="11">
        <f t="shared" si="54"/>
        <v>0.50985000000000003</v>
      </c>
      <c r="AN105" s="23">
        <f t="shared" si="30"/>
        <v>0.82476876128200016</v>
      </c>
      <c r="AO105" s="23">
        <f t="shared" si="30"/>
        <v>0.99828090332800001</v>
      </c>
      <c r="AP105" s="23">
        <f t="shared" si="30"/>
        <v>0.80331782471200008</v>
      </c>
      <c r="AQ105" s="23">
        <f t="shared" si="30"/>
        <v>0.75509671751200003</v>
      </c>
      <c r="AR105" s="23">
        <f t="shared" si="29"/>
        <v>0.63442329445000023</v>
      </c>
      <c r="AS105" s="23">
        <f t="shared" si="33"/>
        <v>2.3914271137796188</v>
      </c>
      <c r="AT105" s="23">
        <f t="shared" si="33"/>
        <v>1.147450209242868</v>
      </c>
      <c r="AU105" s="23">
        <f t="shared" si="33"/>
        <v>0.94318788607082782</v>
      </c>
      <c r="AV105" s="23">
        <f t="shared" si="33"/>
        <v>0.31034868682903582</v>
      </c>
    </row>
    <row r="106" spans="1:48" x14ac:dyDescent="0.35">
      <c r="A106">
        <v>1936</v>
      </c>
      <c r="B106" s="1">
        <v>-7</v>
      </c>
      <c r="C106" s="1">
        <v>-9.1999999999999993</v>
      </c>
      <c r="D106" s="1">
        <v>-11.8</v>
      </c>
      <c r="E106" s="1">
        <v>-4.2</v>
      </c>
      <c r="F106" s="5">
        <v>0.5</v>
      </c>
      <c r="G106" s="1">
        <v>4.9000000000000004</v>
      </c>
      <c r="H106" s="1">
        <v>9.6999999999999993</v>
      </c>
      <c r="I106" s="1">
        <v>7.1</v>
      </c>
      <c r="J106" s="1">
        <v>3.5</v>
      </c>
      <c r="K106" s="1">
        <v>-2</v>
      </c>
      <c r="L106" s="1">
        <v>-5</v>
      </c>
      <c r="M106" s="1">
        <v>-11.9</v>
      </c>
      <c r="N106" s="1">
        <v>-2.1</v>
      </c>
      <c r="O106" s="1">
        <f t="shared" si="31"/>
        <v>25.7</v>
      </c>
      <c r="P106" s="1">
        <f t="shared" si="42"/>
        <v>-7.7333333333333334</v>
      </c>
      <c r="Q106" s="1">
        <f t="shared" si="43"/>
        <v>-5.166666666666667</v>
      </c>
      <c r="R106" s="1">
        <f t="shared" si="44"/>
        <v>7.2333333333333334</v>
      </c>
      <c r="S106" s="1">
        <f t="shared" si="45"/>
        <v>-1.1666666666666667</v>
      </c>
      <c r="U106" s="1">
        <f t="shared" si="34"/>
        <v>9.6999999999999993</v>
      </c>
      <c r="V106" s="1">
        <f t="shared" si="35"/>
        <v>-11.9</v>
      </c>
      <c r="W106" s="5">
        <f t="shared" ref="W106" si="59">INTERCEPT(E$7:F$7,E106:F106)</f>
        <v>132.25531914893617</v>
      </c>
      <c r="X106" s="1">
        <f t="shared" si="46"/>
        <v>277.40909090909093</v>
      </c>
      <c r="Y106" s="1">
        <f t="shared" si="36"/>
        <v>145.15377176015477</v>
      </c>
      <c r="Z106" s="1">
        <f t="shared" si="37"/>
        <v>204.83220502901355</v>
      </c>
      <c r="AA106" s="7">
        <f t="shared" si="38"/>
        <v>938.66105738233409</v>
      </c>
      <c r="AB106" s="1">
        <f t="shared" si="39"/>
        <v>217.34686844471082</v>
      </c>
      <c r="AC106" s="1">
        <f t="shared" si="47"/>
        <v>1724.2851563280392</v>
      </c>
      <c r="AD106" s="1">
        <f t="shared" si="48"/>
        <v>23.581884926580756</v>
      </c>
      <c r="AE106" s="12">
        <f t="shared" si="49"/>
        <v>0.57543390870763877</v>
      </c>
      <c r="AH106" s="23">
        <f t="shared" si="40"/>
        <v>0.29992999999999997</v>
      </c>
      <c r="AI106" s="23">
        <f t="shared" si="41"/>
        <v>0.30718999999999996</v>
      </c>
      <c r="AJ106" s="11">
        <f t="shared" si="54"/>
        <v>0.21188000000000001</v>
      </c>
      <c r="AK106" s="11">
        <f t="shared" si="54"/>
        <v>0.32473999999999997</v>
      </c>
      <c r="AL106" s="11">
        <f t="shared" si="54"/>
        <v>0.36225999999999997</v>
      </c>
      <c r="AM106" s="11">
        <f t="shared" si="54"/>
        <v>0.50334999999999996</v>
      </c>
      <c r="AN106" s="23">
        <f t="shared" si="30"/>
        <v>0.84372308456200018</v>
      </c>
      <c r="AO106" s="23">
        <f t="shared" si="30"/>
        <v>1.0108825852480001</v>
      </c>
      <c r="AP106" s="23">
        <f t="shared" si="30"/>
        <v>0.81773628359200012</v>
      </c>
      <c r="AQ106" s="23">
        <f t="shared" si="30"/>
        <v>0.76717958439200018</v>
      </c>
      <c r="AR106" s="23">
        <f t="shared" si="29"/>
        <v>0.6380506584500002</v>
      </c>
      <c r="AS106" s="23">
        <f t="shared" ref="AS106:AV137" si="60">AS$6*SQRT($AA106*AO106)</f>
        <v>2.6491296224582523</v>
      </c>
      <c r="AT106" s="23">
        <f t="shared" si="60"/>
        <v>1.2744384508355955</v>
      </c>
      <c r="AU106" s="23">
        <f t="shared" si="60"/>
        <v>1.0465681790638104</v>
      </c>
      <c r="AV106" s="23">
        <f t="shared" si="60"/>
        <v>0.34261787449276149</v>
      </c>
    </row>
    <row r="107" spans="1:48" x14ac:dyDescent="0.35">
      <c r="A107">
        <v>1937</v>
      </c>
      <c r="B107" s="1">
        <v>-16</v>
      </c>
      <c r="C107" s="1">
        <v>-16.2</v>
      </c>
      <c r="D107" s="1">
        <v>-7.9</v>
      </c>
      <c r="E107" s="1">
        <v>-11.4</v>
      </c>
      <c r="F107" s="6">
        <v>-1.4</v>
      </c>
      <c r="G107" s="1">
        <v>3.9</v>
      </c>
      <c r="H107" s="1">
        <v>8.6999999999999993</v>
      </c>
      <c r="I107" s="1">
        <v>4.9000000000000004</v>
      </c>
      <c r="J107" s="1">
        <v>3.2</v>
      </c>
      <c r="K107" s="1">
        <v>-3.6</v>
      </c>
      <c r="L107" s="1">
        <v>-2.9</v>
      </c>
      <c r="M107" s="1">
        <v>-9.4</v>
      </c>
      <c r="N107" s="1">
        <v>-4</v>
      </c>
      <c r="O107" s="1">
        <f t="shared" si="31"/>
        <v>20.7</v>
      </c>
      <c r="P107" s="1">
        <f t="shared" si="42"/>
        <v>-14.699999999999998</v>
      </c>
      <c r="Q107" s="1">
        <f t="shared" si="43"/>
        <v>-6.8999999999999995</v>
      </c>
      <c r="R107" s="1">
        <f t="shared" si="44"/>
        <v>5.833333333333333</v>
      </c>
      <c r="S107" s="1">
        <f t="shared" si="45"/>
        <v>-1.0999999999999999</v>
      </c>
      <c r="U107" s="1">
        <f t="shared" si="34"/>
        <v>8.6999999999999993</v>
      </c>
      <c r="V107" s="1">
        <f t="shared" si="35"/>
        <v>-16.2</v>
      </c>
      <c r="W107" s="4">
        <f t="shared" si="58"/>
        <v>143.5566037735849</v>
      </c>
      <c r="X107" s="1">
        <f t="shared" si="46"/>
        <v>272.35294117647061</v>
      </c>
      <c r="Y107" s="1">
        <f t="shared" si="36"/>
        <v>128.79633740288571</v>
      </c>
      <c r="Z107" s="1">
        <f t="shared" si="37"/>
        <v>207.95477247502777</v>
      </c>
      <c r="AA107" s="7">
        <f t="shared" si="38"/>
        <v>747.01875693673696</v>
      </c>
      <c r="AB107" s="1">
        <f t="shared" si="39"/>
        <v>231.14751286449396</v>
      </c>
      <c r="AC107" s="1">
        <f t="shared" si="47"/>
        <v>2496.3931389365343</v>
      </c>
      <c r="AD107" s="1">
        <f t="shared" si="48"/>
        <v>27.982847341337916</v>
      </c>
      <c r="AE107" s="12">
        <f t="shared" si="49"/>
        <v>0.64640086595785884</v>
      </c>
      <c r="AH107" s="23">
        <f t="shared" si="40"/>
        <v>0.26302999999999999</v>
      </c>
      <c r="AI107" s="23">
        <f t="shared" si="41"/>
        <v>0.24368999999999996</v>
      </c>
      <c r="AJ107" s="11">
        <f t="shared" si="54"/>
        <v>0.17988000000000001</v>
      </c>
      <c r="AK107" s="11">
        <f t="shared" si="54"/>
        <v>0.27373999999999998</v>
      </c>
      <c r="AL107" s="11">
        <f t="shared" si="54"/>
        <v>0.31325999999999998</v>
      </c>
      <c r="AM107" s="11">
        <f t="shared" si="54"/>
        <v>0.47084999999999999</v>
      </c>
      <c r="AN107" s="23">
        <f t="shared" si="30"/>
        <v>0.95020435496200018</v>
      </c>
      <c r="AO107" s="23">
        <f t="shared" si="30"/>
        <v>1.0768646908480002</v>
      </c>
      <c r="AP107" s="23">
        <f t="shared" si="30"/>
        <v>0.8973818819920002</v>
      </c>
      <c r="AQ107" s="23">
        <f t="shared" si="30"/>
        <v>0.83456642279200011</v>
      </c>
      <c r="AR107" s="23">
        <f t="shared" si="29"/>
        <v>0.65925482845000005</v>
      </c>
      <c r="AS107" s="23">
        <f t="shared" si="60"/>
        <v>2.4391851827673734</v>
      </c>
      <c r="AT107" s="23">
        <f t="shared" si="60"/>
        <v>1.1910012944293888</v>
      </c>
      <c r="AU107" s="23">
        <f t="shared" si="60"/>
        <v>0.97377991856952373</v>
      </c>
      <c r="AV107" s="23">
        <f t="shared" si="60"/>
        <v>0.3106851164778241</v>
      </c>
    </row>
    <row r="108" spans="1:48" x14ac:dyDescent="0.35">
      <c r="A108">
        <v>1938</v>
      </c>
      <c r="B108" s="1">
        <v>-16</v>
      </c>
      <c r="C108" s="1">
        <v>-16.399999999999999</v>
      </c>
      <c r="D108" s="1">
        <v>-17.600000000000001</v>
      </c>
      <c r="E108" s="1">
        <v>-9.9</v>
      </c>
      <c r="F108" s="6">
        <v>-1.1000000000000001</v>
      </c>
      <c r="G108" s="1">
        <v>3.6</v>
      </c>
      <c r="H108" s="1">
        <v>6.8</v>
      </c>
      <c r="I108" s="1">
        <v>7.3</v>
      </c>
      <c r="J108" s="1">
        <v>2.6</v>
      </c>
      <c r="K108" s="1">
        <v>-3.5</v>
      </c>
      <c r="L108" s="1">
        <v>-9.1999999999999993</v>
      </c>
      <c r="M108" s="1">
        <v>-11.9</v>
      </c>
      <c r="N108" s="1">
        <v>-5.4</v>
      </c>
      <c r="O108" s="1">
        <f t="shared" si="31"/>
        <v>20.3</v>
      </c>
      <c r="P108" s="1">
        <f t="shared" si="42"/>
        <v>-13.933333333333332</v>
      </c>
      <c r="Q108" s="1">
        <f t="shared" si="43"/>
        <v>-9.5333333333333332</v>
      </c>
      <c r="R108" s="1">
        <f t="shared" si="44"/>
        <v>5.8999999999999995</v>
      </c>
      <c r="S108" s="1">
        <f t="shared" si="45"/>
        <v>-3.3666666666666667</v>
      </c>
      <c r="U108" s="1">
        <f t="shared" si="34"/>
        <v>7.3</v>
      </c>
      <c r="V108" s="1">
        <f t="shared" si="35"/>
        <v>-17.600000000000001</v>
      </c>
      <c r="W108" s="4">
        <f t="shared" si="58"/>
        <v>142.63829787234042</v>
      </c>
      <c r="X108" s="1">
        <f t="shared" si="46"/>
        <v>271</v>
      </c>
      <c r="Y108" s="1">
        <f t="shared" si="36"/>
        <v>128.36170212765958</v>
      </c>
      <c r="Z108" s="1">
        <f t="shared" si="37"/>
        <v>206.81914893617022</v>
      </c>
      <c r="AA108" s="7">
        <f t="shared" si="38"/>
        <v>624.69361702127662</v>
      </c>
      <c r="AB108" s="1">
        <f t="shared" si="39"/>
        <v>235.28535669586981</v>
      </c>
      <c r="AC108" s="1">
        <f t="shared" si="47"/>
        <v>2760.6815185648725</v>
      </c>
      <c r="AD108" s="1">
        <f t="shared" si="48"/>
        <v>24.995619524405512</v>
      </c>
      <c r="AE108" s="12">
        <f t="shared" si="49"/>
        <v>0.67764841642008866</v>
      </c>
      <c r="AH108" s="23">
        <f t="shared" si="40"/>
        <v>0.19292000000000004</v>
      </c>
      <c r="AI108" s="23">
        <f t="shared" si="41"/>
        <v>0.23860999999999999</v>
      </c>
      <c r="AJ108" s="11">
        <f t="shared" si="54"/>
        <v>0.17732000000000001</v>
      </c>
      <c r="AK108" s="11">
        <f t="shared" si="54"/>
        <v>0.26966000000000001</v>
      </c>
      <c r="AL108" s="11">
        <f t="shared" si="54"/>
        <v>0.30934</v>
      </c>
      <c r="AM108" s="11">
        <f t="shared" si="54"/>
        <v>0.46825</v>
      </c>
      <c r="AN108" s="23">
        <f t="shared" si="30"/>
        <v>0.9595659516820001</v>
      </c>
      <c r="AO108" s="23">
        <f t="shared" si="30"/>
        <v>1.0823573654080001</v>
      </c>
      <c r="AP108" s="23">
        <f t="shared" si="30"/>
        <v>0.90429736775200009</v>
      </c>
      <c r="AQ108" s="23">
        <f t="shared" si="30"/>
        <v>0.84045939015200011</v>
      </c>
      <c r="AR108" s="23">
        <f t="shared" si="29"/>
        <v>0.66117201125000014</v>
      </c>
      <c r="AS108" s="23">
        <f t="shared" si="60"/>
        <v>2.2362343997436658</v>
      </c>
      <c r="AT108" s="23">
        <f t="shared" si="60"/>
        <v>1.093319261284825</v>
      </c>
      <c r="AU108" s="23">
        <f t="shared" si="60"/>
        <v>0.89362746518590641</v>
      </c>
      <c r="AV108" s="23">
        <f t="shared" si="60"/>
        <v>0.28452393097150014</v>
      </c>
    </row>
    <row r="109" spans="1:48" x14ac:dyDescent="0.35">
      <c r="A109">
        <v>1939</v>
      </c>
      <c r="B109" s="1">
        <v>-8.6</v>
      </c>
      <c r="C109" s="1">
        <v>-18.5</v>
      </c>
      <c r="D109" s="1">
        <v>-15.3</v>
      </c>
      <c r="E109" s="1">
        <v>-4.4000000000000004</v>
      </c>
      <c r="F109" s="5">
        <v>0.3</v>
      </c>
      <c r="G109" s="1">
        <v>4.5</v>
      </c>
      <c r="H109" s="1">
        <v>7.9</v>
      </c>
      <c r="I109" s="1">
        <v>6.3</v>
      </c>
      <c r="J109" s="1">
        <v>4.2</v>
      </c>
      <c r="K109" s="1">
        <v>-0.7</v>
      </c>
      <c r="L109" s="1">
        <v>-6.9</v>
      </c>
      <c r="M109" s="1">
        <v>-8.6999999999999993</v>
      </c>
      <c r="N109" s="1">
        <v>-3.3</v>
      </c>
      <c r="O109" s="1">
        <f t="shared" si="31"/>
        <v>23.2</v>
      </c>
      <c r="P109" s="1">
        <f t="shared" si="42"/>
        <v>-13</v>
      </c>
      <c r="Q109" s="1">
        <f t="shared" si="43"/>
        <v>-6.4666666666666677</v>
      </c>
      <c r="R109" s="1">
        <f t="shared" si="44"/>
        <v>6.2333333333333334</v>
      </c>
      <c r="S109" s="1">
        <f t="shared" si="45"/>
        <v>-1.1333333333333335</v>
      </c>
      <c r="U109" s="1">
        <f t="shared" si="34"/>
        <v>7.9</v>
      </c>
      <c r="V109" s="1">
        <f t="shared" si="35"/>
        <v>-18.5</v>
      </c>
      <c r="W109" s="5">
        <f t="shared" ref="W109" si="61">INTERCEPT(E$7:F$7,E109:F109)</f>
        <v>133.55319148936169</v>
      </c>
      <c r="X109" s="1">
        <f t="shared" si="46"/>
        <v>284.14285714285717</v>
      </c>
      <c r="Y109" s="1">
        <f t="shared" si="36"/>
        <v>150.58966565349547</v>
      </c>
      <c r="Z109" s="1">
        <f t="shared" si="37"/>
        <v>208.84802431610944</v>
      </c>
      <c r="AA109" s="7">
        <f t="shared" si="38"/>
        <v>793.10557244174277</v>
      </c>
      <c r="AB109" s="1">
        <f t="shared" si="39"/>
        <v>227.55319148936169</v>
      </c>
      <c r="AC109" s="1">
        <f t="shared" si="47"/>
        <v>2806.4893617021271</v>
      </c>
      <c r="AD109" s="1">
        <f t="shared" si="48"/>
        <v>19.776595744680847</v>
      </c>
      <c r="AE109" s="12">
        <f t="shared" si="49"/>
        <v>0.65291259891062492</v>
      </c>
      <c r="AH109" s="23">
        <f t="shared" si="40"/>
        <v>0.23351000000000005</v>
      </c>
      <c r="AI109" s="23">
        <f t="shared" si="41"/>
        <v>0.27543999999999996</v>
      </c>
      <c r="AJ109" s="11">
        <f t="shared" si="54"/>
        <v>0.19588</v>
      </c>
      <c r="AK109" s="11">
        <f t="shared" si="54"/>
        <v>0.29924000000000001</v>
      </c>
      <c r="AL109" s="11">
        <f t="shared" si="54"/>
        <v>0.33775999999999995</v>
      </c>
      <c r="AM109" s="11">
        <f t="shared" si="54"/>
        <v>0.48709999999999998</v>
      </c>
      <c r="AN109" s="23">
        <f t="shared" si="30"/>
        <v>0.8945242085120001</v>
      </c>
      <c r="AO109" s="23">
        <f t="shared" si="30"/>
        <v>1.0432541180479999</v>
      </c>
      <c r="AP109" s="23">
        <f t="shared" si="30"/>
        <v>0.85598547779200007</v>
      </c>
      <c r="AQ109" s="23">
        <f t="shared" si="30"/>
        <v>0.79942039859200009</v>
      </c>
      <c r="AR109" s="23">
        <f t="shared" si="29"/>
        <v>0.64801371220000004</v>
      </c>
      <c r="AS109" s="23">
        <f t="shared" si="60"/>
        <v>2.4737682188631438</v>
      </c>
      <c r="AT109" s="23">
        <f t="shared" si="60"/>
        <v>1.1985510333759455</v>
      </c>
      <c r="AU109" s="23">
        <f t="shared" si="60"/>
        <v>0.98201409333072043</v>
      </c>
      <c r="AV109" s="23">
        <f t="shared" si="60"/>
        <v>0.31738444210174832</v>
      </c>
    </row>
    <row r="110" spans="1:48" x14ac:dyDescent="0.35">
      <c r="A110">
        <v>1940</v>
      </c>
      <c r="B110" s="1">
        <v>-11.5</v>
      </c>
      <c r="C110" s="1">
        <v>-10.8</v>
      </c>
      <c r="D110" s="1">
        <v>-12.7</v>
      </c>
      <c r="E110" s="1">
        <v>-6</v>
      </c>
      <c r="F110" s="6">
        <v>-1.2</v>
      </c>
      <c r="G110" s="1">
        <v>4</v>
      </c>
      <c r="H110" s="1">
        <v>8.4</v>
      </c>
      <c r="I110" s="1">
        <v>6.1</v>
      </c>
      <c r="J110" s="1">
        <v>1.9</v>
      </c>
      <c r="K110" s="1">
        <v>-2.6</v>
      </c>
      <c r="L110" s="1">
        <v>-6.6</v>
      </c>
      <c r="M110" s="1">
        <v>-6.8</v>
      </c>
      <c r="N110" s="1">
        <v>-3.1</v>
      </c>
      <c r="O110" s="1">
        <f t="shared" si="31"/>
        <v>20.399999999999999</v>
      </c>
      <c r="P110" s="1">
        <f t="shared" si="42"/>
        <v>-10.333333333333334</v>
      </c>
      <c r="Q110" s="1">
        <f t="shared" si="43"/>
        <v>-6.6333333333333329</v>
      </c>
      <c r="R110" s="1">
        <f t="shared" si="44"/>
        <v>6.166666666666667</v>
      </c>
      <c r="S110" s="1">
        <f t="shared" si="45"/>
        <v>-2.4333333333333331</v>
      </c>
      <c r="U110" s="1">
        <f t="shared" si="34"/>
        <v>8.4</v>
      </c>
      <c r="V110" s="1">
        <f t="shared" si="35"/>
        <v>-12.7</v>
      </c>
      <c r="W110" s="4">
        <f t="shared" si="58"/>
        <v>142.53846153846155</v>
      </c>
      <c r="X110" s="1">
        <f t="shared" si="46"/>
        <v>270.87777777777779</v>
      </c>
      <c r="Y110" s="1">
        <f t="shared" si="36"/>
        <v>128.33931623931625</v>
      </c>
      <c r="Z110" s="1">
        <f t="shared" si="37"/>
        <v>206.70811965811967</v>
      </c>
      <c r="AA110" s="7">
        <f t="shared" si="38"/>
        <v>718.70017094017089</v>
      </c>
      <c r="AB110" s="1">
        <f t="shared" si="39"/>
        <v>223.39560439560438</v>
      </c>
      <c r="AC110" s="1">
        <f t="shared" si="47"/>
        <v>1891.4161172161166</v>
      </c>
      <c r="AD110" s="1">
        <f t="shared" si="48"/>
        <v>30.840659340659357</v>
      </c>
      <c r="AE110" s="12">
        <f t="shared" si="49"/>
        <v>0.61864913197591931</v>
      </c>
      <c r="AH110" s="23">
        <f t="shared" si="40"/>
        <v>0.25196000000000002</v>
      </c>
      <c r="AI110" s="23">
        <f t="shared" si="41"/>
        <v>0.23987999999999998</v>
      </c>
      <c r="AJ110" s="11">
        <f t="shared" si="54"/>
        <v>0.17796000000000001</v>
      </c>
      <c r="AK110" s="11">
        <f t="shared" si="54"/>
        <v>0.27067999999999998</v>
      </c>
      <c r="AL110" s="11">
        <f t="shared" si="54"/>
        <v>0.31031999999999998</v>
      </c>
      <c r="AM110" s="11">
        <f t="shared" si="54"/>
        <v>0.46889999999999998</v>
      </c>
      <c r="AN110" s="23">
        <f t="shared" si="30"/>
        <v>0.95721384284800015</v>
      </c>
      <c r="AO110" s="23">
        <f t="shared" si="30"/>
        <v>1.080981223072</v>
      </c>
      <c r="AP110" s="23">
        <f t="shared" si="30"/>
        <v>0.90256094300800016</v>
      </c>
      <c r="AQ110" s="23">
        <f t="shared" si="30"/>
        <v>0.83897917580800008</v>
      </c>
      <c r="AR110" s="23">
        <f t="shared" si="29"/>
        <v>0.6606896482000002</v>
      </c>
      <c r="AS110" s="23">
        <f t="shared" si="60"/>
        <v>2.3970737742083563</v>
      </c>
      <c r="AT110" s="23">
        <f t="shared" si="60"/>
        <v>1.1715746709938299</v>
      </c>
      <c r="AU110" s="23">
        <f t="shared" si="60"/>
        <v>0.95766600629923038</v>
      </c>
      <c r="AV110" s="23">
        <f t="shared" si="60"/>
        <v>0.30507081402118646</v>
      </c>
    </row>
    <row r="111" spans="1:48" x14ac:dyDescent="0.35">
      <c r="A111">
        <v>1941</v>
      </c>
      <c r="B111" s="1">
        <v>-7.7</v>
      </c>
      <c r="C111" s="1">
        <v>-10.1</v>
      </c>
      <c r="D111" s="1">
        <v>-9.4</v>
      </c>
      <c r="E111" s="1">
        <v>-4.7</v>
      </c>
      <c r="F111" s="6">
        <v>-0.6</v>
      </c>
      <c r="G111" s="1">
        <v>4.4000000000000004</v>
      </c>
      <c r="H111" s="1">
        <v>6.6</v>
      </c>
      <c r="I111" s="1">
        <v>8.1</v>
      </c>
      <c r="J111" s="1">
        <v>3.2</v>
      </c>
      <c r="K111" s="5">
        <v>1</v>
      </c>
      <c r="L111" s="1">
        <v>-5.6</v>
      </c>
      <c r="M111" s="1">
        <v>-9.1999999999999993</v>
      </c>
      <c r="N111" s="1">
        <v>-2</v>
      </c>
      <c r="O111" s="1">
        <f t="shared" si="31"/>
        <v>22.3</v>
      </c>
      <c r="P111" s="1">
        <f t="shared" si="42"/>
        <v>-8.2000000000000011</v>
      </c>
      <c r="Q111" s="1">
        <f t="shared" si="43"/>
        <v>-4.9000000000000004</v>
      </c>
      <c r="R111" s="1">
        <f t="shared" si="44"/>
        <v>6.3666666666666671</v>
      </c>
      <c r="S111" s="1">
        <f t="shared" si="45"/>
        <v>-0.46666666666666651</v>
      </c>
      <c r="U111" s="1">
        <f t="shared" si="34"/>
        <v>8.1</v>
      </c>
      <c r="V111" s="1">
        <f t="shared" si="35"/>
        <v>-10.1</v>
      </c>
      <c r="W111" s="4">
        <f t="shared" si="58"/>
        <v>139.16</v>
      </c>
      <c r="X111" s="5">
        <f>INTERCEPT(K$7:L$7,K111:L111)</f>
        <v>293.12121212121212</v>
      </c>
      <c r="Y111" s="1">
        <f t="shared" si="36"/>
        <v>153.96121212121213</v>
      </c>
      <c r="Z111" s="1">
        <f t="shared" si="37"/>
        <v>216.14060606060605</v>
      </c>
      <c r="AA111" s="7">
        <f t="shared" si="38"/>
        <v>831.39054545454542</v>
      </c>
      <c r="AB111" s="1">
        <f t="shared" si="39"/>
        <v>233.2822222222222</v>
      </c>
      <c r="AC111" s="1">
        <f t="shared" si="47"/>
        <v>1570.7669629629627</v>
      </c>
      <c r="AD111" s="1">
        <f t="shared" si="48"/>
        <v>22.518888888888895</v>
      </c>
      <c r="AE111" s="12">
        <f t="shared" si="49"/>
        <v>0.57886353131811608</v>
      </c>
      <c r="AH111" s="23">
        <f t="shared" si="40"/>
        <v>0.18554000000000001</v>
      </c>
      <c r="AI111" s="23">
        <f t="shared" si="41"/>
        <v>0.26401000000000002</v>
      </c>
      <c r="AJ111" s="11">
        <f t="shared" si="54"/>
        <v>0.19012000000000001</v>
      </c>
      <c r="AK111" s="11">
        <f t="shared" si="54"/>
        <v>0.29006000000000004</v>
      </c>
      <c r="AL111" s="11">
        <f t="shared" si="54"/>
        <v>0.32894000000000001</v>
      </c>
      <c r="AM111" s="11">
        <f t="shared" si="54"/>
        <v>0.48124999999999996</v>
      </c>
      <c r="AN111" s="23">
        <f t="shared" si="30"/>
        <v>0.91400699784200001</v>
      </c>
      <c r="AO111" s="23">
        <f t="shared" si="30"/>
        <v>1.0552111868480001</v>
      </c>
      <c r="AP111" s="23">
        <f t="shared" si="30"/>
        <v>0.87052562471200001</v>
      </c>
      <c r="AQ111" s="23">
        <f t="shared" si="30"/>
        <v>0.81173828711200013</v>
      </c>
      <c r="AR111" s="23">
        <f t="shared" si="29"/>
        <v>0.65191328125000014</v>
      </c>
      <c r="AS111" s="23">
        <f t="shared" si="60"/>
        <v>2.5472448058024542</v>
      </c>
      <c r="AT111" s="23">
        <f t="shared" si="60"/>
        <v>1.2375169387537561</v>
      </c>
      <c r="AU111" s="23">
        <f t="shared" si="60"/>
        <v>1.0131532994644157</v>
      </c>
      <c r="AV111" s="23">
        <f t="shared" si="60"/>
        <v>0.3259308662025584</v>
      </c>
    </row>
    <row r="112" spans="1:48" x14ac:dyDescent="0.35">
      <c r="A112">
        <v>1942</v>
      </c>
      <c r="B112" s="1">
        <v>-10.9</v>
      </c>
      <c r="C112" s="1">
        <v>-15.4</v>
      </c>
      <c r="D112" s="1">
        <v>-11.5</v>
      </c>
      <c r="E112" s="1">
        <v>-9</v>
      </c>
      <c r="F112" s="5">
        <v>1.2</v>
      </c>
      <c r="G112" s="1">
        <v>5.0999999999999996</v>
      </c>
      <c r="H112" s="1">
        <v>6.6</v>
      </c>
      <c r="I112" s="1">
        <v>6.1</v>
      </c>
      <c r="J112" s="1">
        <v>2.5</v>
      </c>
      <c r="K112" s="1">
        <v>-3.2</v>
      </c>
      <c r="L112" s="1">
        <v>-4.4000000000000004</v>
      </c>
      <c r="M112" s="1">
        <v>-6.9</v>
      </c>
      <c r="N112" s="1">
        <v>-3.3</v>
      </c>
      <c r="O112" s="1">
        <f t="shared" si="31"/>
        <v>21.5</v>
      </c>
      <c r="P112" s="1">
        <f t="shared" si="42"/>
        <v>-11.833333333333334</v>
      </c>
      <c r="Q112" s="1">
        <f t="shared" si="43"/>
        <v>-6.4333333333333336</v>
      </c>
      <c r="R112" s="1">
        <f t="shared" si="44"/>
        <v>5.9333333333333327</v>
      </c>
      <c r="S112" s="1">
        <f t="shared" si="45"/>
        <v>-1.7000000000000002</v>
      </c>
      <c r="U112" s="1">
        <f t="shared" si="34"/>
        <v>6.6</v>
      </c>
      <c r="V112" s="1">
        <f t="shared" si="35"/>
        <v>-15.4</v>
      </c>
      <c r="W112" s="5">
        <f t="shared" ref="W112" si="62">INTERCEPT(E$7:F$7,E112:F112)</f>
        <v>131.91176470588235</v>
      </c>
      <c r="X112" s="1">
        <f t="shared" si="46"/>
        <v>271.37719298245617</v>
      </c>
      <c r="Y112" s="1">
        <f t="shared" si="36"/>
        <v>139.46542827657382</v>
      </c>
      <c r="Z112" s="1">
        <f t="shared" si="37"/>
        <v>201.64447884416927</v>
      </c>
      <c r="AA112" s="7">
        <f t="shared" si="38"/>
        <v>613.64788441692474</v>
      </c>
      <c r="AB112" s="1">
        <f t="shared" si="39"/>
        <v>203.79055258467022</v>
      </c>
      <c r="AC112" s="1">
        <f t="shared" si="47"/>
        <v>2092.2496732026143</v>
      </c>
      <c r="AD112" s="1">
        <f t="shared" si="48"/>
        <v>30.016488413547236</v>
      </c>
      <c r="AE112" s="12">
        <f t="shared" si="49"/>
        <v>0.6486902323402034</v>
      </c>
      <c r="AH112" s="23">
        <f t="shared" si="40"/>
        <v>0.18554000000000001</v>
      </c>
      <c r="AI112" s="23">
        <f t="shared" si="41"/>
        <v>0.25385000000000002</v>
      </c>
      <c r="AJ112" s="11">
        <f t="shared" si="54"/>
        <v>0.185</v>
      </c>
      <c r="AK112" s="11">
        <f t="shared" si="54"/>
        <v>0.28190000000000004</v>
      </c>
      <c r="AL112" s="11">
        <f t="shared" si="54"/>
        <v>0.3211</v>
      </c>
      <c r="AM112" s="11">
        <f t="shared" si="54"/>
        <v>0.47604999999999997</v>
      </c>
      <c r="AN112" s="23">
        <f t="shared" si="30"/>
        <v>0.93185587044999996</v>
      </c>
      <c r="AO112" s="23">
        <f t="shared" si="30"/>
        <v>1.0659745</v>
      </c>
      <c r="AP112" s="23">
        <f t="shared" si="30"/>
        <v>0.88379261620000005</v>
      </c>
      <c r="AQ112" s="23">
        <f t="shared" si="30"/>
        <v>0.82300360820000007</v>
      </c>
      <c r="AR112" s="23">
        <f t="shared" si="29"/>
        <v>0.65551861805000022</v>
      </c>
      <c r="AS112" s="23">
        <f t="shared" si="60"/>
        <v>2.1995380524309209</v>
      </c>
      <c r="AT112" s="23">
        <f t="shared" si="60"/>
        <v>1.0712544444787204</v>
      </c>
      <c r="AU112" s="23">
        <f t="shared" si="60"/>
        <v>0.87644586680693881</v>
      </c>
      <c r="AV112" s="23">
        <f t="shared" si="60"/>
        <v>0.28078905281333277</v>
      </c>
    </row>
    <row r="113" spans="1:48" x14ac:dyDescent="0.35">
      <c r="A113">
        <v>1943</v>
      </c>
      <c r="B113" s="1">
        <v>-6.4</v>
      </c>
      <c r="C113" s="1">
        <v>-16.2</v>
      </c>
      <c r="D113" s="1">
        <v>-15.3</v>
      </c>
      <c r="E113" s="1">
        <v>-10</v>
      </c>
      <c r="F113" s="6">
        <v>-2</v>
      </c>
      <c r="G113" s="1">
        <v>4.2</v>
      </c>
      <c r="H113" s="1">
        <v>6.8</v>
      </c>
      <c r="I113" s="1">
        <v>6.5</v>
      </c>
      <c r="J113" s="1">
        <v>2.4</v>
      </c>
      <c r="K113" s="1">
        <v>-4.4000000000000004</v>
      </c>
      <c r="L113" s="1">
        <v>-6.5</v>
      </c>
      <c r="M113" s="1">
        <v>-7.8</v>
      </c>
      <c r="N113" s="1">
        <v>-4.0999999999999996</v>
      </c>
      <c r="O113" s="1">
        <f t="shared" si="31"/>
        <v>19.899999999999999</v>
      </c>
      <c r="P113" s="1">
        <f t="shared" si="42"/>
        <v>-9.8333333333333339</v>
      </c>
      <c r="Q113" s="1">
        <f t="shared" si="43"/>
        <v>-9.1</v>
      </c>
      <c r="R113" s="1">
        <f t="shared" si="44"/>
        <v>5.833333333333333</v>
      </c>
      <c r="S113" s="1">
        <f t="shared" si="45"/>
        <v>-2.8333333333333335</v>
      </c>
      <c r="U113" s="1">
        <f t="shared" si="34"/>
        <v>6.8</v>
      </c>
      <c r="V113" s="1">
        <f t="shared" si="35"/>
        <v>-16.2</v>
      </c>
      <c r="W113" s="4">
        <f t="shared" si="58"/>
        <v>145.33870967741936</v>
      </c>
      <c r="X113" s="1">
        <f t="shared" si="46"/>
        <v>268.76470588235293</v>
      </c>
      <c r="Y113" s="1">
        <f t="shared" si="36"/>
        <v>123.42599620493357</v>
      </c>
      <c r="Z113" s="1">
        <f t="shared" si="37"/>
        <v>207.05170777988616</v>
      </c>
      <c r="AA113" s="7">
        <f t="shared" si="38"/>
        <v>559.53118279569878</v>
      </c>
      <c r="AB113" s="1">
        <f t="shared" si="39"/>
        <v>238.96151669496319</v>
      </c>
      <c r="AC113" s="1">
        <f t="shared" si="47"/>
        <v>2580.7843803056021</v>
      </c>
      <c r="AD113" s="1">
        <f t="shared" si="48"/>
        <v>25.857951329937762</v>
      </c>
      <c r="AE113" s="12">
        <f t="shared" si="49"/>
        <v>0.68230277357428548</v>
      </c>
      <c r="AH113" s="23">
        <f t="shared" si="40"/>
        <v>0.19292000000000004</v>
      </c>
      <c r="AI113" s="23">
        <f t="shared" si="41"/>
        <v>0.23352999999999996</v>
      </c>
      <c r="AJ113" s="11">
        <f t="shared" si="54"/>
        <v>0.17476</v>
      </c>
      <c r="AK113" s="11">
        <f t="shared" si="54"/>
        <v>0.26557999999999998</v>
      </c>
      <c r="AL113" s="11">
        <f t="shared" si="54"/>
        <v>0.30541999999999997</v>
      </c>
      <c r="AM113" s="11">
        <f t="shared" si="54"/>
        <v>0.46565000000000001</v>
      </c>
      <c r="AN113" s="23">
        <f t="shared" si="30"/>
        <v>0.96905245137800011</v>
      </c>
      <c r="AO113" s="23">
        <f t="shared" si="30"/>
        <v>1.087881759392</v>
      </c>
      <c r="AP113" s="23">
        <f t="shared" si="30"/>
        <v>0.91129342208800013</v>
      </c>
      <c r="AQ113" s="23">
        <f t="shared" si="30"/>
        <v>0.84642673088800013</v>
      </c>
      <c r="AR113" s="23">
        <f t="shared" si="29"/>
        <v>0.66312191245000007</v>
      </c>
      <c r="AS113" s="23">
        <f t="shared" si="60"/>
        <v>2.1217853484697247</v>
      </c>
      <c r="AT113" s="23">
        <f t="shared" si="60"/>
        <v>1.038721442295536</v>
      </c>
      <c r="AU113" s="23">
        <f t="shared" si="60"/>
        <v>0.84873368613072375</v>
      </c>
      <c r="AV113" s="23">
        <f t="shared" si="60"/>
        <v>0.26967263125896795</v>
      </c>
    </row>
    <row r="114" spans="1:48" x14ac:dyDescent="0.35">
      <c r="A114">
        <v>1944</v>
      </c>
      <c r="B114" s="1">
        <v>-16</v>
      </c>
      <c r="C114" s="1">
        <v>-12.8</v>
      </c>
      <c r="D114" s="1">
        <v>-14.7</v>
      </c>
      <c r="E114" s="1">
        <v>-5.3</v>
      </c>
      <c r="F114" s="6">
        <v>-2.6</v>
      </c>
      <c r="G114" s="1">
        <v>4.4000000000000004</v>
      </c>
      <c r="H114" s="1">
        <v>6.1</v>
      </c>
      <c r="I114" s="1">
        <v>6.6</v>
      </c>
      <c r="J114" s="1">
        <v>2.2999999999999998</v>
      </c>
      <c r="K114" s="1">
        <v>-3.1</v>
      </c>
      <c r="L114" s="1">
        <v>-8.3000000000000007</v>
      </c>
      <c r="M114" s="1">
        <v>-10.3</v>
      </c>
      <c r="N114" s="1">
        <v>-4.5</v>
      </c>
      <c r="O114" s="1">
        <f t="shared" si="31"/>
        <v>19.400000000000002</v>
      </c>
      <c r="P114" s="1">
        <f t="shared" si="42"/>
        <v>-12.200000000000001</v>
      </c>
      <c r="Q114" s="1">
        <f t="shared" si="43"/>
        <v>-7.5333333333333341</v>
      </c>
      <c r="R114" s="1">
        <f t="shared" si="44"/>
        <v>5.7</v>
      </c>
      <c r="S114" s="1">
        <f t="shared" si="45"/>
        <v>-3.0333333333333337</v>
      </c>
      <c r="U114" s="1">
        <f t="shared" si="34"/>
        <v>6.6</v>
      </c>
      <c r="V114" s="1">
        <f t="shared" si="35"/>
        <v>-16</v>
      </c>
      <c r="W114" s="4">
        <f t="shared" si="58"/>
        <v>146.82857142857142</v>
      </c>
      <c r="X114" s="1">
        <f t="shared" si="46"/>
        <v>270.99074074074076</v>
      </c>
      <c r="Y114" s="1">
        <f t="shared" si="36"/>
        <v>124.16216931216934</v>
      </c>
      <c r="Z114" s="1">
        <f t="shared" si="37"/>
        <v>208.90965608465609</v>
      </c>
      <c r="AA114" s="7">
        <f t="shared" si="38"/>
        <v>546.31354497354505</v>
      </c>
      <c r="AB114" s="1">
        <f t="shared" si="39"/>
        <v>243.06386554621849</v>
      </c>
      <c r="AC114" s="1">
        <f t="shared" si="47"/>
        <v>2592.681232492997</v>
      </c>
      <c r="AD114" s="1">
        <f t="shared" si="48"/>
        <v>25.296638655462175</v>
      </c>
      <c r="AE114" s="12">
        <f t="shared" si="49"/>
        <v>0.68538420914866238</v>
      </c>
      <c r="AH114" s="23">
        <f t="shared" si="40"/>
        <v>0.16709000000000002</v>
      </c>
      <c r="AI114" s="23">
        <f t="shared" si="41"/>
        <v>0.22718000000000002</v>
      </c>
      <c r="AJ114" s="11">
        <f t="shared" si="54"/>
        <v>0.17156000000000002</v>
      </c>
      <c r="AK114" s="11">
        <f t="shared" si="54"/>
        <v>0.26048000000000004</v>
      </c>
      <c r="AL114" s="11">
        <f t="shared" si="54"/>
        <v>0.30052000000000001</v>
      </c>
      <c r="AM114" s="11">
        <f t="shared" si="54"/>
        <v>0.46240000000000003</v>
      </c>
      <c r="AN114" s="23">
        <f t="shared" si="30"/>
        <v>0.98108622080800012</v>
      </c>
      <c r="AO114" s="23">
        <f t="shared" si="30"/>
        <v>1.0948318573119999</v>
      </c>
      <c r="AP114" s="23">
        <f t="shared" si="30"/>
        <v>0.92015178956800003</v>
      </c>
      <c r="AQ114" s="23">
        <f t="shared" si="30"/>
        <v>0.85399049436800012</v>
      </c>
      <c r="AR114" s="23">
        <f t="shared" si="29"/>
        <v>0.66560529920000011</v>
      </c>
      <c r="AS114" s="23">
        <f t="shared" si="60"/>
        <v>2.1032609004071241</v>
      </c>
      <c r="AT114" s="23">
        <f t="shared" si="60"/>
        <v>1.0313558905294127</v>
      </c>
      <c r="AU114" s="23">
        <f t="shared" si="60"/>
        <v>0.84238787953604144</v>
      </c>
      <c r="AV114" s="23">
        <f t="shared" si="60"/>
        <v>0.26696689186037525</v>
      </c>
    </row>
    <row r="115" spans="1:48" x14ac:dyDescent="0.35">
      <c r="A115">
        <v>1945</v>
      </c>
      <c r="B115" s="1">
        <v>-8.1999999999999993</v>
      </c>
      <c r="C115" s="1">
        <v>-18.7</v>
      </c>
      <c r="D115" s="1">
        <v>-12.4</v>
      </c>
      <c r="E115" s="1">
        <v>-10.8</v>
      </c>
      <c r="F115" s="6">
        <v>-2.4</v>
      </c>
      <c r="G115" s="1">
        <v>4.8</v>
      </c>
      <c r="H115" s="1">
        <v>6.2</v>
      </c>
      <c r="I115" s="1">
        <v>7.3</v>
      </c>
      <c r="J115" s="1">
        <v>1.9</v>
      </c>
      <c r="K115" s="1">
        <v>-1.1000000000000001</v>
      </c>
      <c r="L115" s="1">
        <v>-6.4</v>
      </c>
      <c r="M115" s="1">
        <v>-6.8</v>
      </c>
      <c r="N115" s="1">
        <v>-3.9</v>
      </c>
      <c r="O115" s="1">
        <f t="shared" si="31"/>
        <v>20.2</v>
      </c>
      <c r="P115" s="1">
        <f t="shared" si="42"/>
        <v>-12.4</v>
      </c>
      <c r="Q115" s="1">
        <f t="shared" si="43"/>
        <v>-8.5333333333333332</v>
      </c>
      <c r="R115" s="1">
        <f t="shared" si="44"/>
        <v>6.1000000000000005</v>
      </c>
      <c r="S115" s="1">
        <f t="shared" si="45"/>
        <v>-1.8666666666666669</v>
      </c>
      <c r="U115" s="1">
        <f t="shared" si="34"/>
        <v>7.3</v>
      </c>
      <c r="V115" s="1">
        <f t="shared" si="35"/>
        <v>-18.7</v>
      </c>
      <c r="W115" s="4">
        <f t="shared" si="58"/>
        <v>145.66666666666666</v>
      </c>
      <c r="X115" s="1">
        <f t="shared" si="46"/>
        <v>277.31666666666666</v>
      </c>
      <c r="Y115" s="1">
        <f t="shared" si="36"/>
        <v>131.65</v>
      </c>
      <c r="Z115" s="1">
        <f t="shared" si="37"/>
        <v>211.49166666666667</v>
      </c>
      <c r="AA115" s="7">
        <f t="shared" si="38"/>
        <v>640.6966666666666</v>
      </c>
      <c r="AB115" s="1">
        <f t="shared" si="39"/>
        <v>239.6759259259259</v>
      </c>
      <c r="AC115" s="1">
        <f t="shared" si="47"/>
        <v>2987.9598765432092</v>
      </c>
      <c r="AD115" s="1">
        <f t="shared" si="48"/>
        <v>25.828703703703709</v>
      </c>
      <c r="AE115" s="12">
        <f t="shared" si="49"/>
        <v>0.68349817882213326</v>
      </c>
      <c r="AH115" s="23">
        <f t="shared" si="40"/>
        <v>0.17078000000000002</v>
      </c>
      <c r="AI115" s="23">
        <f t="shared" si="41"/>
        <v>0.23734</v>
      </c>
      <c r="AJ115" s="11">
        <f t="shared" si="54"/>
        <v>0.17668</v>
      </c>
      <c r="AK115" s="11">
        <f t="shared" si="54"/>
        <v>0.26863999999999999</v>
      </c>
      <c r="AL115" s="11">
        <f t="shared" si="54"/>
        <v>0.30835999999999997</v>
      </c>
      <c r="AM115" s="11">
        <f t="shared" si="54"/>
        <v>0.46760000000000002</v>
      </c>
      <c r="AN115" s="23">
        <f t="shared" si="30"/>
        <v>0.96192586695200011</v>
      </c>
      <c r="AO115" s="23">
        <f t="shared" si="30"/>
        <v>1.0837354902080001</v>
      </c>
      <c r="AP115" s="23">
        <f t="shared" si="30"/>
        <v>0.90603882803200009</v>
      </c>
      <c r="AQ115" s="23">
        <f t="shared" si="30"/>
        <v>0.84194425283200003</v>
      </c>
      <c r="AR115" s="23">
        <f t="shared" si="29"/>
        <v>0.66165641920000018</v>
      </c>
      <c r="AS115" s="23">
        <f t="shared" si="60"/>
        <v>2.26613788557929</v>
      </c>
      <c r="AT115" s="23">
        <f t="shared" si="60"/>
        <v>1.1083003458414464</v>
      </c>
      <c r="AU115" s="23">
        <f t="shared" si="60"/>
        <v>0.90580039902034182</v>
      </c>
      <c r="AV115" s="23">
        <f t="shared" si="60"/>
        <v>0.28825080780974127</v>
      </c>
    </row>
    <row r="116" spans="1:48" x14ac:dyDescent="0.35">
      <c r="A116">
        <v>1946</v>
      </c>
      <c r="B116" s="1">
        <v>-12.7</v>
      </c>
      <c r="C116" s="1">
        <v>-12.7</v>
      </c>
      <c r="D116" s="1">
        <v>-8</v>
      </c>
      <c r="E116" s="1">
        <v>-10.3</v>
      </c>
      <c r="F116" s="5">
        <v>1.1000000000000001</v>
      </c>
      <c r="G116" s="1">
        <v>5.4</v>
      </c>
      <c r="H116" s="1">
        <v>5.7</v>
      </c>
      <c r="I116" s="1">
        <v>6.9</v>
      </c>
      <c r="J116" s="1">
        <v>3.4</v>
      </c>
      <c r="K116" s="1">
        <v>-0.5</v>
      </c>
      <c r="L116" s="1">
        <v>-3.5</v>
      </c>
      <c r="M116" s="1">
        <v>-5.2</v>
      </c>
      <c r="N116" s="1">
        <v>-2.5</v>
      </c>
      <c r="O116" s="1">
        <f t="shared" si="31"/>
        <v>22.5</v>
      </c>
      <c r="P116" s="1">
        <f t="shared" si="42"/>
        <v>-10.733333333333334</v>
      </c>
      <c r="Q116" s="1">
        <f t="shared" si="43"/>
        <v>-5.7333333333333334</v>
      </c>
      <c r="R116" s="1">
        <f t="shared" si="44"/>
        <v>6</v>
      </c>
      <c r="S116" s="1">
        <f t="shared" si="45"/>
        <v>-0.20000000000000004</v>
      </c>
      <c r="U116" s="1">
        <f t="shared" si="34"/>
        <v>6.9</v>
      </c>
      <c r="V116" s="1">
        <f t="shared" si="35"/>
        <v>-12.7</v>
      </c>
      <c r="W116" s="5">
        <f t="shared" ref="W116:W117" si="63">INTERCEPT(E$7:F$7,E116:F116)</f>
        <v>132.55701754385964</v>
      </c>
      <c r="X116" s="1">
        <f t="shared" si="46"/>
        <v>284.58974358974359</v>
      </c>
      <c r="Y116" s="1">
        <f t="shared" si="36"/>
        <v>152.03272604588395</v>
      </c>
      <c r="Z116" s="1">
        <f t="shared" si="37"/>
        <v>208.57338056680163</v>
      </c>
      <c r="AA116" s="7">
        <f t="shared" si="38"/>
        <v>699.35053981106614</v>
      </c>
      <c r="AB116" s="1">
        <f t="shared" si="39"/>
        <v>220.24035087719298</v>
      </c>
      <c r="AC116" s="1">
        <f t="shared" si="47"/>
        <v>1864.7016374269001</v>
      </c>
      <c r="AD116" s="1">
        <f t="shared" si="48"/>
        <v>22.436842105263153</v>
      </c>
      <c r="AE116" s="12">
        <f t="shared" si="49"/>
        <v>0.6201893787480417</v>
      </c>
      <c r="AH116" s="23">
        <f t="shared" si="40"/>
        <v>0.15233000000000002</v>
      </c>
      <c r="AI116" s="23">
        <f t="shared" si="41"/>
        <v>0.26655000000000001</v>
      </c>
      <c r="AJ116" s="11">
        <f t="shared" si="54"/>
        <v>0.19140000000000001</v>
      </c>
      <c r="AK116" s="11">
        <f t="shared" si="54"/>
        <v>0.29210000000000003</v>
      </c>
      <c r="AL116" s="11">
        <f t="shared" si="54"/>
        <v>0.33089999999999997</v>
      </c>
      <c r="AM116" s="11">
        <f t="shared" si="54"/>
        <v>0.48254999999999998</v>
      </c>
      <c r="AN116" s="23">
        <f t="shared" si="30"/>
        <v>0.90962284405000005</v>
      </c>
      <c r="AO116" s="23">
        <f t="shared" si="30"/>
        <v>1.0525401832000001</v>
      </c>
      <c r="AP116" s="23">
        <f t="shared" si="30"/>
        <v>0.86725923220000001</v>
      </c>
      <c r="AQ116" s="23">
        <f t="shared" si="30"/>
        <v>0.80896844020000014</v>
      </c>
      <c r="AR116" s="23">
        <f t="shared" si="29"/>
        <v>0.65103239605000018</v>
      </c>
      <c r="AS116" s="23">
        <f t="shared" si="60"/>
        <v>2.3332713637707547</v>
      </c>
      <c r="AT116" s="23">
        <f t="shared" si="60"/>
        <v>1.1328691614679272</v>
      </c>
      <c r="AU116" s="23">
        <f t="shared" si="60"/>
        <v>0.92763655374192922</v>
      </c>
      <c r="AV116" s="23">
        <f t="shared" si="60"/>
        <v>0.29872859269236962</v>
      </c>
    </row>
    <row r="117" spans="1:48" x14ac:dyDescent="0.35">
      <c r="A117">
        <v>1947</v>
      </c>
      <c r="B117" s="1">
        <v>-5.8</v>
      </c>
      <c r="C117" s="1">
        <v>-5</v>
      </c>
      <c r="D117" s="1">
        <v>-6.9</v>
      </c>
      <c r="E117" s="1">
        <v>-7</v>
      </c>
      <c r="F117" s="5">
        <v>1.4</v>
      </c>
      <c r="G117" s="1">
        <v>5.3</v>
      </c>
      <c r="H117" s="1">
        <v>7.3</v>
      </c>
      <c r="I117" s="1">
        <v>5.9</v>
      </c>
      <c r="J117" s="1">
        <v>2.8</v>
      </c>
      <c r="K117" s="1">
        <v>-1.6</v>
      </c>
      <c r="L117" s="1">
        <v>-3.1</v>
      </c>
      <c r="M117" s="1">
        <v>-6.1</v>
      </c>
      <c r="N117" s="1">
        <v>-1.1000000000000001</v>
      </c>
      <c r="O117" s="1">
        <f t="shared" si="31"/>
        <v>22.7</v>
      </c>
      <c r="P117" s="1">
        <f t="shared" si="42"/>
        <v>-5.333333333333333</v>
      </c>
      <c r="Q117" s="1">
        <f t="shared" si="43"/>
        <v>-4.166666666666667</v>
      </c>
      <c r="R117" s="1">
        <f t="shared" si="44"/>
        <v>6.166666666666667</v>
      </c>
      <c r="S117" s="1">
        <f t="shared" si="45"/>
        <v>-0.63333333333333341</v>
      </c>
      <c r="U117" s="1">
        <f t="shared" si="34"/>
        <v>7.3</v>
      </c>
      <c r="V117" s="1">
        <f t="shared" si="35"/>
        <v>-7</v>
      </c>
      <c r="W117" s="5">
        <f t="shared" si="63"/>
        <v>130.41666666666666</v>
      </c>
      <c r="X117" s="1">
        <f t="shared" si="46"/>
        <v>277.40909090909093</v>
      </c>
      <c r="Y117" s="1">
        <f t="shared" si="36"/>
        <v>146.99242424242428</v>
      </c>
      <c r="Z117" s="1">
        <f t="shared" si="37"/>
        <v>203.91287878787881</v>
      </c>
      <c r="AA117" s="7">
        <f t="shared" si="38"/>
        <v>715.36313131313148</v>
      </c>
      <c r="AB117" s="1">
        <f t="shared" si="39"/>
        <v>210.82692307692307</v>
      </c>
      <c r="AC117" s="1">
        <f t="shared" si="47"/>
        <v>983.85897435897414</v>
      </c>
      <c r="AD117" s="1">
        <f t="shared" si="48"/>
        <v>25.003205128205124</v>
      </c>
      <c r="AE117" s="12">
        <f t="shared" si="49"/>
        <v>0.53975245684063189</v>
      </c>
      <c r="AH117" s="23">
        <f t="shared" si="40"/>
        <v>0.21137</v>
      </c>
      <c r="AI117" s="23">
        <f t="shared" si="41"/>
        <v>0.26909</v>
      </c>
      <c r="AJ117" s="11">
        <f t="shared" si="54"/>
        <v>0.19267999999999999</v>
      </c>
      <c r="AK117" s="11">
        <f t="shared" si="54"/>
        <v>0.29414000000000001</v>
      </c>
      <c r="AL117" s="11">
        <f t="shared" si="54"/>
        <v>0.33285999999999999</v>
      </c>
      <c r="AM117" s="11">
        <f t="shared" si="54"/>
        <v>0.48385</v>
      </c>
      <c r="AN117" s="23">
        <f t="shared" si="30"/>
        <v>0.90526991600200002</v>
      </c>
      <c r="AO117" s="23">
        <f t="shared" si="30"/>
        <v>1.0498771094080002</v>
      </c>
      <c r="AP117" s="23">
        <f t="shared" si="30"/>
        <v>0.86401298183200015</v>
      </c>
      <c r="AQ117" s="23">
        <f t="shared" si="30"/>
        <v>0.80621718663200004</v>
      </c>
      <c r="AR117" s="23">
        <f t="shared" si="29"/>
        <v>0.65015969045000022</v>
      </c>
      <c r="AS117" s="23">
        <f t="shared" si="60"/>
        <v>2.3568446729571968</v>
      </c>
      <c r="AT117" s="23">
        <f t="shared" si="60"/>
        <v>1.1436186847414573</v>
      </c>
      <c r="AU117" s="23">
        <f t="shared" si="60"/>
        <v>0.93659947458633264</v>
      </c>
      <c r="AV117" s="23">
        <f t="shared" si="60"/>
        <v>0.30192656940839457</v>
      </c>
    </row>
    <row r="118" spans="1:48" x14ac:dyDescent="0.35">
      <c r="A118">
        <v>1948</v>
      </c>
      <c r="B118" s="1">
        <v>-9.4</v>
      </c>
      <c r="C118" s="1">
        <v>-11</v>
      </c>
      <c r="D118" s="1">
        <v>-15.7</v>
      </c>
      <c r="E118" s="1">
        <v>-8.3000000000000007</v>
      </c>
      <c r="F118" s="6">
        <v>-2.2000000000000002</v>
      </c>
      <c r="G118" s="1">
        <v>6.2</v>
      </c>
      <c r="H118" s="1">
        <v>7.8</v>
      </c>
      <c r="I118" s="1">
        <v>6.3</v>
      </c>
      <c r="J118" s="1">
        <v>3.1</v>
      </c>
      <c r="K118" s="1">
        <v>-1.6</v>
      </c>
      <c r="L118" s="1">
        <v>-5.4</v>
      </c>
      <c r="M118" s="1">
        <v>-12.3</v>
      </c>
      <c r="N118" s="1">
        <v>-3.5</v>
      </c>
      <c r="O118" s="1">
        <f t="shared" si="31"/>
        <v>23.400000000000002</v>
      </c>
      <c r="P118" s="1">
        <f t="shared" si="42"/>
        <v>-8.8333333333333339</v>
      </c>
      <c r="Q118" s="1">
        <f t="shared" si="43"/>
        <v>-8.7333333333333325</v>
      </c>
      <c r="R118" s="1">
        <f t="shared" si="44"/>
        <v>6.7666666666666666</v>
      </c>
      <c r="S118" s="1">
        <f t="shared" si="45"/>
        <v>-1.3</v>
      </c>
      <c r="U118" s="1">
        <f t="shared" si="34"/>
        <v>7.8</v>
      </c>
      <c r="V118" s="1">
        <f t="shared" si="35"/>
        <v>-15.7</v>
      </c>
      <c r="W118" s="4">
        <f t="shared" ref="W118:W120" si="64">INTERCEPT(F$7:G$7,F118:G118)</f>
        <v>143.48809523809524</v>
      </c>
      <c r="X118" s="1">
        <f t="shared" si="46"/>
        <v>278.11702127659572</v>
      </c>
      <c r="Y118" s="1">
        <f t="shared" si="36"/>
        <v>134.62892603850048</v>
      </c>
      <c r="Z118" s="1">
        <f t="shared" si="37"/>
        <v>210.80255825734548</v>
      </c>
      <c r="AA118" s="7">
        <f t="shared" si="38"/>
        <v>700.07041540020236</v>
      </c>
      <c r="AB118" s="1">
        <f t="shared" si="39"/>
        <v>231.07900432900431</v>
      </c>
      <c r="AC118" s="1">
        <f t="shared" si="47"/>
        <v>2418.6269119769113</v>
      </c>
      <c r="AD118" s="1">
        <f t="shared" si="48"/>
        <v>27.948593073593088</v>
      </c>
      <c r="AE118" s="12">
        <f t="shared" si="49"/>
        <v>0.65019288705412548</v>
      </c>
      <c r="AH118" s="23">
        <f t="shared" si="40"/>
        <v>0.22982000000000002</v>
      </c>
      <c r="AI118" s="23">
        <f t="shared" si="41"/>
        <v>0.27798</v>
      </c>
      <c r="AJ118" s="11">
        <f t="shared" si="54"/>
        <v>0.19716000000000003</v>
      </c>
      <c r="AK118" s="11">
        <f t="shared" si="54"/>
        <v>0.30128000000000005</v>
      </c>
      <c r="AL118" s="11">
        <f t="shared" si="54"/>
        <v>0.33972000000000002</v>
      </c>
      <c r="AM118" s="11">
        <f t="shared" si="54"/>
        <v>0.4884</v>
      </c>
      <c r="AN118" s="23">
        <f t="shared" si="30"/>
        <v>0.89028057056800014</v>
      </c>
      <c r="AO118" s="23">
        <f t="shared" si="30"/>
        <v>1.0406187987519999</v>
      </c>
      <c r="AP118" s="23">
        <f t="shared" si="30"/>
        <v>0.852809724928</v>
      </c>
      <c r="AQ118" s="23">
        <f t="shared" si="30"/>
        <v>0.79673422172800001</v>
      </c>
      <c r="AR118" s="23">
        <f t="shared" si="29"/>
        <v>0.64716963520000004</v>
      </c>
      <c r="AS118" s="23">
        <f t="shared" si="60"/>
        <v>2.3212138184916036</v>
      </c>
      <c r="AT118" s="23">
        <f t="shared" si="60"/>
        <v>1.1239701207542507</v>
      </c>
      <c r="AU118" s="23">
        <f t="shared" si="60"/>
        <v>0.92106908403330912</v>
      </c>
      <c r="AV118" s="23">
        <f t="shared" si="60"/>
        <v>0.29799430499319418</v>
      </c>
    </row>
    <row r="119" spans="1:48" x14ac:dyDescent="0.35">
      <c r="A119">
        <v>1949</v>
      </c>
      <c r="B119" s="1">
        <v>-15.5</v>
      </c>
      <c r="C119" s="1">
        <v>-20.3</v>
      </c>
      <c r="D119" s="1">
        <v>-14.6</v>
      </c>
      <c r="E119" s="1">
        <v>-13.2</v>
      </c>
      <c r="F119" s="6">
        <v>-1.4</v>
      </c>
      <c r="G119" s="1">
        <v>6.3</v>
      </c>
      <c r="H119" s="1">
        <v>8.1999999999999993</v>
      </c>
      <c r="I119" s="1">
        <v>7.1</v>
      </c>
      <c r="J119" s="1">
        <v>1.8</v>
      </c>
      <c r="K119" s="1">
        <v>-1.9</v>
      </c>
      <c r="L119" s="1">
        <v>-5.0999999999999996</v>
      </c>
      <c r="M119" s="1">
        <v>-8.6</v>
      </c>
      <c r="N119" s="1">
        <v>-4.8</v>
      </c>
      <c r="O119" s="1">
        <f t="shared" si="31"/>
        <v>23.400000000000002</v>
      </c>
      <c r="P119" s="1">
        <f t="shared" si="42"/>
        <v>-16.033333333333335</v>
      </c>
      <c r="Q119" s="1">
        <f t="shared" si="43"/>
        <v>-9.7333333333333325</v>
      </c>
      <c r="R119" s="1">
        <f t="shared" si="44"/>
        <v>7.2</v>
      </c>
      <c r="S119" s="1">
        <f t="shared" si="45"/>
        <v>-1.7333333333333332</v>
      </c>
      <c r="U119" s="1">
        <f t="shared" si="34"/>
        <v>8.1999999999999993</v>
      </c>
      <c r="V119" s="1">
        <f t="shared" si="35"/>
        <v>-20.3</v>
      </c>
      <c r="W119" s="4">
        <f t="shared" si="64"/>
        <v>141.04545454545453</v>
      </c>
      <c r="X119" s="1">
        <f t="shared" si="46"/>
        <v>272.83783783783781</v>
      </c>
      <c r="Y119" s="1">
        <f t="shared" si="36"/>
        <v>131.79238329238328</v>
      </c>
      <c r="Z119" s="1">
        <f t="shared" si="37"/>
        <v>206.94164619164616</v>
      </c>
      <c r="AA119" s="7">
        <f t="shared" si="38"/>
        <v>720.46502866502851</v>
      </c>
      <c r="AB119" s="1">
        <f t="shared" si="39"/>
        <v>227.92843326885881</v>
      </c>
      <c r="AC119" s="1">
        <f t="shared" si="47"/>
        <v>3084.6314635718891</v>
      </c>
      <c r="AD119" s="1">
        <f t="shared" si="48"/>
        <v>27.081237911025127</v>
      </c>
      <c r="AE119" s="12">
        <f t="shared" si="49"/>
        <v>0.67417851507791149</v>
      </c>
      <c r="AH119" s="23">
        <f t="shared" si="40"/>
        <v>0.24458000000000002</v>
      </c>
      <c r="AI119" s="23">
        <f t="shared" si="41"/>
        <v>0.27798</v>
      </c>
      <c r="AJ119" s="11">
        <f t="shared" si="54"/>
        <v>0.19716000000000003</v>
      </c>
      <c r="AK119" s="11">
        <f t="shared" si="54"/>
        <v>0.30128000000000005</v>
      </c>
      <c r="AL119" s="11">
        <f t="shared" si="54"/>
        <v>0.33972000000000002</v>
      </c>
      <c r="AM119" s="11">
        <f t="shared" si="54"/>
        <v>0.4884</v>
      </c>
      <c r="AN119" s="23">
        <f t="shared" si="30"/>
        <v>0.89028057056800014</v>
      </c>
      <c r="AO119" s="23">
        <f t="shared" si="30"/>
        <v>1.0406187987519999</v>
      </c>
      <c r="AP119" s="23">
        <f t="shared" si="30"/>
        <v>0.852809724928</v>
      </c>
      <c r="AQ119" s="23">
        <f t="shared" si="30"/>
        <v>0.79673422172800001</v>
      </c>
      <c r="AR119" s="23">
        <f t="shared" si="29"/>
        <v>0.64716963520000004</v>
      </c>
      <c r="AS119" s="23">
        <f t="shared" si="60"/>
        <v>2.3547821623164618</v>
      </c>
      <c r="AT119" s="23">
        <f t="shared" si="60"/>
        <v>1.1402244680107496</v>
      </c>
      <c r="AU119" s="23">
        <f t="shared" si="60"/>
        <v>0.93438916831549268</v>
      </c>
      <c r="AV119" s="23">
        <f t="shared" si="60"/>
        <v>0.30230376378073559</v>
      </c>
    </row>
    <row r="120" spans="1:48" x14ac:dyDescent="0.35">
      <c r="A120">
        <v>1950</v>
      </c>
      <c r="B120" s="1">
        <v>-15.6</v>
      </c>
      <c r="C120" s="1">
        <v>-18.899999999999999</v>
      </c>
      <c r="D120" s="1">
        <v>-14.1</v>
      </c>
      <c r="E120" s="1">
        <v>-11.4</v>
      </c>
      <c r="F120" s="6">
        <v>-0.7</v>
      </c>
      <c r="G120" s="1">
        <v>5.8</v>
      </c>
      <c r="H120" s="1">
        <v>8.6</v>
      </c>
      <c r="I120" s="1">
        <v>7.6</v>
      </c>
      <c r="J120" s="1">
        <v>3.3</v>
      </c>
      <c r="K120" s="1">
        <v>-2.5</v>
      </c>
      <c r="L120" s="1">
        <v>-5.5</v>
      </c>
      <c r="M120" s="1">
        <v>-5.5</v>
      </c>
      <c r="N120" s="1">
        <v>-4.0999999999999996</v>
      </c>
      <c r="O120" s="1">
        <f t="shared" si="31"/>
        <v>25.3</v>
      </c>
      <c r="P120" s="1">
        <f t="shared" si="42"/>
        <v>-14.366666666666665</v>
      </c>
      <c r="Q120" s="1">
        <f t="shared" si="43"/>
        <v>-8.7333333333333325</v>
      </c>
      <c r="R120" s="1">
        <f t="shared" si="44"/>
        <v>7.333333333333333</v>
      </c>
      <c r="S120" s="1">
        <f t="shared" si="45"/>
        <v>-1.5666666666666667</v>
      </c>
      <c r="U120" s="1">
        <f t="shared" si="34"/>
        <v>8.6</v>
      </c>
      <c r="V120" s="1">
        <f t="shared" si="35"/>
        <v>-18.899999999999999</v>
      </c>
      <c r="W120" s="4">
        <f t="shared" si="64"/>
        <v>138.78461538461539</v>
      </c>
      <c r="X120" s="1">
        <f t="shared" si="46"/>
        <v>275.35344827586209</v>
      </c>
      <c r="Y120" s="1">
        <f t="shared" si="36"/>
        <v>136.5688328912467</v>
      </c>
      <c r="Z120" s="1">
        <f t="shared" si="37"/>
        <v>207.06903183023874</v>
      </c>
      <c r="AA120" s="7">
        <f t="shared" si="38"/>
        <v>782.99464190981428</v>
      </c>
      <c r="AB120" s="1">
        <f t="shared" si="39"/>
        <v>230.94677754677758</v>
      </c>
      <c r="AC120" s="1">
        <f t="shared" si="47"/>
        <v>2909.9293970893968</v>
      </c>
      <c r="AD120" s="1">
        <f t="shared" si="48"/>
        <v>23.311226611226601</v>
      </c>
      <c r="AE120" s="12">
        <f t="shared" si="49"/>
        <v>0.65844654009414882</v>
      </c>
      <c r="AH120" s="23">
        <f t="shared" si="40"/>
        <v>0.25934000000000001</v>
      </c>
      <c r="AI120" s="23">
        <f t="shared" si="41"/>
        <v>0.30210999999999999</v>
      </c>
      <c r="AJ120" s="11">
        <f t="shared" si="54"/>
        <v>0.20932000000000001</v>
      </c>
      <c r="AK120" s="11">
        <f t="shared" si="54"/>
        <v>0.32066</v>
      </c>
      <c r="AL120" s="11">
        <f t="shared" si="54"/>
        <v>0.35833999999999999</v>
      </c>
      <c r="AM120" s="11">
        <f t="shared" si="54"/>
        <v>0.50075000000000003</v>
      </c>
      <c r="AN120" s="23">
        <f t="shared" si="30"/>
        <v>0.85152339408200017</v>
      </c>
      <c r="AO120" s="23">
        <f t="shared" si="30"/>
        <v>1.015978767008</v>
      </c>
      <c r="AP120" s="23">
        <f t="shared" si="30"/>
        <v>0.82364466215200016</v>
      </c>
      <c r="AQ120" s="23">
        <f t="shared" si="30"/>
        <v>0.77214288455199998</v>
      </c>
      <c r="AR120" s="23">
        <f t="shared" si="29"/>
        <v>0.63955886125000028</v>
      </c>
      <c r="AS120" s="23">
        <f t="shared" si="60"/>
        <v>2.4256054635185293</v>
      </c>
      <c r="AT120" s="23">
        <f t="shared" si="60"/>
        <v>1.1681730180295966</v>
      </c>
      <c r="AU120" s="23">
        <f t="shared" si="60"/>
        <v>0.95894310084527923</v>
      </c>
      <c r="AV120" s="23">
        <f t="shared" si="60"/>
        <v>0.31329083558693471</v>
      </c>
    </row>
    <row r="121" spans="1:48" x14ac:dyDescent="0.35">
      <c r="A121">
        <v>1951</v>
      </c>
      <c r="B121" s="1">
        <v>-11.6</v>
      </c>
      <c r="C121" s="1">
        <v>-18.899999999999999</v>
      </c>
      <c r="D121" s="1">
        <v>-15.3</v>
      </c>
      <c r="E121" s="1">
        <v>-10.199999999999999</v>
      </c>
      <c r="F121" s="5">
        <v>1.3</v>
      </c>
      <c r="G121" s="1">
        <v>6.4</v>
      </c>
      <c r="H121" s="1">
        <v>7.7</v>
      </c>
      <c r="I121" s="1">
        <v>7.4</v>
      </c>
      <c r="J121" s="1">
        <v>4.5999999999999996</v>
      </c>
      <c r="K121" s="1">
        <v>-3.1</v>
      </c>
      <c r="L121" s="1">
        <v>-4</v>
      </c>
      <c r="M121" s="1">
        <v>-11.6</v>
      </c>
      <c r="N121" s="1">
        <v>-3.9</v>
      </c>
      <c r="O121" s="1">
        <f t="shared" si="31"/>
        <v>27.4</v>
      </c>
      <c r="P121" s="1">
        <f t="shared" si="42"/>
        <v>-12</v>
      </c>
      <c r="Q121" s="1">
        <f t="shared" si="43"/>
        <v>-8.0666666666666664</v>
      </c>
      <c r="R121" s="1">
        <f t="shared" si="44"/>
        <v>7.166666666666667</v>
      </c>
      <c r="S121" s="1">
        <f t="shared" si="45"/>
        <v>-0.83333333333333348</v>
      </c>
      <c r="U121" s="1">
        <f t="shared" si="34"/>
        <v>7.7</v>
      </c>
      <c r="V121" s="1">
        <f t="shared" si="35"/>
        <v>-18.899999999999999</v>
      </c>
      <c r="W121" s="5">
        <f t="shared" ref="W121:W124" si="65">INTERCEPT(E$7:F$7,E121:F121)</f>
        <v>132.05217391304348</v>
      </c>
      <c r="X121" s="1">
        <f t="shared" si="46"/>
        <v>276.22077922077921</v>
      </c>
      <c r="Y121" s="1">
        <f t="shared" si="36"/>
        <v>144.16860530773573</v>
      </c>
      <c r="Z121" s="1">
        <f t="shared" si="37"/>
        <v>204.13647656691134</v>
      </c>
      <c r="AA121" s="7">
        <f t="shared" si="38"/>
        <v>740.06550724637668</v>
      </c>
      <c r="AB121" s="1">
        <f t="shared" si="39"/>
        <v>221.69872563718138</v>
      </c>
      <c r="AC121" s="1">
        <f t="shared" si="47"/>
        <v>2793.4039430284852</v>
      </c>
      <c r="AD121" s="1">
        <f t="shared" si="48"/>
        <v>21.202811094452784</v>
      </c>
      <c r="AE121" s="12">
        <f t="shared" si="49"/>
        <v>0.66018948489905882</v>
      </c>
      <c r="AH121" s="23">
        <f t="shared" si="40"/>
        <v>0.22613000000000005</v>
      </c>
      <c r="AI121" s="23">
        <f t="shared" si="41"/>
        <v>0.32877999999999996</v>
      </c>
      <c r="AJ121" s="11">
        <f t="shared" si="54"/>
        <v>0.22275999999999999</v>
      </c>
      <c r="AK121" s="11">
        <f t="shared" si="54"/>
        <v>0.34208</v>
      </c>
      <c r="AL121" s="11">
        <f t="shared" si="54"/>
        <v>0.37891999999999998</v>
      </c>
      <c r="AM121" s="11">
        <f t="shared" si="54"/>
        <v>0.51439999999999997</v>
      </c>
      <c r="AN121" s="23">
        <f t="shared" si="30"/>
        <v>0.81196521792800014</v>
      </c>
      <c r="AO121" s="23">
        <f t="shared" si="30"/>
        <v>0.98957768259200019</v>
      </c>
      <c r="AP121" s="23">
        <f t="shared" si="30"/>
        <v>0.79352451788800016</v>
      </c>
      <c r="AQ121" s="23">
        <f t="shared" si="30"/>
        <v>0.746915286688</v>
      </c>
      <c r="AR121" s="23">
        <f t="shared" si="29"/>
        <v>0.63200581120000021</v>
      </c>
      <c r="AS121" s="23">
        <f t="shared" si="60"/>
        <v>2.3273327398552932</v>
      </c>
      <c r="AT121" s="23">
        <f t="shared" si="60"/>
        <v>1.1147387246203715</v>
      </c>
      <c r="AU121" s="23">
        <f t="shared" si="60"/>
        <v>0.91692826972452468</v>
      </c>
      <c r="AV121" s="23">
        <f t="shared" si="60"/>
        <v>0.30277753788001455</v>
      </c>
    </row>
    <row r="122" spans="1:48" x14ac:dyDescent="0.35">
      <c r="A122">
        <v>1952</v>
      </c>
      <c r="B122" s="1">
        <v>-12.9</v>
      </c>
      <c r="C122" s="1">
        <v>-15.4</v>
      </c>
      <c r="D122" s="1">
        <v>-17.8</v>
      </c>
      <c r="E122" s="1">
        <v>-8.5</v>
      </c>
      <c r="F122" s="5">
        <v>0</v>
      </c>
      <c r="G122" s="1">
        <v>5.6</v>
      </c>
      <c r="H122" s="1">
        <v>7.9</v>
      </c>
      <c r="I122" s="1">
        <v>7.9</v>
      </c>
      <c r="J122" s="1">
        <v>4.4000000000000004</v>
      </c>
      <c r="K122" s="1">
        <v>-1.6</v>
      </c>
      <c r="L122" s="1">
        <v>-3.5</v>
      </c>
      <c r="M122" s="1">
        <v>-5.6</v>
      </c>
      <c r="N122" s="1">
        <v>-3.3</v>
      </c>
      <c r="O122" s="1">
        <f t="shared" si="31"/>
        <v>25.799999999999997</v>
      </c>
      <c r="P122" s="1">
        <f t="shared" si="42"/>
        <v>-13.299999999999999</v>
      </c>
      <c r="Q122" s="1">
        <f t="shared" si="43"/>
        <v>-8.7666666666666675</v>
      </c>
      <c r="R122" s="1">
        <f t="shared" si="44"/>
        <v>7.1333333333333329</v>
      </c>
      <c r="S122" s="1">
        <f t="shared" si="45"/>
        <v>-0.23333333333333325</v>
      </c>
      <c r="U122" s="1">
        <f t="shared" si="34"/>
        <v>7.9</v>
      </c>
      <c r="V122" s="1">
        <f t="shared" si="35"/>
        <v>-17.8</v>
      </c>
      <c r="W122" s="5">
        <f t="shared" si="65"/>
        <v>135.5</v>
      </c>
      <c r="X122" s="1">
        <f t="shared" si="46"/>
        <v>280.36666666666667</v>
      </c>
      <c r="Y122" s="1">
        <f t="shared" si="36"/>
        <v>144.86666666666667</v>
      </c>
      <c r="Z122" s="1">
        <f t="shared" si="37"/>
        <v>207.93333333333334</v>
      </c>
      <c r="AA122" s="7">
        <f t="shared" si="38"/>
        <v>762.96444444444444</v>
      </c>
      <c r="AB122" s="1">
        <f t="shared" si="39"/>
        <v>224.27922077922079</v>
      </c>
      <c r="AC122" s="1">
        <f t="shared" si="47"/>
        <v>2661.4467532467534</v>
      </c>
      <c r="AD122" s="1">
        <f t="shared" si="48"/>
        <v>23.360389610389603</v>
      </c>
      <c r="AE122" s="12">
        <f t="shared" si="49"/>
        <v>0.65128829155067858</v>
      </c>
      <c r="AH122" s="23">
        <f t="shared" si="40"/>
        <v>0.23351000000000005</v>
      </c>
      <c r="AI122" s="23">
        <f t="shared" si="41"/>
        <v>0.30845999999999996</v>
      </c>
      <c r="AJ122" s="11">
        <f t="shared" si="54"/>
        <v>0.21251999999999999</v>
      </c>
      <c r="AK122" s="11">
        <f t="shared" si="54"/>
        <v>0.32575999999999999</v>
      </c>
      <c r="AL122" s="11">
        <f t="shared" si="54"/>
        <v>0.36323999999999995</v>
      </c>
      <c r="AM122" s="11">
        <f t="shared" si="54"/>
        <v>0.504</v>
      </c>
      <c r="AN122" s="23">
        <f t="shared" si="30"/>
        <v>0.84179252327200016</v>
      </c>
      <c r="AO122" s="23">
        <f t="shared" si="30"/>
        <v>1.0096134959680001</v>
      </c>
      <c r="AP122" s="23">
        <f t="shared" si="30"/>
        <v>0.81627177779200011</v>
      </c>
      <c r="AQ122" s="23">
        <f t="shared" si="30"/>
        <v>0.76595038019200024</v>
      </c>
      <c r="AR122" s="23">
        <f t="shared" si="29"/>
        <v>0.63767872000000014</v>
      </c>
      <c r="AS122" s="23">
        <f t="shared" si="60"/>
        <v>2.3868667502828025</v>
      </c>
      <c r="AT122" s="23">
        <f t="shared" si="60"/>
        <v>1.1479616294801496</v>
      </c>
      <c r="AU122" s="23">
        <f t="shared" si="60"/>
        <v>0.94279457490749263</v>
      </c>
      <c r="AV122" s="23">
        <f t="shared" si="60"/>
        <v>0.30880274174044109</v>
      </c>
    </row>
    <row r="123" spans="1:48" x14ac:dyDescent="0.35">
      <c r="A123">
        <v>1953</v>
      </c>
      <c r="B123" s="1">
        <v>-10.4</v>
      </c>
      <c r="C123" s="1">
        <v>-15.5</v>
      </c>
      <c r="D123" s="1">
        <v>-17.600000000000001</v>
      </c>
      <c r="E123" s="1">
        <v>-4.5</v>
      </c>
      <c r="F123" s="5">
        <v>0.8</v>
      </c>
      <c r="G123" s="1">
        <v>4.2</v>
      </c>
      <c r="H123" s="1">
        <v>8.1999999999999993</v>
      </c>
      <c r="I123" s="1">
        <v>7.4</v>
      </c>
      <c r="J123" s="1">
        <v>2.4</v>
      </c>
      <c r="K123" s="1">
        <v>-3.5</v>
      </c>
      <c r="L123" s="1">
        <v>-8.1999999999999993</v>
      </c>
      <c r="M123" s="1">
        <v>-14.2</v>
      </c>
      <c r="N123" s="1">
        <v>-4.2</v>
      </c>
      <c r="O123" s="1">
        <f t="shared" si="31"/>
        <v>23</v>
      </c>
      <c r="P123" s="1">
        <f t="shared" si="42"/>
        <v>-10.5</v>
      </c>
      <c r="Q123" s="1">
        <f t="shared" si="43"/>
        <v>-7.1000000000000005</v>
      </c>
      <c r="R123" s="1">
        <f t="shared" si="44"/>
        <v>6.5999999999999988</v>
      </c>
      <c r="S123" s="1">
        <f t="shared" si="45"/>
        <v>-3.0999999999999996</v>
      </c>
      <c r="U123" s="1">
        <f t="shared" si="34"/>
        <v>8.1999999999999993</v>
      </c>
      <c r="V123" s="1">
        <f t="shared" si="35"/>
        <v>-17.600000000000001</v>
      </c>
      <c r="W123" s="5">
        <f t="shared" si="65"/>
        <v>130.89622641509433</v>
      </c>
      <c r="X123" s="1">
        <f t="shared" si="46"/>
        <v>270.40677966101697</v>
      </c>
      <c r="Y123" s="1">
        <f t="shared" si="36"/>
        <v>139.51055324592264</v>
      </c>
      <c r="Z123" s="1">
        <f t="shared" si="37"/>
        <v>200.65150303805564</v>
      </c>
      <c r="AA123" s="7">
        <f t="shared" si="38"/>
        <v>762.6576910777103</v>
      </c>
      <c r="AB123" s="1">
        <f t="shared" si="39"/>
        <v>215.52955974842766</v>
      </c>
      <c r="AC123" s="1">
        <f t="shared" si="47"/>
        <v>2528.8801677148849</v>
      </c>
      <c r="AD123" s="1">
        <f t="shared" si="48"/>
        <v>23.131446540880503</v>
      </c>
      <c r="AE123" s="12">
        <f t="shared" si="49"/>
        <v>0.64551016438929321</v>
      </c>
      <c r="AH123" s="23">
        <f t="shared" si="40"/>
        <v>0.24458000000000002</v>
      </c>
      <c r="AI123" s="23">
        <f t="shared" si="41"/>
        <v>0.27289999999999998</v>
      </c>
      <c r="AJ123" s="11">
        <f t="shared" si="54"/>
        <v>0.1946</v>
      </c>
      <c r="AK123" s="11">
        <f t="shared" si="54"/>
        <v>0.29720000000000002</v>
      </c>
      <c r="AL123" s="11">
        <f t="shared" si="54"/>
        <v>0.33579999999999999</v>
      </c>
      <c r="AM123" s="11">
        <f t="shared" si="54"/>
        <v>0.48580000000000001</v>
      </c>
      <c r="AN123" s="23">
        <f t="shared" si="30"/>
        <v>0.8987990722000001</v>
      </c>
      <c r="AO123" s="23">
        <f t="shared" si="30"/>
        <v>1.0458973672</v>
      </c>
      <c r="AP123" s="23">
        <f t="shared" si="30"/>
        <v>0.85918137280000006</v>
      </c>
      <c r="AQ123" s="23">
        <f t="shared" si="30"/>
        <v>0.80212516880000018</v>
      </c>
      <c r="AR123" s="23">
        <f t="shared" si="29"/>
        <v>0.64886596880000025</v>
      </c>
      <c r="AS123" s="23">
        <f t="shared" si="60"/>
        <v>2.4288898122384159</v>
      </c>
      <c r="AT123" s="23">
        <f t="shared" si="60"/>
        <v>1.1775113047036361</v>
      </c>
      <c r="AU123" s="23">
        <f t="shared" si="60"/>
        <v>0.96460721503704761</v>
      </c>
      <c r="AV123" s="23">
        <f t="shared" si="60"/>
        <v>0.31143711055435624</v>
      </c>
    </row>
    <row r="124" spans="1:48" x14ac:dyDescent="0.35">
      <c r="A124">
        <v>1954</v>
      </c>
      <c r="B124" s="1">
        <v>-8.5</v>
      </c>
      <c r="C124" s="1">
        <v>-16.100000000000001</v>
      </c>
      <c r="D124" s="1">
        <v>-11.1</v>
      </c>
      <c r="E124" s="1">
        <v>-5</v>
      </c>
      <c r="F124" s="5">
        <v>1.4</v>
      </c>
      <c r="G124" s="1">
        <v>4.7</v>
      </c>
      <c r="H124" s="1">
        <v>6.4</v>
      </c>
      <c r="I124" s="1">
        <v>7.4</v>
      </c>
      <c r="J124" s="1">
        <v>3</v>
      </c>
      <c r="K124" s="1">
        <v>-2.2000000000000002</v>
      </c>
      <c r="L124" s="1">
        <v>-5.8</v>
      </c>
      <c r="M124" s="1">
        <v>-12.1</v>
      </c>
      <c r="N124" s="1">
        <v>-3.2</v>
      </c>
      <c r="O124" s="1">
        <f t="shared" si="31"/>
        <v>22.9</v>
      </c>
      <c r="P124" s="1">
        <f t="shared" si="42"/>
        <v>-12.933333333333332</v>
      </c>
      <c r="Q124" s="1">
        <f t="shared" si="43"/>
        <v>-4.9000000000000004</v>
      </c>
      <c r="R124" s="1">
        <f t="shared" si="44"/>
        <v>6.166666666666667</v>
      </c>
      <c r="S124" s="1">
        <f t="shared" si="45"/>
        <v>-1.6666666666666667</v>
      </c>
      <c r="U124" s="1">
        <f t="shared" si="34"/>
        <v>7.4</v>
      </c>
      <c r="V124" s="1">
        <f t="shared" si="35"/>
        <v>-16.100000000000001</v>
      </c>
      <c r="W124" s="5">
        <f t="shared" si="65"/>
        <v>128.828125</v>
      </c>
      <c r="X124" s="1">
        <f t="shared" si="46"/>
        <v>275.59615384615387</v>
      </c>
      <c r="Y124" s="1">
        <f t="shared" si="36"/>
        <v>146.76802884615387</v>
      </c>
      <c r="Z124" s="1">
        <f t="shared" si="37"/>
        <v>202.21213942307693</v>
      </c>
      <c r="AA124" s="7">
        <f t="shared" si="38"/>
        <v>724.05560897435907</v>
      </c>
      <c r="AB124" s="1">
        <f t="shared" si="39"/>
        <v>223.42134533898303</v>
      </c>
      <c r="AC124" s="1">
        <f t="shared" si="47"/>
        <v>2398.0557733050846</v>
      </c>
      <c r="AD124" s="1">
        <f t="shared" si="48"/>
        <v>17.117452330508485</v>
      </c>
      <c r="AE124" s="12">
        <f t="shared" si="49"/>
        <v>0.64537546872024176</v>
      </c>
      <c r="AH124" s="23">
        <f t="shared" si="40"/>
        <v>0.17816000000000004</v>
      </c>
      <c r="AI124" s="23">
        <f t="shared" si="41"/>
        <v>0.27162999999999998</v>
      </c>
      <c r="AJ124" s="11">
        <f t="shared" si="54"/>
        <v>0.19395999999999999</v>
      </c>
      <c r="AK124" s="11">
        <f t="shared" si="54"/>
        <v>0.29618</v>
      </c>
      <c r="AL124" s="11">
        <f t="shared" si="54"/>
        <v>0.33482000000000001</v>
      </c>
      <c r="AM124" s="11">
        <f t="shared" si="54"/>
        <v>0.48514999999999997</v>
      </c>
      <c r="AN124" s="23">
        <f t="shared" si="30"/>
        <v>0.90094821369800004</v>
      </c>
      <c r="AO124" s="23">
        <f t="shared" si="30"/>
        <v>1.0472219654720001</v>
      </c>
      <c r="AP124" s="23">
        <f t="shared" si="30"/>
        <v>0.8607868736080001</v>
      </c>
      <c r="AQ124" s="23">
        <f t="shared" si="30"/>
        <v>0.80348452640800017</v>
      </c>
      <c r="AR124" s="23">
        <f t="shared" si="29"/>
        <v>0.64929516445000024</v>
      </c>
      <c r="AS124" s="23">
        <f t="shared" si="60"/>
        <v>2.3681204262057229</v>
      </c>
      <c r="AT124" s="23">
        <f t="shared" si="60"/>
        <v>1.1483958400111722</v>
      </c>
      <c r="AU124" s="23">
        <f t="shared" si="60"/>
        <v>0.94067440389552148</v>
      </c>
      <c r="AV124" s="23">
        <f t="shared" si="60"/>
        <v>0.30355338561312495</v>
      </c>
    </row>
    <row r="125" spans="1:48" x14ac:dyDescent="0.35">
      <c r="A125">
        <v>1955</v>
      </c>
      <c r="B125" s="1">
        <v>-16.899999999999999</v>
      </c>
      <c r="C125" s="1">
        <v>-12.3</v>
      </c>
      <c r="D125" s="1">
        <v>-11.1</v>
      </c>
      <c r="E125" s="1">
        <v>-12.5</v>
      </c>
      <c r="F125" s="6">
        <v>-0.8</v>
      </c>
      <c r="G125" s="1">
        <v>5.6</v>
      </c>
      <c r="H125" s="1">
        <v>6.2</v>
      </c>
      <c r="I125" s="1">
        <v>6.5</v>
      </c>
      <c r="J125" s="1">
        <v>2.4</v>
      </c>
      <c r="K125" s="1">
        <v>-0.5</v>
      </c>
      <c r="L125" s="1">
        <v>-5.6</v>
      </c>
      <c r="M125" s="1">
        <v>-9.3000000000000007</v>
      </c>
      <c r="N125" s="1">
        <v>-4</v>
      </c>
      <c r="O125" s="1">
        <f t="shared" si="31"/>
        <v>20.7</v>
      </c>
      <c r="P125" s="1">
        <f t="shared" si="42"/>
        <v>-13.766666666666666</v>
      </c>
      <c r="Q125" s="1">
        <f t="shared" si="43"/>
        <v>-8.1333333333333346</v>
      </c>
      <c r="R125" s="1">
        <f t="shared" si="44"/>
        <v>6.1000000000000005</v>
      </c>
      <c r="S125" s="1">
        <f t="shared" si="45"/>
        <v>-1.2333333333333332</v>
      </c>
      <c r="U125" s="1">
        <f t="shared" si="34"/>
        <v>6.5</v>
      </c>
      <c r="V125" s="1">
        <f t="shared" si="35"/>
        <v>-16.899999999999999</v>
      </c>
      <c r="W125" s="4">
        <f t="shared" ref="W125:W126" si="66">INTERCEPT(F$7:G$7,F125:G125)</f>
        <v>139.3125</v>
      </c>
      <c r="X125" s="1">
        <f t="shared" si="46"/>
        <v>283.24137931034483</v>
      </c>
      <c r="Y125" s="1">
        <f t="shared" si="36"/>
        <v>143.92887931034483</v>
      </c>
      <c r="Z125" s="1">
        <f t="shared" si="37"/>
        <v>211.27693965517241</v>
      </c>
      <c r="AA125" s="7">
        <f t="shared" si="38"/>
        <v>623.69181034482756</v>
      </c>
      <c r="AB125" s="1">
        <f t="shared" si="39"/>
        <v>228.71634615384613</v>
      </c>
      <c r="AC125" s="1">
        <f t="shared" si="47"/>
        <v>2576.8708333333329</v>
      </c>
      <c r="AD125" s="1">
        <f t="shared" si="48"/>
        <v>24.954326923076934</v>
      </c>
      <c r="AE125" s="12">
        <f t="shared" si="49"/>
        <v>0.6702547255906286</v>
      </c>
      <c r="AH125" s="23">
        <f t="shared" si="40"/>
        <v>0.17078000000000002</v>
      </c>
      <c r="AI125" s="23">
        <f t="shared" si="41"/>
        <v>0.24368999999999996</v>
      </c>
      <c r="AJ125" s="11">
        <f t="shared" si="54"/>
        <v>0.17988000000000001</v>
      </c>
      <c r="AK125" s="11">
        <f t="shared" si="54"/>
        <v>0.27373999999999998</v>
      </c>
      <c r="AL125" s="11">
        <f t="shared" si="54"/>
        <v>0.31325999999999998</v>
      </c>
      <c r="AM125" s="11">
        <f t="shared" si="54"/>
        <v>0.47084999999999999</v>
      </c>
      <c r="AN125" s="23">
        <f t="shared" si="30"/>
        <v>0.95020435496200018</v>
      </c>
      <c r="AO125" s="23">
        <f t="shared" si="30"/>
        <v>1.0768646908480002</v>
      </c>
      <c r="AP125" s="23">
        <f t="shared" si="30"/>
        <v>0.8973818819920002</v>
      </c>
      <c r="AQ125" s="23">
        <f t="shared" ref="AQ125:AR188" si="67">2.42*AL125^2-3.01*AL125+1.54</f>
        <v>0.83456642279200011</v>
      </c>
      <c r="AR125" s="23">
        <f t="shared" si="67"/>
        <v>0.65925482845000005</v>
      </c>
      <c r="AS125" s="23">
        <f t="shared" si="60"/>
        <v>2.228763775813472</v>
      </c>
      <c r="AT125" s="23">
        <f t="shared" si="60"/>
        <v>1.0882570789314012</v>
      </c>
      <c r="AU125" s="23">
        <f t="shared" si="60"/>
        <v>0.88977475898734681</v>
      </c>
      <c r="AV125" s="23">
        <f t="shared" si="60"/>
        <v>0.28388321566653363</v>
      </c>
    </row>
    <row r="126" spans="1:48" x14ac:dyDescent="0.35">
      <c r="A126">
        <v>1956</v>
      </c>
      <c r="B126" s="1">
        <v>-15.3</v>
      </c>
      <c r="C126" s="1">
        <v>-13.3</v>
      </c>
      <c r="D126" s="1">
        <v>-13.7</v>
      </c>
      <c r="E126" s="1">
        <v>-6.9</v>
      </c>
      <c r="F126" s="6">
        <v>-1.3</v>
      </c>
      <c r="G126" s="1">
        <v>4.3</v>
      </c>
      <c r="H126" s="1">
        <v>7.5</v>
      </c>
      <c r="I126" s="1">
        <v>7.6</v>
      </c>
      <c r="J126" s="1">
        <v>1.4</v>
      </c>
      <c r="K126" s="1">
        <v>-2.8</v>
      </c>
      <c r="L126" s="1">
        <v>-8.1999999999999993</v>
      </c>
      <c r="M126" s="1">
        <v>-12.5</v>
      </c>
      <c r="N126" s="1">
        <v>-4.4000000000000004</v>
      </c>
      <c r="O126" s="1">
        <f t="shared" si="31"/>
        <v>20.799999999999997</v>
      </c>
      <c r="P126" s="1">
        <f t="shared" si="42"/>
        <v>-12.633333333333335</v>
      </c>
      <c r="Q126" s="1">
        <f t="shared" si="43"/>
        <v>-7.3000000000000007</v>
      </c>
      <c r="R126" s="1">
        <f t="shared" si="44"/>
        <v>6.4666666666666659</v>
      </c>
      <c r="S126" s="1">
        <f t="shared" si="45"/>
        <v>-3.1999999999999997</v>
      </c>
      <c r="U126" s="1">
        <f t="shared" si="34"/>
        <v>7.6</v>
      </c>
      <c r="V126" s="1">
        <f t="shared" si="35"/>
        <v>-15.3</v>
      </c>
      <c r="W126" s="4">
        <f t="shared" si="66"/>
        <v>142.58035714285714</v>
      </c>
      <c r="X126" s="1">
        <f t="shared" si="46"/>
        <v>268.16666666666669</v>
      </c>
      <c r="Y126" s="1">
        <f t="shared" si="36"/>
        <v>125.58630952380955</v>
      </c>
      <c r="Z126" s="1">
        <f t="shared" si="37"/>
        <v>205.37351190476193</v>
      </c>
      <c r="AA126" s="7">
        <f t="shared" si="38"/>
        <v>636.30396825396838</v>
      </c>
      <c r="AB126" s="1">
        <f t="shared" si="39"/>
        <v>224.33897783251231</v>
      </c>
      <c r="AC126" s="1">
        <f t="shared" si="47"/>
        <v>2288.2575738916253</v>
      </c>
      <c r="AD126" s="1">
        <f t="shared" si="48"/>
        <v>30.410868226600982</v>
      </c>
      <c r="AE126" s="12">
        <f t="shared" si="49"/>
        <v>0.65473871461759103</v>
      </c>
      <c r="AH126" s="23">
        <f t="shared" si="40"/>
        <v>0.21875</v>
      </c>
      <c r="AI126" s="23">
        <f t="shared" si="41"/>
        <v>0.24495999999999996</v>
      </c>
      <c r="AJ126" s="11">
        <f t="shared" si="54"/>
        <v>0.18051999999999999</v>
      </c>
      <c r="AK126" s="11">
        <f t="shared" si="54"/>
        <v>0.27476</v>
      </c>
      <c r="AL126" s="11">
        <f t="shared" si="54"/>
        <v>0.31423999999999996</v>
      </c>
      <c r="AM126" s="11">
        <f t="shared" si="54"/>
        <v>0.47149999999999997</v>
      </c>
      <c r="AN126" s="23">
        <f t="shared" ref="AN126:AR189" si="68">2.42*AI126^2-3.01*AI126+1.54</f>
        <v>0.94788347187200017</v>
      </c>
      <c r="AO126" s="23">
        <f t="shared" si="68"/>
        <v>1.0754964783680001</v>
      </c>
      <c r="AP126" s="23">
        <f t="shared" si="68"/>
        <v>0.89566559939200008</v>
      </c>
      <c r="AQ126" s="23">
        <f t="shared" si="67"/>
        <v>0.83310480179200019</v>
      </c>
      <c r="AR126" s="23">
        <f t="shared" si="67"/>
        <v>0.65878064500000011</v>
      </c>
      <c r="AS126" s="23">
        <f t="shared" si="60"/>
        <v>2.2497551954167063</v>
      </c>
      <c r="AT126" s="23">
        <f t="shared" si="60"/>
        <v>1.0981536126414713</v>
      </c>
      <c r="AU126" s="23">
        <f t="shared" si="60"/>
        <v>0.89793880790726122</v>
      </c>
      <c r="AV126" s="23">
        <f t="shared" si="60"/>
        <v>0.28663602141041544</v>
      </c>
    </row>
    <row r="127" spans="1:48" x14ac:dyDescent="0.35">
      <c r="A127">
        <v>1957</v>
      </c>
      <c r="B127" s="1">
        <v>-15.4</v>
      </c>
      <c r="C127" s="1">
        <v>-15.4</v>
      </c>
      <c r="D127" s="1">
        <v>-14.2</v>
      </c>
      <c r="E127" s="1">
        <v>-8.3000000000000007</v>
      </c>
      <c r="F127" s="5">
        <v>0.8</v>
      </c>
      <c r="G127" s="1">
        <v>6.7</v>
      </c>
      <c r="H127" s="1">
        <v>9.6</v>
      </c>
      <c r="I127" s="1">
        <v>8</v>
      </c>
      <c r="J127" s="1">
        <v>4.7</v>
      </c>
      <c r="K127" s="1">
        <v>-2.9</v>
      </c>
      <c r="L127" s="1">
        <v>-5.5</v>
      </c>
      <c r="M127" s="1">
        <v>-10.9</v>
      </c>
      <c r="N127" s="1">
        <v>-3.6</v>
      </c>
      <c r="O127" s="1">
        <f t="shared" si="31"/>
        <v>29.8</v>
      </c>
      <c r="P127" s="1">
        <f t="shared" si="42"/>
        <v>-14.433333333333332</v>
      </c>
      <c r="Q127" s="1">
        <f t="shared" si="43"/>
        <v>-7.2333333333333334</v>
      </c>
      <c r="R127" s="1">
        <f t="shared" si="44"/>
        <v>8.1</v>
      </c>
      <c r="S127" s="1">
        <f t="shared" si="45"/>
        <v>-1.2333333333333332</v>
      </c>
      <c r="U127" s="1">
        <f t="shared" si="34"/>
        <v>9.6</v>
      </c>
      <c r="V127" s="1">
        <f t="shared" si="35"/>
        <v>-15.4</v>
      </c>
      <c r="W127" s="5">
        <f t="shared" ref="W127:W130" si="69">INTERCEPT(E$7:F$7,E127:F127)</f>
        <v>132.81868131868131</v>
      </c>
      <c r="X127" s="1">
        <f t="shared" si="46"/>
        <v>276.86184210526318</v>
      </c>
      <c r="Y127" s="1">
        <f t="shared" si="36"/>
        <v>144.04316078658186</v>
      </c>
      <c r="Z127" s="1">
        <f t="shared" si="37"/>
        <v>204.84026171197223</v>
      </c>
      <c r="AA127" s="7">
        <f t="shared" si="38"/>
        <v>921.87622903412387</v>
      </c>
      <c r="AB127" s="1">
        <f t="shared" si="39"/>
        <v>229.65201465201463</v>
      </c>
      <c r="AC127" s="1">
        <f t="shared" si="47"/>
        <v>2357.7606837606832</v>
      </c>
      <c r="AD127" s="1">
        <f t="shared" si="48"/>
        <v>17.992673992674</v>
      </c>
      <c r="AE127" s="12">
        <f t="shared" si="49"/>
        <v>0.61527210667687804</v>
      </c>
      <c r="AH127" s="23">
        <f t="shared" si="40"/>
        <v>0.29624</v>
      </c>
      <c r="AI127" s="23">
        <f t="shared" si="41"/>
        <v>0.35926000000000002</v>
      </c>
      <c r="AJ127" s="11">
        <f t="shared" si="54"/>
        <v>0.23812</v>
      </c>
      <c r="AK127" s="11">
        <f t="shared" si="54"/>
        <v>0.36656</v>
      </c>
      <c r="AL127" s="11">
        <f t="shared" si="54"/>
        <v>0.40244000000000002</v>
      </c>
      <c r="AM127" s="11">
        <f t="shared" si="54"/>
        <v>0.53</v>
      </c>
      <c r="AN127" s="23">
        <f t="shared" si="68"/>
        <v>0.77097134919200005</v>
      </c>
      <c r="AO127" s="23">
        <f t="shared" si="68"/>
        <v>0.96047554524800005</v>
      </c>
      <c r="AP127" s="23">
        <f t="shared" si="68"/>
        <v>0.76182068531200009</v>
      </c>
      <c r="AQ127" s="23">
        <f t="shared" si="67"/>
        <v>0.72059384771200008</v>
      </c>
      <c r="AR127" s="23">
        <f t="shared" si="67"/>
        <v>0.6244780000000002</v>
      </c>
      <c r="AS127" s="23">
        <f t="shared" si="60"/>
        <v>2.5590449560973325</v>
      </c>
      <c r="AT127" s="23">
        <f t="shared" si="60"/>
        <v>1.219047197321748</v>
      </c>
      <c r="AU127" s="23">
        <f t="shared" si="60"/>
        <v>1.0051854423984488</v>
      </c>
      <c r="AV127" s="23">
        <f t="shared" si="60"/>
        <v>0.33590998653796417</v>
      </c>
    </row>
    <row r="128" spans="1:48" x14ac:dyDescent="0.35">
      <c r="A128">
        <v>1958</v>
      </c>
      <c r="B128" s="1">
        <v>-12.9</v>
      </c>
      <c r="C128" s="1">
        <v>-12</v>
      </c>
      <c r="D128" s="1">
        <v>-12.9</v>
      </c>
      <c r="E128" s="1">
        <v>-9.1999999999999993</v>
      </c>
      <c r="F128" s="5">
        <v>1</v>
      </c>
      <c r="G128" s="1">
        <v>5.7</v>
      </c>
      <c r="H128" s="1">
        <v>8.8000000000000007</v>
      </c>
      <c r="I128" s="1">
        <v>6.8</v>
      </c>
      <c r="J128" s="1">
        <v>2.4</v>
      </c>
      <c r="K128" s="1">
        <v>-2.4</v>
      </c>
      <c r="L128" s="1">
        <v>-8.4</v>
      </c>
      <c r="M128" s="1">
        <v>-6.2</v>
      </c>
      <c r="N128" s="1">
        <v>-3.3</v>
      </c>
      <c r="O128" s="1">
        <f t="shared" si="31"/>
        <v>24.7</v>
      </c>
      <c r="P128" s="1">
        <f t="shared" si="42"/>
        <v>-11.933333333333332</v>
      </c>
      <c r="Q128" s="1">
        <f t="shared" si="43"/>
        <v>-7.0333333333333341</v>
      </c>
      <c r="R128" s="1">
        <f t="shared" si="44"/>
        <v>7.1000000000000005</v>
      </c>
      <c r="S128" s="1">
        <f t="shared" si="45"/>
        <v>-2.8000000000000003</v>
      </c>
      <c r="U128" s="1">
        <f t="shared" si="34"/>
        <v>8.8000000000000007</v>
      </c>
      <c r="V128" s="1">
        <f t="shared" si="35"/>
        <v>-12.9</v>
      </c>
      <c r="W128" s="5">
        <f t="shared" si="69"/>
        <v>132.50980392156862</v>
      </c>
      <c r="X128" s="1">
        <f t="shared" si="46"/>
        <v>273.25</v>
      </c>
      <c r="Y128" s="1">
        <f t="shared" si="36"/>
        <v>140.74019607843138</v>
      </c>
      <c r="Z128" s="1">
        <f t="shared" si="37"/>
        <v>202.87990196078431</v>
      </c>
      <c r="AA128" s="7">
        <f t="shared" si="38"/>
        <v>825.6758169934642</v>
      </c>
      <c r="AB128" s="1">
        <f t="shared" si="39"/>
        <v>220.64796181630544</v>
      </c>
      <c r="AC128" s="1">
        <f t="shared" si="47"/>
        <v>1897.5724716202267</v>
      </c>
      <c r="AD128" s="1">
        <f t="shared" si="48"/>
        <v>22.185823013415899</v>
      </c>
      <c r="AE128" s="12">
        <f t="shared" si="49"/>
        <v>0.60254107438414461</v>
      </c>
      <c r="AH128" s="23">
        <f t="shared" si="40"/>
        <v>0.26672000000000007</v>
      </c>
      <c r="AI128" s="23">
        <f t="shared" si="41"/>
        <v>0.29448999999999997</v>
      </c>
      <c r="AJ128" s="11">
        <f t="shared" si="54"/>
        <v>0.20548</v>
      </c>
      <c r="AK128" s="11">
        <f t="shared" si="54"/>
        <v>0.31453999999999999</v>
      </c>
      <c r="AL128" s="11">
        <f t="shared" si="54"/>
        <v>0.35246</v>
      </c>
      <c r="AM128" s="11">
        <f t="shared" si="54"/>
        <v>0.49685000000000001</v>
      </c>
      <c r="AN128" s="23">
        <f t="shared" si="68"/>
        <v>0.86345805144200005</v>
      </c>
      <c r="AO128" s="23">
        <f t="shared" si="68"/>
        <v>1.0236825135680001</v>
      </c>
      <c r="AP128" s="23">
        <f t="shared" si="68"/>
        <v>0.83265829607200015</v>
      </c>
      <c r="AQ128" s="23">
        <f t="shared" si="67"/>
        <v>0.77972728487200005</v>
      </c>
      <c r="AR128" s="23">
        <f t="shared" si="67"/>
        <v>0.64188251245000005</v>
      </c>
      <c r="AS128" s="23">
        <f t="shared" si="60"/>
        <v>2.500264047822792</v>
      </c>
      <c r="AT128" s="23">
        <f t="shared" si="60"/>
        <v>1.2061352796274565</v>
      </c>
      <c r="AU128" s="23">
        <f t="shared" si="60"/>
        <v>0.98955686328554193</v>
      </c>
      <c r="AV128" s="23">
        <f t="shared" si="60"/>
        <v>0.32230021114586688</v>
      </c>
    </row>
    <row r="129" spans="1:48" x14ac:dyDescent="0.35">
      <c r="A129">
        <v>1959</v>
      </c>
      <c r="B129" s="1">
        <v>-6.8</v>
      </c>
      <c r="C129" s="1">
        <v>-15.5</v>
      </c>
      <c r="D129" s="1">
        <v>-21</v>
      </c>
      <c r="E129" s="1">
        <v>-8.6999999999999993</v>
      </c>
      <c r="F129" s="5">
        <v>1.4</v>
      </c>
      <c r="G129" s="1">
        <v>5.7</v>
      </c>
      <c r="H129" s="1">
        <v>8.1</v>
      </c>
      <c r="I129" s="1">
        <v>6.9</v>
      </c>
      <c r="J129" s="1">
        <v>2.6</v>
      </c>
      <c r="K129" s="1">
        <v>-1</v>
      </c>
      <c r="L129" s="1">
        <v>-4.9000000000000004</v>
      </c>
      <c r="M129" s="1">
        <v>-10.9</v>
      </c>
      <c r="N129" s="1">
        <v>-3.7</v>
      </c>
      <c r="O129" s="1">
        <f t="shared" si="31"/>
        <v>24.700000000000003</v>
      </c>
      <c r="P129" s="1">
        <f t="shared" si="42"/>
        <v>-9.5</v>
      </c>
      <c r="Q129" s="1">
        <f t="shared" si="43"/>
        <v>-9.4333333333333336</v>
      </c>
      <c r="R129" s="1">
        <f t="shared" si="44"/>
        <v>6.9000000000000012</v>
      </c>
      <c r="S129" s="1">
        <f t="shared" si="45"/>
        <v>-1.1000000000000001</v>
      </c>
      <c r="U129" s="1">
        <f t="shared" si="34"/>
        <v>8.1</v>
      </c>
      <c r="V129" s="1">
        <f t="shared" si="35"/>
        <v>-21</v>
      </c>
      <c r="W129" s="5">
        <f t="shared" si="69"/>
        <v>131.27227722772278</v>
      </c>
      <c r="X129" s="1">
        <f t="shared" si="46"/>
        <v>280.02777777777777</v>
      </c>
      <c r="Y129" s="1">
        <f t="shared" si="36"/>
        <v>148.75550055005499</v>
      </c>
      <c r="Z129" s="1">
        <f t="shared" si="37"/>
        <v>205.65002750275028</v>
      </c>
      <c r="AA129" s="7">
        <f t="shared" si="38"/>
        <v>803.27970297029685</v>
      </c>
      <c r="AB129" s="1">
        <f t="shared" si="39"/>
        <v>223.02227722772278</v>
      </c>
      <c r="AC129" s="1">
        <f t="shared" si="47"/>
        <v>3122.3118811881191</v>
      </c>
      <c r="AD129" s="1">
        <f t="shared" si="48"/>
        <v>19.761138613861391</v>
      </c>
      <c r="AE129" s="12">
        <f t="shared" si="49"/>
        <v>0.66347372186178433</v>
      </c>
      <c r="AH129" s="23">
        <f t="shared" si="40"/>
        <v>0.24088999999999999</v>
      </c>
      <c r="AI129" s="23">
        <f t="shared" si="41"/>
        <v>0.29449000000000003</v>
      </c>
      <c r="AJ129" s="11">
        <f t="shared" si="54"/>
        <v>0.20548000000000002</v>
      </c>
      <c r="AK129" s="11">
        <f t="shared" si="54"/>
        <v>0.31454000000000004</v>
      </c>
      <c r="AL129" s="11">
        <f t="shared" si="54"/>
        <v>0.35246</v>
      </c>
      <c r="AM129" s="11">
        <f t="shared" si="54"/>
        <v>0.49685000000000001</v>
      </c>
      <c r="AN129" s="23">
        <f t="shared" si="68"/>
        <v>0.86345805144200005</v>
      </c>
      <c r="AO129" s="23">
        <f t="shared" si="68"/>
        <v>1.0236825135680001</v>
      </c>
      <c r="AP129" s="23">
        <f t="shared" si="68"/>
        <v>0.83265829607199993</v>
      </c>
      <c r="AQ129" s="23">
        <f t="shared" si="67"/>
        <v>0.77972728487200005</v>
      </c>
      <c r="AR129" s="23">
        <f t="shared" si="67"/>
        <v>0.64188251245000005</v>
      </c>
      <c r="AS129" s="23">
        <f t="shared" si="60"/>
        <v>2.466121618792493</v>
      </c>
      <c r="AT129" s="23">
        <f t="shared" si="60"/>
        <v>1.1896648639441687</v>
      </c>
      <c r="AU129" s="23">
        <f t="shared" si="60"/>
        <v>0.97604394051820775</v>
      </c>
      <c r="AV129" s="23">
        <f t="shared" si="60"/>
        <v>0.31789903116046475</v>
      </c>
    </row>
    <row r="130" spans="1:48" x14ac:dyDescent="0.35">
      <c r="A130">
        <v>1960</v>
      </c>
      <c r="B130" s="1">
        <v>-9.1</v>
      </c>
      <c r="C130" s="1">
        <v>-11.5</v>
      </c>
      <c r="D130" s="1">
        <v>-17.2</v>
      </c>
      <c r="E130" s="1">
        <v>-10.7</v>
      </c>
      <c r="F130" s="5">
        <v>0.1</v>
      </c>
      <c r="G130" s="1">
        <v>6</v>
      </c>
      <c r="H130" s="1">
        <v>9.1</v>
      </c>
      <c r="I130" s="1">
        <v>9.1</v>
      </c>
      <c r="J130" s="1">
        <v>3.4</v>
      </c>
      <c r="K130" s="5">
        <v>2.2000000000000002</v>
      </c>
      <c r="L130" s="1">
        <v>-3.2</v>
      </c>
      <c r="M130" s="1">
        <v>-8.4</v>
      </c>
      <c r="N130" s="1">
        <v>-2.2999999999999998</v>
      </c>
      <c r="O130" s="1">
        <f t="shared" si="31"/>
        <v>27.699999999999996</v>
      </c>
      <c r="P130" s="1">
        <f t="shared" si="42"/>
        <v>-10.5</v>
      </c>
      <c r="Q130" s="1">
        <f t="shared" si="43"/>
        <v>-9.2666666666666657</v>
      </c>
      <c r="R130" s="1">
        <f t="shared" si="44"/>
        <v>8.0666666666666664</v>
      </c>
      <c r="S130" s="1">
        <f t="shared" si="45"/>
        <v>0.79999999999999982</v>
      </c>
      <c r="U130" s="1">
        <f t="shared" si="34"/>
        <v>9.1</v>
      </c>
      <c r="V130" s="1">
        <f t="shared" si="35"/>
        <v>-17.2</v>
      </c>
      <c r="W130" s="5">
        <f t="shared" si="69"/>
        <v>135.21759259259258</v>
      </c>
      <c r="X130" s="5">
        <f>INTERCEPT(K$7:L$7,K130:L130)</f>
        <v>300.92592592592592</v>
      </c>
      <c r="Y130" s="1">
        <f t="shared" si="36"/>
        <v>165.70833333333334</v>
      </c>
      <c r="Z130" s="1">
        <f t="shared" si="37"/>
        <v>218.07175925925924</v>
      </c>
      <c r="AA130" s="7">
        <f t="shared" si="38"/>
        <v>1005.2972222222222</v>
      </c>
      <c r="AB130" s="1">
        <f t="shared" si="39"/>
        <v>220.18981481481481</v>
      </c>
      <c r="AC130" s="1">
        <f t="shared" si="47"/>
        <v>2524.8432098765429</v>
      </c>
      <c r="AD130" s="1">
        <f t="shared" si="48"/>
        <v>25.122685185185176</v>
      </c>
      <c r="AE130" s="12">
        <f t="shared" si="49"/>
        <v>0.61312041612389179</v>
      </c>
      <c r="AH130" s="23">
        <f t="shared" si="40"/>
        <v>0.27779000000000004</v>
      </c>
      <c r="AI130" s="23">
        <f t="shared" si="41"/>
        <v>0.33258999999999994</v>
      </c>
      <c r="AJ130" s="11">
        <f t="shared" si="54"/>
        <v>0.22467999999999999</v>
      </c>
      <c r="AK130" s="11">
        <f t="shared" si="54"/>
        <v>0.34513999999999995</v>
      </c>
      <c r="AL130" s="11">
        <f t="shared" si="54"/>
        <v>0.38185999999999992</v>
      </c>
      <c r="AM130" s="11">
        <f t="shared" si="54"/>
        <v>0.51634999999999998</v>
      </c>
      <c r="AN130" s="23">
        <f t="shared" si="68"/>
        <v>0.80659508160200022</v>
      </c>
      <c r="AO130" s="23">
        <f t="shared" si="68"/>
        <v>0.98587746780800001</v>
      </c>
      <c r="AP130" s="23">
        <f t="shared" si="68"/>
        <v>0.78940291943200025</v>
      </c>
      <c r="AQ130" s="23">
        <f t="shared" si="67"/>
        <v>0.74347868423200025</v>
      </c>
      <c r="AR130" s="23">
        <f t="shared" si="67"/>
        <v>0.63100042045000004</v>
      </c>
      <c r="AS130" s="23">
        <f t="shared" si="60"/>
        <v>2.7074295394872627</v>
      </c>
      <c r="AT130" s="23">
        <f t="shared" si="60"/>
        <v>1.2958491167740251</v>
      </c>
      <c r="AU130" s="23">
        <f t="shared" si="60"/>
        <v>1.0662182432488345</v>
      </c>
      <c r="AV130" s="23">
        <f t="shared" si="60"/>
        <v>0.35260632736848346</v>
      </c>
    </row>
    <row r="131" spans="1:48" x14ac:dyDescent="0.35">
      <c r="A131">
        <v>1961</v>
      </c>
      <c r="B131" s="1">
        <v>-10.5</v>
      </c>
      <c r="C131" s="1">
        <v>-20.9</v>
      </c>
      <c r="D131" s="1">
        <v>-20.6</v>
      </c>
      <c r="E131" s="1">
        <v>-9.8000000000000007</v>
      </c>
      <c r="F131" s="6">
        <v>-0.5</v>
      </c>
      <c r="G131" s="1">
        <v>6.3</v>
      </c>
      <c r="H131" s="1">
        <v>7.7</v>
      </c>
      <c r="I131" s="1">
        <v>7.6</v>
      </c>
      <c r="J131" s="1">
        <v>3.2</v>
      </c>
      <c r="K131" s="1">
        <v>-1.9</v>
      </c>
      <c r="L131" s="1">
        <v>-6.5</v>
      </c>
      <c r="M131" s="1">
        <v>-6.9</v>
      </c>
      <c r="N131" s="1">
        <v>-4.4000000000000004</v>
      </c>
      <c r="O131" s="1">
        <f t="shared" si="31"/>
        <v>24.8</v>
      </c>
      <c r="P131" s="1">
        <f t="shared" si="42"/>
        <v>-13.266666666666666</v>
      </c>
      <c r="Q131" s="1">
        <f t="shared" si="43"/>
        <v>-10.3</v>
      </c>
      <c r="R131" s="1">
        <f t="shared" si="44"/>
        <v>7.2</v>
      </c>
      <c r="S131" s="1">
        <f t="shared" si="45"/>
        <v>-1.7333333333333332</v>
      </c>
      <c r="U131" s="1">
        <f t="shared" si="34"/>
        <v>7.7</v>
      </c>
      <c r="V131" s="1">
        <f t="shared" si="35"/>
        <v>-20.9</v>
      </c>
      <c r="W131" s="4">
        <f t="shared" ref="W131" si="70">INTERCEPT(F$7:G$7,F131:G131)</f>
        <v>137.74264705882354</v>
      </c>
      <c r="X131" s="1">
        <f t="shared" si="46"/>
        <v>277.13725490196077</v>
      </c>
      <c r="Y131" s="1">
        <f t="shared" si="36"/>
        <v>139.39460784313724</v>
      </c>
      <c r="Z131" s="1">
        <f t="shared" si="37"/>
        <v>207.43995098039215</v>
      </c>
      <c r="AA131" s="7">
        <f t="shared" si="38"/>
        <v>715.55898692810445</v>
      </c>
      <c r="AB131" s="1">
        <f t="shared" si="39"/>
        <v>201.81672113289761</v>
      </c>
      <c r="AC131" s="1">
        <f t="shared" si="47"/>
        <v>2811.9796477850396</v>
      </c>
      <c r="AD131" s="1">
        <f t="shared" si="48"/>
        <v>36.83428649237473</v>
      </c>
      <c r="AE131" s="12">
        <f t="shared" si="49"/>
        <v>0.66469550495002605</v>
      </c>
      <c r="AH131" s="23">
        <f t="shared" si="40"/>
        <v>0.22613000000000005</v>
      </c>
      <c r="AI131" s="23">
        <f t="shared" si="41"/>
        <v>0.29576000000000002</v>
      </c>
      <c r="AJ131" s="11">
        <f t="shared" si="54"/>
        <v>0.20612</v>
      </c>
      <c r="AK131" s="11">
        <f t="shared" si="54"/>
        <v>0.31556000000000001</v>
      </c>
      <c r="AL131" s="11">
        <f t="shared" si="54"/>
        <v>0.35343999999999998</v>
      </c>
      <c r="AM131" s="11">
        <f t="shared" si="54"/>
        <v>0.4975</v>
      </c>
      <c r="AN131" s="23">
        <f t="shared" si="68"/>
        <v>0.86144942579200012</v>
      </c>
      <c r="AO131" s="23">
        <f t="shared" si="68"/>
        <v>1.0223935996480003</v>
      </c>
      <c r="AP131" s="23">
        <f t="shared" si="68"/>
        <v>0.83114343491200005</v>
      </c>
      <c r="AQ131" s="23">
        <f t="shared" si="67"/>
        <v>0.77845159731200009</v>
      </c>
      <c r="AR131" s="23">
        <f t="shared" si="67"/>
        <v>0.64149012500000013</v>
      </c>
      <c r="AS131" s="23">
        <f t="shared" si="60"/>
        <v>2.3261099153930891</v>
      </c>
      <c r="AT131" s="23">
        <f t="shared" si="60"/>
        <v>1.1218080221015314</v>
      </c>
      <c r="AU131" s="23">
        <f t="shared" si="60"/>
        <v>0.92045621475492101</v>
      </c>
      <c r="AV131" s="23">
        <f t="shared" si="60"/>
        <v>0.29994784329612895</v>
      </c>
    </row>
    <row r="132" spans="1:48" x14ac:dyDescent="0.35">
      <c r="A132">
        <v>1962</v>
      </c>
      <c r="B132" s="1">
        <v>-9</v>
      </c>
      <c r="C132" s="1">
        <v>-14.4</v>
      </c>
      <c r="D132" s="1">
        <v>-6.4</v>
      </c>
      <c r="E132" s="1">
        <v>-4.7</v>
      </c>
      <c r="F132" s="5">
        <v>1</v>
      </c>
      <c r="G132" s="1">
        <v>5.4</v>
      </c>
      <c r="H132" s="1">
        <v>9</v>
      </c>
      <c r="I132" s="1">
        <v>7</v>
      </c>
      <c r="J132" s="1">
        <v>2.4</v>
      </c>
      <c r="K132" s="1">
        <v>-2.4</v>
      </c>
      <c r="L132" s="1">
        <v>-4.7</v>
      </c>
      <c r="M132" s="1">
        <v>-8.1</v>
      </c>
      <c r="N132" s="1">
        <v>-2.1</v>
      </c>
      <c r="O132" s="1">
        <f t="shared" si="31"/>
        <v>24.799999999999997</v>
      </c>
      <c r="P132" s="1">
        <f t="shared" si="42"/>
        <v>-10.1</v>
      </c>
      <c r="Q132" s="1">
        <f t="shared" si="43"/>
        <v>-3.3666666666666671</v>
      </c>
      <c r="R132" s="1">
        <f t="shared" si="44"/>
        <v>7.1333333333333329</v>
      </c>
      <c r="S132" s="1">
        <f t="shared" si="45"/>
        <v>-1.5666666666666667</v>
      </c>
      <c r="U132" s="1">
        <f t="shared" si="34"/>
        <v>9</v>
      </c>
      <c r="V132" s="1">
        <f t="shared" si="35"/>
        <v>-14.4</v>
      </c>
      <c r="W132" s="5">
        <f t="shared" ref="W132" si="71">INTERCEPT(E$7:F$7,E132:F132)</f>
        <v>130.14912280701753</v>
      </c>
      <c r="X132" s="1">
        <f t="shared" si="46"/>
        <v>273.25</v>
      </c>
      <c r="Y132" s="1">
        <f t="shared" si="36"/>
        <v>143.10087719298247</v>
      </c>
      <c r="Z132" s="1">
        <f t="shared" si="37"/>
        <v>201.69956140350877</v>
      </c>
      <c r="AA132" s="7">
        <f t="shared" si="38"/>
        <v>858.6052631578948</v>
      </c>
      <c r="AB132" s="1">
        <f t="shared" si="39"/>
        <v>218.01186790505676</v>
      </c>
      <c r="AC132" s="1">
        <f t="shared" si="47"/>
        <v>2092.913931888545</v>
      </c>
      <c r="AD132" s="1">
        <f t="shared" si="48"/>
        <v>21.143188854489154</v>
      </c>
      <c r="AE132" s="12">
        <f t="shared" si="49"/>
        <v>0.60956918184421194</v>
      </c>
      <c r="AH132" s="23">
        <f t="shared" si="40"/>
        <v>0.27410000000000001</v>
      </c>
      <c r="AI132" s="23">
        <f t="shared" si="41"/>
        <v>0.29575999999999997</v>
      </c>
      <c r="AJ132" s="11">
        <f t="shared" si="54"/>
        <v>0.20612</v>
      </c>
      <c r="AK132" s="11">
        <f t="shared" si="54"/>
        <v>0.31555999999999995</v>
      </c>
      <c r="AL132" s="11">
        <f t="shared" si="54"/>
        <v>0.35343999999999998</v>
      </c>
      <c r="AM132" s="11">
        <f t="shared" si="54"/>
        <v>0.49749999999999994</v>
      </c>
      <c r="AN132" s="23">
        <f t="shared" si="68"/>
        <v>0.86144942579200012</v>
      </c>
      <c r="AO132" s="23">
        <f t="shared" si="68"/>
        <v>1.0223935996480003</v>
      </c>
      <c r="AP132" s="23">
        <f t="shared" si="68"/>
        <v>0.83114343491200016</v>
      </c>
      <c r="AQ132" s="23">
        <f t="shared" si="67"/>
        <v>0.77845159731200009</v>
      </c>
      <c r="AR132" s="23">
        <f t="shared" si="67"/>
        <v>0.64149012500000024</v>
      </c>
      <c r="AS132" s="23">
        <f t="shared" si="60"/>
        <v>2.5480285241545095</v>
      </c>
      <c r="AT132" s="23">
        <f t="shared" si="60"/>
        <v>1.2288322318840272</v>
      </c>
      <c r="AU132" s="23">
        <f t="shared" si="60"/>
        <v>1.0082707936157382</v>
      </c>
      <c r="AV132" s="23">
        <f t="shared" si="60"/>
        <v>0.32856386339250387</v>
      </c>
    </row>
    <row r="133" spans="1:48" x14ac:dyDescent="0.35">
      <c r="A133">
        <v>1963</v>
      </c>
      <c r="B133" s="1">
        <v>-4.9000000000000004</v>
      </c>
      <c r="C133" s="1">
        <v>-7.3</v>
      </c>
      <c r="D133" s="1">
        <v>-13.3</v>
      </c>
      <c r="E133" s="1">
        <v>-5.3</v>
      </c>
      <c r="F133" s="6">
        <v>-1.8</v>
      </c>
      <c r="G133" s="1">
        <v>4</v>
      </c>
      <c r="H133" s="1">
        <v>7.1</v>
      </c>
      <c r="I133" s="1">
        <v>7.8</v>
      </c>
      <c r="J133" s="1">
        <v>2.1</v>
      </c>
      <c r="K133" s="1">
        <v>-3.5</v>
      </c>
      <c r="L133" s="1">
        <v>-6.8</v>
      </c>
      <c r="M133" s="1">
        <v>-5.7</v>
      </c>
      <c r="N133" s="1">
        <v>-2.2999999999999998</v>
      </c>
      <c r="O133" s="1">
        <f t="shared" si="31"/>
        <v>21</v>
      </c>
      <c r="P133" s="1">
        <f t="shared" si="42"/>
        <v>-6.7666666666666666</v>
      </c>
      <c r="Q133" s="1">
        <f t="shared" si="43"/>
        <v>-6.8000000000000007</v>
      </c>
      <c r="R133" s="1">
        <f t="shared" si="44"/>
        <v>6.3</v>
      </c>
      <c r="S133" s="1">
        <f t="shared" si="45"/>
        <v>-2.7333333333333329</v>
      </c>
      <c r="U133" s="1">
        <f t="shared" si="34"/>
        <v>7.8</v>
      </c>
      <c r="V133" s="1">
        <f t="shared" si="35"/>
        <v>-13.3</v>
      </c>
      <c r="W133" s="4">
        <f t="shared" ref="W133:W136" si="72">INTERCEPT(F$7:G$7,F133:G133)</f>
        <v>144.9655172413793</v>
      </c>
      <c r="X133" s="1">
        <f t="shared" si="46"/>
        <v>269.4375</v>
      </c>
      <c r="Y133" s="1">
        <f t="shared" si="36"/>
        <v>124.4719827586207</v>
      </c>
      <c r="Z133" s="1">
        <f t="shared" si="37"/>
        <v>207.20150862068965</v>
      </c>
      <c r="AA133" s="7">
        <f t="shared" si="38"/>
        <v>647.25431034482756</v>
      </c>
      <c r="AB133" s="1">
        <f t="shared" si="39"/>
        <v>236.7155172413793</v>
      </c>
      <c r="AC133" s="1">
        <f t="shared" si="47"/>
        <v>2098.8775862068965</v>
      </c>
      <c r="AD133" s="1">
        <f t="shared" si="48"/>
        <v>26.607758620689651</v>
      </c>
      <c r="AE133" s="12">
        <f t="shared" si="49"/>
        <v>0.64295418433770035</v>
      </c>
      <c r="AH133" s="23">
        <f t="shared" si="40"/>
        <v>0.20399</v>
      </c>
      <c r="AI133" s="23">
        <f t="shared" si="41"/>
        <v>0.2475</v>
      </c>
      <c r="AJ133" s="11">
        <f t="shared" si="54"/>
        <v>0.18180000000000002</v>
      </c>
      <c r="AK133" s="11">
        <f t="shared" si="54"/>
        <v>0.27679999999999999</v>
      </c>
      <c r="AL133" s="11">
        <f t="shared" si="54"/>
        <v>0.31619999999999998</v>
      </c>
      <c r="AM133" s="11">
        <f t="shared" si="54"/>
        <v>0.4728</v>
      </c>
      <c r="AN133" s="23">
        <f t="shared" si="68"/>
        <v>0.94326512500000015</v>
      </c>
      <c r="AO133" s="23">
        <f t="shared" si="68"/>
        <v>1.0727660008000002</v>
      </c>
      <c r="AP133" s="23">
        <f t="shared" si="68"/>
        <v>0.89224814080000003</v>
      </c>
      <c r="AQ133" s="23">
        <f t="shared" si="67"/>
        <v>0.83019550480000015</v>
      </c>
      <c r="AR133" s="23">
        <f t="shared" si="67"/>
        <v>0.65783841279999999</v>
      </c>
      <c r="AS133" s="23">
        <f t="shared" si="60"/>
        <v>2.2661488220317558</v>
      </c>
      <c r="AT133" s="23">
        <f t="shared" si="60"/>
        <v>1.1054475287608148</v>
      </c>
      <c r="AU133" s="23">
        <f t="shared" si="60"/>
        <v>0.90404962715725656</v>
      </c>
      <c r="AV133" s="23">
        <f t="shared" si="60"/>
        <v>0.28888508899951759</v>
      </c>
    </row>
    <row r="134" spans="1:48" x14ac:dyDescent="0.35">
      <c r="A134">
        <v>1964</v>
      </c>
      <c r="B134" s="1">
        <v>-8</v>
      </c>
      <c r="C134" s="1">
        <v>-9.4</v>
      </c>
      <c r="D134" s="1">
        <v>-18.600000000000001</v>
      </c>
      <c r="E134" s="1">
        <v>-9</v>
      </c>
      <c r="F134" s="6">
        <v>-2.2999999999999998</v>
      </c>
      <c r="G134" s="1">
        <v>4.8</v>
      </c>
      <c r="H134" s="1">
        <v>5.6</v>
      </c>
      <c r="I134" s="1">
        <v>6.9</v>
      </c>
      <c r="J134" s="1">
        <v>3.6</v>
      </c>
      <c r="K134" s="1">
        <v>-2.6</v>
      </c>
      <c r="L134" s="1">
        <v>-7.4</v>
      </c>
      <c r="M134" s="1">
        <v>-7.9</v>
      </c>
      <c r="N134" s="1">
        <v>-3.7</v>
      </c>
      <c r="O134" s="1">
        <f t="shared" si="31"/>
        <v>20.9</v>
      </c>
      <c r="P134" s="1">
        <f t="shared" si="42"/>
        <v>-7.7</v>
      </c>
      <c r="Q134" s="1">
        <f t="shared" si="43"/>
        <v>-9.9666666666666668</v>
      </c>
      <c r="R134" s="1">
        <f t="shared" si="44"/>
        <v>5.7666666666666657</v>
      </c>
      <c r="S134" s="1">
        <f t="shared" si="45"/>
        <v>-2.1333333333333333</v>
      </c>
      <c r="U134" s="1">
        <f t="shared" si="34"/>
        <v>6.9</v>
      </c>
      <c r="V134" s="1">
        <f t="shared" si="35"/>
        <v>-18.600000000000001</v>
      </c>
      <c r="W134" s="4">
        <f t="shared" si="72"/>
        <v>145.38028169014083</v>
      </c>
      <c r="X134" s="1">
        <f t="shared" si="46"/>
        <v>275.70967741935482</v>
      </c>
      <c r="Y134" s="1">
        <f t="shared" si="36"/>
        <v>130.32939572921399</v>
      </c>
      <c r="Z134" s="1">
        <f t="shared" si="37"/>
        <v>210.54497955474784</v>
      </c>
      <c r="AA134" s="7">
        <f t="shared" si="38"/>
        <v>599.51522035438427</v>
      </c>
      <c r="AB134" s="1">
        <f t="shared" si="39"/>
        <v>240.94278169014083</v>
      </c>
      <c r="AC134" s="1">
        <f t="shared" si="47"/>
        <v>2987.6904929577463</v>
      </c>
      <c r="AD134" s="1">
        <f t="shared" si="48"/>
        <v>24.908890845070417</v>
      </c>
      <c r="AE134" s="12">
        <f t="shared" si="49"/>
        <v>0.6906302231824657</v>
      </c>
      <c r="AH134" s="23">
        <f t="shared" si="40"/>
        <v>0.14863999999999999</v>
      </c>
      <c r="AI134" s="23">
        <f t="shared" si="41"/>
        <v>0.24622999999999995</v>
      </c>
      <c r="AJ134" s="11">
        <f t="shared" si="54"/>
        <v>0.18115999999999999</v>
      </c>
      <c r="AK134" s="11">
        <f t="shared" si="54"/>
        <v>0.27578000000000003</v>
      </c>
      <c r="AL134" s="11">
        <f t="shared" si="54"/>
        <v>0.31521999999999994</v>
      </c>
      <c r="AM134" s="11">
        <f t="shared" si="54"/>
        <v>0.47214999999999996</v>
      </c>
      <c r="AN134" s="23">
        <f t="shared" si="68"/>
        <v>0.94557039521800024</v>
      </c>
      <c r="AO134" s="23">
        <f t="shared" si="68"/>
        <v>1.0741302483520001</v>
      </c>
      <c r="AP134" s="23">
        <f t="shared" si="68"/>
        <v>0.89395435232800002</v>
      </c>
      <c r="AQ134" s="23">
        <f t="shared" si="67"/>
        <v>0.83164782912800017</v>
      </c>
      <c r="AR134" s="23">
        <f t="shared" si="67"/>
        <v>0.65830850645000005</v>
      </c>
      <c r="AS134" s="23">
        <f t="shared" si="60"/>
        <v>2.1823632078534305</v>
      </c>
      <c r="AT134" s="23">
        <f t="shared" si="60"/>
        <v>1.0649166319228913</v>
      </c>
      <c r="AU134" s="23">
        <f t="shared" si="60"/>
        <v>0.87083212703003376</v>
      </c>
      <c r="AV134" s="23">
        <f t="shared" si="60"/>
        <v>0.27812682356055718</v>
      </c>
    </row>
    <row r="135" spans="1:48" x14ac:dyDescent="0.35">
      <c r="A135">
        <v>1965</v>
      </c>
      <c r="B135" s="1">
        <v>-11.2</v>
      </c>
      <c r="C135" s="1">
        <v>-8</v>
      </c>
      <c r="D135" s="1">
        <v>-13</v>
      </c>
      <c r="E135" s="1">
        <v>-8.4</v>
      </c>
      <c r="F135" s="5">
        <v>2.4</v>
      </c>
      <c r="G135" s="1">
        <v>4.5999999999999996</v>
      </c>
      <c r="H135" s="1">
        <v>8.8000000000000007</v>
      </c>
      <c r="I135" s="1">
        <v>7.7</v>
      </c>
      <c r="J135" s="1">
        <v>3.1</v>
      </c>
      <c r="K135" s="1">
        <v>-1.7</v>
      </c>
      <c r="L135" s="1">
        <v>-3.3</v>
      </c>
      <c r="M135" s="1">
        <v>-10.1</v>
      </c>
      <c r="N135" s="1">
        <v>-2.4</v>
      </c>
      <c r="O135" s="1">
        <f t="shared" si="31"/>
        <v>26.6</v>
      </c>
      <c r="P135" s="1">
        <f t="shared" si="42"/>
        <v>-9.0333333333333332</v>
      </c>
      <c r="Q135" s="1">
        <f t="shared" si="43"/>
        <v>-6.333333333333333</v>
      </c>
      <c r="R135" s="1">
        <f t="shared" si="44"/>
        <v>7.0333333333333341</v>
      </c>
      <c r="S135" s="1">
        <f t="shared" si="45"/>
        <v>-0.63333333333333319</v>
      </c>
      <c r="U135" s="1">
        <f t="shared" si="34"/>
        <v>8.8000000000000007</v>
      </c>
      <c r="V135" s="1">
        <f t="shared" si="35"/>
        <v>-13</v>
      </c>
      <c r="W135" s="5">
        <f t="shared" ref="W135" si="73">INTERCEPT(E$7:F$7,E135:F135)</f>
        <v>128.72222222222223</v>
      </c>
      <c r="X135" s="1">
        <f t="shared" si="46"/>
        <v>277.69791666666669</v>
      </c>
      <c r="Y135" s="1">
        <f t="shared" si="36"/>
        <v>148.97569444444446</v>
      </c>
      <c r="Z135" s="1">
        <f t="shared" si="37"/>
        <v>203.21006944444446</v>
      </c>
      <c r="AA135" s="7">
        <f t="shared" si="38"/>
        <v>873.99074074074088</v>
      </c>
      <c r="AB135" s="1">
        <f t="shared" si="39"/>
        <v>218.01254480286741</v>
      </c>
      <c r="AC135" s="1">
        <f t="shared" si="47"/>
        <v>1889.4420549581841</v>
      </c>
      <c r="AD135" s="1">
        <f t="shared" si="48"/>
        <v>19.715949820788524</v>
      </c>
      <c r="AE135" s="12">
        <f t="shared" si="49"/>
        <v>0.59519498162031093</v>
      </c>
      <c r="AH135" s="23">
        <f t="shared" si="40"/>
        <v>0.26672000000000007</v>
      </c>
      <c r="AI135" s="23">
        <f t="shared" si="41"/>
        <v>0.31862000000000001</v>
      </c>
      <c r="AJ135" s="11">
        <f t="shared" si="54"/>
        <v>0.21764000000000003</v>
      </c>
      <c r="AK135" s="11">
        <f t="shared" si="54"/>
        <v>0.33392000000000005</v>
      </c>
      <c r="AL135" s="11">
        <f t="shared" si="54"/>
        <v>0.37108000000000002</v>
      </c>
      <c r="AM135" s="11">
        <f t="shared" si="54"/>
        <v>0.50919999999999999</v>
      </c>
      <c r="AN135" s="23">
        <f t="shared" si="68"/>
        <v>0.82662906464800012</v>
      </c>
      <c r="AO135" s="23">
        <f t="shared" si="68"/>
        <v>0.99953215043200005</v>
      </c>
      <c r="AP135" s="23">
        <f t="shared" si="68"/>
        <v>0.80473701068800008</v>
      </c>
      <c r="AQ135" s="23">
        <f t="shared" si="67"/>
        <v>0.75628408668800018</v>
      </c>
      <c r="AR135" s="23">
        <f t="shared" si="67"/>
        <v>0.63477682880000008</v>
      </c>
      <c r="AS135" s="23">
        <f t="shared" si="60"/>
        <v>2.5418519473591776</v>
      </c>
      <c r="AT135" s="23">
        <f t="shared" si="60"/>
        <v>1.2199393365613809</v>
      </c>
      <c r="AU135" s="23">
        <f t="shared" si="60"/>
        <v>1.0026757326145639</v>
      </c>
      <c r="AV135" s="23">
        <f t="shared" si="60"/>
        <v>0.32975545162796355</v>
      </c>
    </row>
    <row r="136" spans="1:48" x14ac:dyDescent="0.35">
      <c r="A136">
        <v>1966</v>
      </c>
      <c r="B136" s="1">
        <v>-14.9</v>
      </c>
      <c r="C136" s="1">
        <v>-13.3</v>
      </c>
      <c r="D136" s="1">
        <v>-17.5</v>
      </c>
      <c r="E136" s="1">
        <v>-8.6</v>
      </c>
      <c r="F136" s="6">
        <v>-1.8</v>
      </c>
      <c r="G136" s="1">
        <v>4.7</v>
      </c>
      <c r="H136" s="1">
        <v>7.1</v>
      </c>
      <c r="I136" s="1">
        <v>7.9</v>
      </c>
      <c r="J136" s="1">
        <v>4.2</v>
      </c>
      <c r="K136" s="5">
        <v>0.8</v>
      </c>
      <c r="L136" s="1">
        <v>-4.9000000000000004</v>
      </c>
      <c r="M136" s="1">
        <v>-10.3</v>
      </c>
      <c r="N136" s="1">
        <v>-3.9</v>
      </c>
      <c r="O136" s="1">
        <f t="shared" si="31"/>
        <v>23.900000000000002</v>
      </c>
      <c r="P136" s="1">
        <f t="shared" si="42"/>
        <v>-12.766666666666666</v>
      </c>
      <c r="Q136" s="1">
        <f t="shared" si="43"/>
        <v>-9.3000000000000007</v>
      </c>
      <c r="R136" s="1">
        <f t="shared" si="44"/>
        <v>6.5666666666666673</v>
      </c>
      <c r="S136" s="1">
        <f t="shared" si="45"/>
        <v>3.3333333333333215E-2</v>
      </c>
      <c r="U136" s="1">
        <f t="shared" si="34"/>
        <v>7.9</v>
      </c>
      <c r="V136" s="1">
        <f t="shared" si="35"/>
        <v>-17.5</v>
      </c>
      <c r="W136" s="4">
        <f t="shared" si="72"/>
        <v>143.94615384615383</v>
      </c>
      <c r="X136" s="5">
        <f>INTERCEPT(K$7:L$7,K136:L136)</f>
        <v>292.78070175438597</v>
      </c>
      <c r="Y136" s="1">
        <f t="shared" si="36"/>
        <v>148.83454790823214</v>
      </c>
      <c r="Z136" s="1">
        <f t="shared" si="37"/>
        <v>218.3634278002699</v>
      </c>
      <c r="AA136" s="7">
        <f t="shared" si="38"/>
        <v>783.86195231668921</v>
      </c>
      <c r="AB136" s="1">
        <f t="shared" si="39"/>
        <v>231.24823717948715</v>
      </c>
      <c r="AC136" s="1">
        <f t="shared" si="47"/>
        <v>2697.8961004273501</v>
      </c>
      <c r="AD136" s="1">
        <f t="shared" si="48"/>
        <v>28.32203525641026</v>
      </c>
      <c r="AE136" s="12">
        <f t="shared" si="49"/>
        <v>0.64976292909930422</v>
      </c>
      <c r="AH136" s="23">
        <f t="shared" si="40"/>
        <v>0.20399</v>
      </c>
      <c r="AI136" s="23">
        <f t="shared" si="41"/>
        <v>0.28433000000000003</v>
      </c>
      <c r="AJ136" s="11">
        <f t="shared" si="54"/>
        <v>0.20036000000000001</v>
      </c>
      <c r="AK136" s="11">
        <f t="shared" si="54"/>
        <v>0.30638000000000004</v>
      </c>
      <c r="AL136" s="11">
        <f t="shared" si="54"/>
        <v>0.34462000000000004</v>
      </c>
      <c r="AM136" s="11">
        <f t="shared" si="54"/>
        <v>0.49165000000000003</v>
      </c>
      <c r="AN136" s="23">
        <f t="shared" si="68"/>
        <v>0.87980808833800006</v>
      </c>
      <c r="AO136" s="23">
        <f t="shared" si="68"/>
        <v>1.0340651936320002</v>
      </c>
      <c r="AP136" s="23">
        <f t="shared" si="68"/>
        <v>0.84495846464800006</v>
      </c>
      <c r="AQ136" s="23">
        <f t="shared" si="67"/>
        <v>0.79010012544800012</v>
      </c>
      <c r="AR136" s="23">
        <f t="shared" si="67"/>
        <v>0.64509522845000011</v>
      </c>
      <c r="AS136" s="23">
        <f t="shared" si="60"/>
        <v>2.4484554351012879</v>
      </c>
      <c r="AT136" s="23">
        <f t="shared" si="60"/>
        <v>1.1838462549212818</v>
      </c>
      <c r="AU136" s="23">
        <f t="shared" si="60"/>
        <v>0.97056687469387781</v>
      </c>
      <c r="AV136" s="23">
        <f t="shared" si="60"/>
        <v>0.31481813578602419</v>
      </c>
    </row>
    <row r="137" spans="1:48" x14ac:dyDescent="0.35">
      <c r="A137">
        <v>1967</v>
      </c>
      <c r="B137" s="1">
        <v>-6.6</v>
      </c>
      <c r="C137" s="1">
        <v>-14.4</v>
      </c>
      <c r="D137" s="1">
        <v>-17.5</v>
      </c>
      <c r="E137" s="1">
        <v>-10.6</v>
      </c>
      <c r="F137" s="5">
        <v>1</v>
      </c>
      <c r="G137" s="1">
        <v>4.0999999999999996</v>
      </c>
      <c r="H137" s="1">
        <v>7.8</v>
      </c>
      <c r="I137" s="1">
        <v>7.2</v>
      </c>
      <c r="J137" s="1">
        <v>2.8</v>
      </c>
      <c r="K137" s="1">
        <v>-3.8</v>
      </c>
      <c r="L137" s="1">
        <v>-7.4</v>
      </c>
      <c r="M137" s="1">
        <v>-8.9</v>
      </c>
      <c r="N137" s="1">
        <v>-3.9</v>
      </c>
      <c r="O137" s="1">
        <f t="shared" si="31"/>
        <v>22.9</v>
      </c>
      <c r="P137" s="1">
        <f t="shared" si="42"/>
        <v>-10.433333333333332</v>
      </c>
      <c r="Q137" s="1">
        <f t="shared" si="43"/>
        <v>-9.0333333333333332</v>
      </c>
      <c r="R137" s="1">
        <f t="shared" si="44"/>
        <v>6.3666666666666663</v>
      </c>
      <c r="S137" s="1">
        <f t="shared" si="45"/>
        <v>-2.8000000000000003</v>
      </c>
      <c r="U137" s="1">
        <f t="shared" si="34"/>
        <v>7.8</v>
      </c>
      <c r="V137" s="1">
        <f t="shared" si="35"/>
        <v>-17.5</v>
      </c>
      <c r="W137" s="5">
        <f t="shared" ref="W137:W139" si="74">INTERCEPT(E$7:F$7,E137:F137)</f>
        <v>132.87068965517241</v>
      </c>
      <c r="X137" s="1">
        <f t="shared" si="46"/>
        <v>270.93939393939394</v>
      </c>
      <c r="Y137" s="1">
        <f t="shared" si="36"/>
        <v>138.06870428422152</v>
      </c>
      <c r="Z137" s="1">
        <f t="shared" si="37"/>
        <v>201.90504179728316</v>
      </c>
      <c r="AA137" s="7">
        <f t="shared" si="38"/>
        <v>717.95726227795183</v>
      </c>
      <c r="AB137" s="1">
        <f t="shared" si="39"/>
        <v>205.08998790078644</v>
      </c>
      <c r="AC137" s="1">
        <f t="shared" si="47"/>
        <v>2392.716525509175</v>
      </c>
      <c r="AD137" s="1">
        <f t="shared" si="48"/>
        <v>30.325695704779193</v>
      </c>
      <c r="AE137" s="12">
        <f t="shared" si="49"/>
        <v>0.64608796930434365</v>
      </c>
      <c r="AH137" s="23">
        <f t="shared" si="40"/>
        <v>0.22982000000000002</v>
      </c>
      <c r="AI137" s="23">
        <f t="shared" si="41"/>
        <v>0.27162999999999998</v>
      </c>
      <c r="AJ137" s="11">
        <f t="shared" si="54"/>
        <v>0.19395999999999999</v>
      </c>
      <c r="AK137" s="11">
        <f t="shared" si="54"/>
        <v>0.29618</v>
      </c>
      <c r="AL137" s="11">
        <f t="shared" si="54"/>
        <v>0.33482000000000001</v>
      </c>
      <c r="AM137" s="11">
        <f t="shared" si="54"/>
        <v>0.48514999999999997</v>
      </c>
      <c r="AN137" s="23">
        <f t="shared" si="68"/>
        <v>0.90094821369800004</v>
      </c>
      <c r="AO137" s="23">
        <f t="shared" si="68"/>
        <v>1.0472219654720001</v>
      </c>
      <c r="AP137" s="23">
        <f t="shared" si="68"/>
        <v>0.8607868736080001</v>
      </c>
      <c r="AQ137" s="23">
        <f t="shared" si="67"/>
        <v>0.80348452640800017</v>
      </c>
      <c r="AR137" s="23">
        <f t="shared" si="67"/>
        <v>0.64929516445000024</v>
      </c>
      <c r="AS137" s="23">
        <f t="shared" si="60"/>
        <v>2.358126610460733</v>
      </c>
      <c r="AT137" s="23">
        <f t="shared" si="60"/>
        <v>1.1435494410272431</v>
      </c>
      <c r="AU137" s="23">
        <f t="shared" si="60"/>
        <v>0.93670461985729037</v>
      </c>
      <c r="AV137" s="23">
        <f t="shared" si="60"/>
        <v>0.30227234577620826</v>
      </c>
    </row>
    <row r="138" spans="1:48" x14ac:dyDescent="0.35">
      <c r="A138">
        <v>1968</v>
      </c>
      <c r="B138" s="1">
        <v>-13.4</v>
      </c>
      <c r="C138" s="1">
        <v>-14.2</v>
      </c>
      <c r="D138" s="1">
        <v>-20</v>
      </c>
      <c r="E138" s="1">
        <v>-6.4</v>
      </c>
      <c r="F138" s="5">
        <v>0.7</v>
      </c>
      <c r="G138" s="1">
        <v>4.8</v>
      </c>
      <c r="H138" s="1">
        <v>8.4</v>
      </c>
      <c r="I138" s="1">
        <v>7.4</v>
      </c>
      <c r="J138" s="1">
        <v>3.2</v>
      </c>
      <c r="K138" s="1">
        <v>-1.9</v>
      </c>
      <c r="L138" s="1">
        <v>-5.2</v>
      </c>
      <c r="M138" s="1">
        <v>-7.7</v>
      </c>
      <c r="N138" s="1">
        <v>-3.7</v>
      </c>
      <c r="O138" s="1">
        <f t="shared" ref="O138:O201" si="75">SUMIF(F138:J138,"&gt;0")</f>
        <v>24.5</v>
      </c>
      <c r="P138" s="1">
        <f t="shared" si="42"/>
        <v>-12.166666666666666</v>
      </c>
      <c r="Q138" s="1">
        <f t="shared" si="43"/>
        <v>-8.5666666666666664</v>
      </c>
      <c r="R138" s="1">
        <f t="shared" si="44"/>
        <v>6.8666666666666671</v>
      </c>
      <c r="S138" s="1">
        <f t="shared" si="45"/>
        <v>-1.3</v>
      </c>
      <c r="U138" s="1">
        <f t="shared" si="34"/>
        <v>8.4</v>
      </c>
      <c r="V138" s="1">
        <f t="shared" si="35"/>
        <v>-20</v>
      </c>
      <c r="W138" s="5">
        <f t="shared" si="74"/>
        <v>132.49295774647888</v>
      </c>
      <c r="X138" s="1">
        <f t="shared" si="46"/>
        <v>277.13725490196077</v>
      </c>
      <c r="Y138" s="1">
        <f t="shared" si="36"/>
        <v>144.64429715548189</v>
      </c>
      <c r="Z138" s="1">
        <f t="shared" si="37"/>
        <v>204.81510632421981</v>
      </c>
      <c r="AA138" s="7">
        <f t="shared" si="38"/>
        <v>810.00806407069854</v>
      </c>
      <c r="AB138" s="1">
        <f t="shared" si="39"/>
        <v>226.55356380708494</v>
      </c>
      <c r="AC138" s="1">
        <f t="shared" si="47"/>
        <v>3020.7141840944655</v>
      </c>
      <c r="AD138" s="1">
        <f t="shared" si="48"/>
        <v>19.216175842936408</v>
      </c>
      <c r="AE138" s="12">
        <f t="shared" si="49"/>
        <v>0.65883394119287697</v>
      </c>
      <c r="AH138" s="23">
        <f t="shared" si="40"/>
        <v>0.25196000000000002</v>
      </c>
      <c r="AI138" s="23">
        <f t="shared" si="41"/>
        <v>0.29194999999999999</v>
      </c>
      <c r="AJ138" s="11">
        <f t="shared" si="54"/>
        <v>0.20419999999999999</v>
      </c>
      <c r="AK138" s="11">
        <f t="shared" si="54"/>
        <v>0.3125</v>
      </c>
      <c r="AL138" s="11">
        <f t="shared" si="54"/>
        <v>0.35049999999999998</v>
      </c>
      <c r="AM138" s="11">
        <f t="shared" si="54"/>
        <v>0.49554999999999999</v>
      </c>
      <c r="AN138" s="23">
        <f t="shared" si="68"/>
        <v>0.86749872205000012</v>
      </c>
      <c r="AO138" s="23">
        <f t="shared" si="68"/>
        <v>1.0262662888</v>
      </c>
      <c r="AP138" s="23">
        <f t="shared" si="68"/>
        <v>0.8357031250000001</v>
      </c>
      <c r="AQ138" s="23">
        <f t="shared" si="67"/>
        <v>0.78229260500000009</v>
      </c>
      <c r="AR138" s="23">
        <f t="shared" si="67"/>
        <v>0.64267342205000011</v>
      </c>
      <c r="AS138" s="23">
        <f t="shared" ref="AS138:AV169" si="76">AS$6*SQRT($AA138*AO138)</f>
        <v>2.4795516209042461</v>
      </c>
      <c r="AT138" s="23">
        <f t="shared" si="76"/>
        <v>1.1968191125674672</v>
      </c>
      <c r="AU138" s="23">
        <f t="shared" si="76"/>
        <v>0.98173413277632404</v>
      </c>
      <c r="AV138" s="23">
        <f t="shared" si="76"/>
        <v>0.31942424495830724</v>
      </c>
    </row>
    <row r="139" spans="1:48" x14ac:dyDescent="0.35">
      <c r="A139">
        <v>1969</v>
      </c>
      <c r="B139" s="1">
        <v>-7.5</v>
      </c>
      <c r="C139" s="1">
        <v>-10.5</v>
      </c>
      <c r="D139" s="1">
        <v>-14.6</v>
      </c>
      <c r="E139" s="1">
        <v>-8.1</v>
      </c>
      <c r="F139" s="5">
        <v>0.6</v>
      </c>
      <c r="G139" s="1">
        <v>4.8</v>
      </c>
      <c r="H139" s="1">
        <v>7.2</v>
      </c>
      <c r="I139" s="1">
        <v>7.4</v>
      </c>
      <c r="J139" s="1">
        <v>2.2000000000000002</v>
      </c>
      <c r="K139" s="1">
        <v>-3.7</v>
      </c>
      <c r="L139" s="1">
        <v>-4</v>
      </c>
      <c r="M139" s="1">
        <v>-10.7</v>
      </c>
      <c r="N139" s="1">
        <v>-3.1</v>
      </c>
      <c r="O139" s="1">
        <f t="shared" si="75"/>
        <v>22.2</v>
      </c>
      <c r="P139" s="1">
        <f t="shared" si="42"/>
        <v>-8.5666666666666664</v>
      </c>
      <c r="Q139" s="1">
        <f t="shared" si="43"/>
        <v>-7.3666666666666663</v>
      </c>
      <c r="R139" s="1">
        <f t="shared" si="44"/>
        <v>6.4666666666666659</v>
      </c>
      <c r="S139" s="1">
        <f t="shared" si="45"/>
        <v>-1.8333333333333333</v>
      </c>
      <c r="U139" s="1">
        <f t="shared" ref="U139:U192" si="77">MAX(B139:M139)</f>
        <v>7.4</v>
      </c>
      <c r="V139" s="1">
        <f t="shared" ref="V139:V192" si="78">MIN(B139:M139)</f>
        <v>-14.6</v>
      </c>
      <c r="W139" s="5">
        <f t="shared" si="74"/>
        <v>133.39655172413794</v>
      </c>
      <c r="X139" s="1">
        <f t="shared" si="46"/>
        <v>269.37288135593218</v>
      </c>
      <c r="Y139" s="1">
        <f t="shared" ref="Y139:Y192" si="79">(X139-W139)</f>
        <v>135.97632963179424</v>
      </c>
      <c r="Z139" s="1">
        <f t="shared" ref="Z139:Z192" si="80">(X139+W139)/2</f>
        <v>201.38471654003507</v>
      </c>
      <c r="AA139" s="7">
        <f t="shared" ref="AA139:AA192" si="81">(2/3)*U139*(X139-W139)</f>
        <v>670.81655951685161</v>
      </c>
      <c r="AB139" s="1">
        <f t="shared" ref="AB139:AB185" si="82">365-X138+W139</f>
        <v>221.25929682217716</v>
      </c>
      <c r="AC139" s="1">
        <f t="shared" si="47"/>
        <v>2153.5904890691909</v>
      </c>
      <c r="AD139" s="1">
        <f t="shared" si="48"/>
        <v>22.766903313049355</v>
      </c>
      <c r="AE139" s="12">
        <f t="shared" si="49"/>
        <v>0.64180293448189096</v>
      </c>
      <c r="AH139" s="23">
        <f t="shared" ref="AH139:AH192" si="83">0.0369*H139-0.058</f>
        <v>0.20768000000000003</v>
      </c>
      <c r="AI139" s="23">
        <f t="shared" ref="AI139:AI202" si="84">0.0127*$O139-0.0192</f>
        <v>0.26273999999999997</v>
      </c>
      <c r="AJ139" s="11">
        <f t="shared" si="54"/>
        <v>0.18948000000000001</v>
      </c>
      <c r="AK139" s="11">
        <f t="shared" si="54"/>
        <v>0.28904000000000002</v>
      </c>
      <c r="AL139" s="11">
        <f t="shared" si="54"/>
        <v>0.32795999999999997</v>
      </c>
      <c r="AM139" s="11">
        <f t="shared" si="54"/>
        <v>0.48059999999999997</v>
      </c>
      <c r="AN139" s="23">
        <f t="shared" si="68"/>
        <v>0.9162107843920001</v>
      </c>
      <c r="AO139" s="23">
        <f t="shared" si="68"/>
        <v>1.056549662368</v>
      </c>
      <c r="AP139" s="23">
        <f t="shared" si="68"/>
        <v>0.87216637427200006</v>
      </c>
      <c r="AQ139" s="23">
        <f t="shared" si="67"/>
        <v>0.81313018307200013</v>
      </c>
      <c r="AR139" s="23">
        <f t="shared" si="67"/>
        <v>0.65235679120000012</v>
      </c>
      <c r="AS139" s="23">
        <f t="shared" si="76"/>
        <v>2.2895245065358512</v>
      </c>
      <c r="AT139" s="23">
        <f t="shared" si="76"/>
        <v>1.1126520911887279</v>
      </c>
      <c r="AU139" s="23">
        <f t="shared" si="76"/>
        <v>0.91084931399233171</v>
      </c>
      <c r="AV139" s="23">
        <f t="shared" si="76"/>
        <v>0.29286840167052253</v>
      </c>
    </row>
    <row r="140" spans="1:48" x14ac:dyDescent="0.35">
      <c r="A140">
        <v>1970</v>
      </c>
      <c r="B140" s="1">
        <v>-15.3</v>
      </c>
      <c r="C140" s="1">
        <v>-12.7</v>
      </c>
      <c r="D140" s="1">
        <v>-15.9</v>
      </c>
      <c r="E140" s="1">
        <v>-8.8000000000000007</v>
      </c>
      <c r="F140" s="6">
        <v>-3.3</v>
      </c>
      <c r="G140" s="1">
        <v>4</v>
      </c>
      <c r="H140" s="1">
        <v>6.3</v>
      </c>
      <c r="I140" s="1">
        <v>6.4</v>
      </c>
      <c r="J140" s="1">
        <v>4.0999999999999996</v>
      </c>
      <c r="K140" s="1">
        <v>-2</v>
      </c>
      <c r="L140" s="1">
        <v>-5.6</v>
      </c>
      <c r="M140" s="1">
        <v>-9</v>
      </c>
      <c r="N140" s="1">
        <v>-4.3</v>
      </c>
      <c r="O140" s="1">
        <f t="shared" si="75"/>
        <v>20.800000000000004</v>
      </c>
      <c r="P140" s="1">
        <f t="shared" ref="P140:P192" si="85">(M139+B140+C140)/3</f>
        <v>-12.9</v>
      </c>
      <c r="Q140" s="1">
        <f t="shared" ref="Q140:Q192" si="86">AVERAGE(D140:F140)</f>
        <v>-9.3333333333333339</v>
      </c>
      <c r="R140" s="1">
        <f t="shared" ref="R140:R192" si="87">AVERAGE(G140:I140)</f>
        <v>5.5666666666666673</v>
      </c>
      <c r="S140" s="1">
        <f t="shared" ref="S140:S192" si="88">AVERAGE(J140:L140)</f>
        <v>-1.1666666666666667</v>
      </c>
      <c r="U140" s="1">
        <f t="shared" si="77"/>
        <v>6.4</v>
      </c>
      <c r="V140" s="1">
        <f t="shared" si="78"/>
        <v>-15.9</v>
      </c>
      <c r="W140" s="4">
        <f t="shared" ref="W140:W141" si="89">INTERCEPT(F$7:G$7,F140:G140)</f>
        <v>149.2876712328767</v>
      </c>
      <c r="X140" s="1">
        <f t="shared" ref="X140:X192" si="90">INTERCEPT(J$7:K$7,J140:K140)</f>
        <v>278.5</v>
      </c>
      <c r="Y140" s="1">
        <f t="shared" si="79"/>
        <v>129.2123287671233</v>
      </c>
      <c r="Z140" s="1">
        <f t="shared" si="80"/>
        <v>213.89383561643837</v>
      </c>
      <c r="AA140" s="7">
        <f t="shared" si="81"/>
        <v>551.30593607305934</v>
      </c>
      <c r="AB140" s="1">
        <f t="shared" si="82"/>
        <v>244.91478987694452</v>
      </c>
      <c r="AC140" s="1">
        <f t="shared" ref="AC140:AC192" si="91">ABS((2/3)*V140*AB140)</f>
        <v>2596.0967726956119</v>
      </c>
      <c r="AD140" s="1">
        <f t="shared" ref="AD140:AD192" si="92">W140-AB140/2</f>
        <v>26.830276294404442</v>
      </c>
      <c r="AE140" s="12">
        <f t="shared" ref="AE140:AE192" si="93">SQRT(AC140)/(SQRT(AA140)+SQRT(AC140))</f>
        <v>0.68454475986656527</v>
      </c>
      <c r="AH140" s="23">
        <f t="shared" si="83"/>
        <v>0.17447000000000001</v>
      </c>
      <c r="AI140" s="23">
        <f t="shared" si="84"/>
        <v>0.24496000000000007</v>
      </c>
      <c r="AJ140" s="11">
        <f t="shared" si="54"/>
        <v>0.18052000000000004</v>
      </c>
      <c r="AK140" s="11">
        <f t="shared" si="54"/>
        <v>0.27476000000000006</v>
      </c>
      <c r="AL140" s="11">
        <f t="shared" si="54"/>
        <v>0.31424000000000007</v>
      </c>
      <c r="AM140" s="11">
        <f t="shared" si="54"/>
        <v>0.47150000000000003</v>
      </c>
      <c r="AN140" s="23">
        <f t="shared" si="68"/>
        <v>0.94788347187199995</v>
      </c>
      <c r="AO140" s="23">
        <f t="shared" si="68"/>
        <v>1.0754964783679999</v>
      </c>
      <c r="AP140" s="23">
        <f t="shared" si="68"/>
        <v>0.89566559939200008</v>
      </c>
      <c r="AQ140" s="23">
        <f t="shared" si="67"/>
        <v>0.83310480179199997</v>
      </c>
      <c r="AR140" s="23">
        <f t="shared" si="67"/>
        <v>0.65878064500000022</v>
      </c>
      <c r="AS140" s="23">
        <f t="shared" si="76"/>
        <v>2.0941089933378878</v>
      </c>
      <c r="AT140" s="23">
        <f t="shared" si="76"/>
        <v>1.0221793735531515</v>
      </c>
      <c r="AU140" s="23">
        <f t="shared" si="76"/>
        <v>0.83581615321368696</v>
      </c>
      <c r="AV140" s="23">
        <f t="shared" si="76"/>
        <v>0.26680550464912378</v>
      </c>
    </row>
    <row r="141" spans="1:48" x14ac:dyDescent="0.35">
      <c r="A141">
        <v>1971</v>
      </c>
      <c r="B141" s="1">
        <v>-13.1</v>
      </c>
      <c r="C141" s="1">
        <v>-18.399999999999999</v>
      </c>
      <c r="D141" s="1">
        <v>-18.8</v>
      </c>
      <c r="E141" s="1">
        <v>-11</v>
      </c>
      <c r="F141" s="6">
        <v>-2</v>
      </c>
      <c r="G141" s="1">
        <v>5.2</v>
      </c>
      <c r="H141" s="1">
        <v>8.4</v>
      </c>
      <c r="I141" s="1">
        <v>6.7</v>
      </c>
      <c r="J141" s="1">
        <v>2.9</v>
      </c>
      <c r="K141" s="1">
        <v>-4.3</v>
      </c>
      <c r="L141" s="1">
        <v>-6.7</v>
      </c>
      <c r="M141" s="1">
        <v>-17.899999999999999</v>
      </c>
      <c r="N141" s="1">
        <v>-5.8</v>
      </c>
      <c r="O141" s="1">
        <f t="shared" si="75"/>
        <v>23.2</v>
      </c>
      <c r="P141" s="1">
        <f t="shared" si="85"/>
        <v>-13.5</v>
      </c>
      <c r="Q141" s="1">
        <f t="shared" si="86"/>
        <v>-10.6</v>
      </c>
      <c r="R141" s="1">
        <f t="shared" si="87"/>
        <v>6.7666666666666666</v>
      </c>
      <c r="S141" s="1">
        <f t="shared" si="88"/>
        <v>-2.6999999999999997</v>
      </c>
      <c r="U141" s="1">
        <f t="shared" si="77"/>
        <v>8.4</v>
      </c>
      <c r="V141" s="1">
        <f t="shared" si="78"/>
        <v>-18.8</v>
      </c>
      <c r="W141" s="4">
        <f t="shared" si="89"/>
        <v>143.97222222222223</v>
      </c>
      <c r="X141" s="1">
        <f t="shared" si="90"/>
        <v>270.28472222222223</v>
      </c>
      <c r="Y141" s="1">
        <f t="shared" si="79"/>
        <v>126.3125</v>
      </c>
      <c r="Z141" s="1">
        <f t="shared" si="80"/>
        <v>207.12847222222223</v>
      </c>
      <c r="AA141" s="7">
        <f t="shared" si="81"/>
        <v>707.34999999999991</v>
      </c>
      <c r="AB141" s="1">
        <f t="shared" si="82"/>
        <v>230.47222222222223</v>
      </c>
      <c r="AC141" s="1">
        <f t="shared" si="91"/>
        <v>2888.5851851851853</v>
      </c>
      <c r="AD141" s="1">
        <f t="shared" si="92"/>
        <v>28.736111111111114</v>
      </c>
      <c r="AE141" s="12">
        <f t="shared" si="93"/>
        <v>0.66896292380992139</v>
      </c>
      <c r="AH141" s="23">
        <f t="shared" si="83"/>
        <v>0.25196000000000002</v>
      </c>
      <c r="AI141" s="23">
        <f t="shared" si="84"/>
        <v>0.27543999999999996</v>
      </c>
      <c r="AJ141" s="11">
        <f t="shared" si="54"/>
        <v>0.19588</v>
      </c>
      <c r="AK141" s="11">
        <f t="shared" si="54"/>
        <v>0.29924000000000001</v>
      </c>
      <c r="AL141" s="11">
        <f t="shared" si="54"/>
        <v>0.33775999999999995</v>
      </c>
      <c r="AM141" s="11">
        <f t="shared" si="54"/>
        <v>0.48709999999999998</v>
      </c>
      <c r="AN141" s="23">
        <f t="shared" si="68"/>
        <v>0.8945242085120001</v>
      </c>
      <c r="AO141" s="23">
        <f t="shared" si="68"/>
        <v>1.0432541180479999</v>
      </c>
      <c r="AP141" s="23">
        <f t="shared" si="68"/>
        <v>0.85598547779200007</v>
      </c>
      <c r="AQ141" s="23">
        <f t="shared" si="67"/>
        <v>0.79942039859200009</v>
      </c>
      <c r="AR141" s="23">
        <f t="shared" si="67"/>
        <v>0.64801371220000004</v>
      </c>
      <c r="AS141" s="23">
        <f t="shared" si="76"/>
        <v>2.3362035741278335</v>
      </c>
      <c r="AT141" s="23">
        <f t="shared" si="76"/>
        <v>1.1319003884827579</v>
      </c>
      <c r="AU141" s="23">
        <f t="shared" si="76"/>
        <v>0.92740492710245059</v>
      </c>
      <c r="AV141" s="23">
        <f t="shared" si="76"/>
        <v>0.29973489931543729</v>
      </c>
    </row>
    <row r="142" spans="1:48" x14ac:dyDescent="0.35">
      <c r="A142">
        <v>1972</v>
      </c>
      <c r="B142" s="1">
        <v>-15.6</v>
      </c>
      <c r="C142" s="1">
        <v>-15.8</v>
      </c>
      <c r="D142" s="1">
        <v>-20.2</v>
      </c>
      <c r="E142" s="1">
        <v>-12.9</v>
      </c>
      <c r="F142" s="5">
        <v>0.4</v>
      </c>
      <c r="G142" s="1">
        <v>3</v>
      </c>
      <c r="H142" s="1">
        <v>5.2</v>
      </c>
      <c r="I142" s="1">
        <v>6.4</v>
      </c>
      <c r="J142" s="1">
        <v>4.4000000000000004</v>
      </c>
      <c r="K142" s="1">
        <v>-1.8</v>
      </c>
      <c r="L142" s="1">
        <v>-8.1999999999999993</v>
      </c>
      <c r="M142" s="1">
        <v>-11</v>
      </c>
      <c r="N142" s="1">
        <v>-5.5</v>
      </c>
      <c r="O142" s="1">
        <f t="shared" si="75"/>
        <v>19.399999999999999</v>
      </c>
      <c r="P142" s="1">
        <f t="shared" si="85"/>
        <v>-16.433333333333334</v>
      </c>
      <c r="Q142" s="1">
        <f t="shared" si="86"/>
        <v>-10.9</v>
      </c>
      <c r="R142" s="1">
        <f t="shared" si="87"/>
        <v>4.8666666666666663</v>
      </c>
      <c r="S142" s="1">
        <f t="shared" si="88"/>
        <v>-1.8666666666666663</v>
      </c>
      <c r="U142" s="1">
        <f t="shared" si="77"/>
        <v>6.4</v>
      </c>
      <c r="V142" s="1">
        <f t="shared" si="78"/>
        <v>-20.2</v>
      </c>
      <c r="W142" s="5">
        <f t="shared" ref="W142" si="94">INTERCEPT(E$7:F$7,E142:F142)</f>
        <v>134.58270676691728</v>
      </c>
      <c r="X142" s="1">
        <f t="shared" si="90"/>
        <v>279.64516129032256</v>
      </c>
      <c r="Y142" s="1">
        <f t="shared" si="79"/>
        <v>145.06245452340528</v>
      </c>
      <c r="Z142" s="1">
        <f t="shared" si="80"/>
        <v>207.11393402861992</v>
      </c>
      <c r="AA142" s="7">
        <f t="shared" si="81"/>
        <v>618.93313929986255</v>
      </c>
      <c r="AB142" s="1">
        <f t="shared" si="82"/>
        <v>229.29798454469505</v>
      </c>
      <c r="AC142" s="1">
        <f t="shared" si="91"/>
        <v>3087.8795252018931</v>
      </c>
      <c r="AD142" s="1">
        <f t="shared" si="92"/>
        <v>19.933714494569756</v>
      </c>
      <c r="AE142" s="12">
        <f t="shared" si="93"/>
        <v>0.69074858359208713</v>
      </c>
      <c r="AH142" s="23">
        <f t="shared" si="83"/>
        <v>0.13388000000000003</v>
      </c>
      <c r="AI142" s="23">
        <f t="shared" si="84"/>
        <v>0.22717999999999997</v>
      </c>
      <c r="AJ142" s="11">
        <f t="shared" si="54"/>
        <v>0.17155999999999999</v>
      </c>
      <c r="AK142" s="11">
        <f t="shared" si="54"/>
        <v>0.26047999999999999</v>
      </c>
      <c r="AL142" s="11">
        <f t="shared" si="54"/>
        <v>0.30052000000000001</v>
      </c>
      <c r="AM142" s="11">
        <f t="shared" si="54"/>
        <v>0.46239999999999998</v>
      </c>
      <c r="AN142" s="23">
        <f t="shared" si="68"/>
        <v>0.98108622080800012</v>
      </c>
      <c r="AO142" s="23">
        <f t="shared" si="68"/>
        <v>1.0948318573120002</v>
      </c>
      <c r="AP142" s="23">
        <f t="shared" si="68"/>
        <v>0.92015178956800014</v>
      </c>
      <c r="AQ142" s="23">
        <f t="shared" si="67"/>
        <v>0.85399049436800012</v>
      </c>
      <c r="AR142" s="23">
        <f t="shared" si="67"/>
        <v>0.66560529920000022</v>
      </c>
      <c r="AS142" s="23">
        <f t="shared" si="76"/>
        <v>2.2386903773564013</v>
      </c>
      <c r="AT142" s="23">
        <f t="shared" si="76"/>
        <v>1.0977651452138493</v>
      </c>
      <c r="AU142" s="23">
        <f t="shared" si="76"/>
        <v>0.89662943838967379</v>
      </c>
      <c r="AV142" s="23">
        <f t="shared" si="76"/>
        <v>0.28415695445338329</v>
      </c>
    </row>
    <row r="143" spans="1:48" x14ac:dyDescent="0.35">
      <c r="A143">
        <v>1973</v>
      </c>
      <c r="B143" s="1">
        <v>-8.8000000000000007</v>
      </c>
      <c r="C143" s="1">
        <v>-17.899999999999999</v>
      </c>
      <c r="D143" s="1">
        <v>-18.100000000000001</v>
      </c>
      <c r="E143" s="1">
        <v>-6</v>
      </c>
      <c r="F143" s="6">
        <v>-2.4</v>
      </c>
      <c r="G143" s="1">
        <v>4.5</v>
      </c>
      <c r="H143" s="1">
        <v>7</v>
      </c>
      <c r="I143" s="1">
        <v>7.4</v>
      </c>
      <c r="J143" s="1">
        <v>3.3</v>
      </c>
      <c r="K143" s="1">
        <v>-1.5</v>
      </c>
      <c r="L143" s="1">
        <v>-6.5</v>
      </c>
      <c r="M143" s="1">
        <v>-7.8</v>
      </c>
      <c r="N143" s="1">
        <v>-3.9</v>
      </c>
      <c r="O143" s="1">
        <f t="shared" si="75"/>
        <v>22.2</v>
      </c>
      <c r="P143" s="1">
        <f t="shared" si="85"/>
        <v>-12.566666666666668</v>
      </c>
      <c r="Q143" s="1">
        <f t="shared" si="86"/>
        <v>-8.8333333333333339</v>
      </c>
      <c r="R143" s="1">
        <f t="shared" si="87"/>
        <v>6.3</v>
      </c>
      <c r="S143" s="1">
        <f t="shared" si="88"/>
        <v>-1.5666666666666667</v>
      </c>
      <c r="U143" s="1">
        <f t="shared" si="77"/>
        <v>7.4</v>
      </c>
      <c r="V143" s="1">
        <f t="shared" si="78"/>
        <v>-18.100000000000001</v>
      </c>
      <c r="W143" s="4">
        <f t="shared" ref="W143:W146" si="95">INTERCEPT(F$7:G$7,F143:G143)</f>
        <v>146.10869565217391</v>
      </c>
      <c r="X143" s="1">
        <f t="shared" si="90"/>
        <v>278.96875</v>
      </c>
      <c r="Y143" s="1">
        <f t="shared" si="79"/>
        <v>132.86005434782609</v>
      </c>
      <c r="Z143" s="1">
        <f t="shared" si="80"/>
        <v>212.53872282608694</v>
      </c>
      <c r="AA143" s="7">
        <f t="shared" si="81"/>
        <v>655.44293478260875</v>
      </c>
      <c r="AB143" s="1">
        <f t="shared" si="82"/>
        <v>231.46353436185134</v>
      </c>
      <c r="AC143" s="1">
        <f t="shared" si="91"/>
        <v>2792.9933146330063</v>
      </c>
      <c r="AD143" s="1">
        <f t="shared" si="92"/>
        <v>30.376928471248235</v>
      </c>
      <c r="AE143" s="12">
        <f t="shared" si="93"/>
        <v>0.67365850826580354</v>
      </c>
      <c r="AH143" s="23">
        <f t="shared" si="83"/>
        <v>0.20030000000000003</v>
      </c>
      <c r="AI143" s="23">
        <f t="shared" si="84"/>
        <v>0.26273999999999997</v>
      </c>
      <c r="AJ143" s="11">
        <f t="shared" si="54"/>
        <v>0.18948000000000001</v>
      </c>
      <c r="AK143" s="11">
        <f t="shared" si="54"/>
        <v>0.28904000000000002</v>
      </c>
      <c r="AL143" s="11">
        <f t="shared" si="54"/>
        <v>0.32795999999999997</v>
      </c>
      <c r="AM143" s="11">
        <f t="shared" si="54"/>
        <v>0.48059999999999997</v>
      </c>
      <c r="AN143" s="23">
        <f t="shared" si="68"/>
        <v>0.9162107843920001</v>
      </c>
      <c r="AO143" s="23">
        <f t="shared" si="68"/>
        <v>1.056549662368</v>
      </c>
      <c r="AP143" s="23">
        <f t="shared" si="68"/>
        <v>0.87216637427200006</v>
      </c>
      <c r="AQ143" s="23">
        <f t="shared" si="67"/>
        <v>0.81313018307200013</v>
      </c>
      <c r="AR143" s="23">
        <f t="shared" si="67"/>
        <v>0.65235679120000012</v>
      </c>
      <c r="AS143" s="23">
        <f t="shared" si="76"/>
        <v>2.2631370379751714</v>
      </c>
      <c r="AT143" s="23">
        <f t="shared" si="76"/>
        <v>1.0998284363244084</v>
      </c>
      <c r="AU143" s="23">
        <f t="shared" si="76"/>
        <v>0.90035149771306611</v>
      </c>
      <c r="AV143" s="23">
        <f t="shared" si="76"/>
        <v>0.28949300397574507</v>
      </c>
    </row>
    <row r="144" spans="1:48" x14ac:dyDescent="0.35">
      <c r="A144">
        <v>1974</v>
      </c>
      <c r="B144" s="1">
        <v>-12.3</v>
      </c>
      <c r="C144" s="1">
        <v>-14</v>
      </c>
      <c r="D144" s="1">
        <v>-11.4</v>
      </c>
      <c r="E144" s="1">
        <v>-6.6</v>
      </c>
      <c r="F144" s="6">
        <v>-0.2</v>
      </c>
      <c r="G144" s="1">
        <v>4.5999999999999996</v>
      </c>
      <c r="H144" s="1">
        <v>7.8</v>
      </c>
      <c r="I144" s="1">
        <v>7.3</v>
      </c>
      <c r="J144" s="1">
        <v>2.5</v>
      </c>
      <c r="K144" s="1">
        <v>-1</v>
      </c>
      <c r="L144" s="1">
        <v>-7.1</v>
      </c>
      <c r="M144" s="1">
        <v>-16.399999999999999</v>
      </c>
      <c r="N144" s="1">
        <v>-3.9</v>
      </c>
      <c r="O144" s="1">
        <f t="shared" si="75"/>
        <v>22.2</v>
      </c>
      <c r="P144" s="1">
        <f t="shared" si="85"/>
        <v>-11.366666666666667</v>
      </c>
      <c r="Q144" s="1">
        <f t="shared" si="86"/>
        <v>-6.0666666666666664</v>
      </c>
      <c r="R144" s="1">
        <f t="shared" si="87"/>
        <v>6.5666666666666664</v>
      </c>
      <c r="S144" s="1">
        <f t="shared" si="88"/>
        <v>-1.8666666666666665</v>
      </c>
      <c r="U144" s="1">
        <f t="shared" si="77"/>
        <v>7.8</v>
      </c>
      <c r="V144" s="1">
        <f t="shared" si="78"/>
        <v>-16.399999999999999</v>
      </c>
      <c r="W144" s="4">
        <f t="shared" si="95"/>
        <v>136.77083333333334</v>
      </c>
      <c r="X144" s="1">
        <f t="shared" si="90"/>
        <v>279.78571428571428</v>
      </c>
      <c r="Y144" s="1">
        <f t="shared" si="79"/>
        <v>143.01488095238093</v>
      </c>
      <c r="Z144" s="1">
        <f t="shared" si="80"/>
        <v>208.2782738095238</v>
      </c>
      <c r="AA144" s="7">
        <f t="shared" si="81"/>
        <v>743.67738095238076</v>
      </c>
      <c r="AB144" s="1">
        <f t="shared" si="82"/>
        <v>222.80208333333334</v>
      </c>
      <c r="AC144" s="1">
        <f t="shared" si="91"/>
        <v>2435.969444444444</v>
      </c>
      <c r="AD144" s="1">
        <f t="shared" si="92"/>
        <v>25.369791666666671</v>
      </c>
      <c r="AE144" s="12">
        <f t="shared" si="93"/>
        <v>0.64410967026312116</v>
      </c>
      <c r="AH144" s="23">
        <f t="shared" si="83"/>
        <v>0.22982000000000002</v>
      </c>
      <c r="AI144" s="23">
        <f t="shared" si="84"/>
        <v>0.26273999999999997</v>
      </c>
      <c r="AJ144" s="11">
        <f t="shared" si="54"/>
        <v>0.18948000000000001</v>
      </c>
      <c r="AK144" s="11">
        <f t="shared" si="54"/>
        <v>0.28904000000000002</v>
      </c>
      <c r="AL144" s="11">
        <f t="shared" si="54"/>
        <v>0.32795999999999997</v>
      </c>
      <c r="AM144" s="11">
        <f t="shared" si="54"/>
        <v>0.48059999999999997</v>
      </c>
      <c r="AN144" s="23">
        <f t="shared" si="68"/>
        <v>0.9162107843920001</v>
      </c>
      <c r="AO144" s="23">
        <f t="shared" si="68"/>
        <v>1.056549662368</v>
      </c>
      <c r="AP144" s="23">
        <f t="shared" si="68"/>
        <v>0.87216637427200006</v>
      </c>
      <c r="AQ144" s="23">
        <f t="shared" si="67"/>
        <v>0.81313018307200013</v>
      </c>
      <c r="AR144" s="23">
        <f t="shared" si="67"/>
        <v>0.65235679120000012</v>
      </c>
      <c r="AS144" s="23">
        <f t="shared" si="76"/>
        <v>2.4106585212864662</v>
      </c>
      <c r="AT144" s="23">
        <f t="shared" si="76"/>
        <v>1.1715202161821949</v>
      </c>
      <c r="AU144" s="23">
        <f t="shared" si="76"/>
        <v>0.9590404706808775</v>
      </c>
      <c r="AV144" s="23">
        <f t="shared" si="76"/>
        <v>0.3083634641547513</v>
      </c>
    </row>
    <row r="145" spans="1:48" x14ac:dyDescent="0.35">
      <c r="A145">
        <v>1975</v>
      </c>
      <c r="B145" s="1">
        <v>-15.4</v>
      </c>
      <c r="C145" s="1">
        <v>-14.4</v>
      </c>
      <c r="D145" s="1">
        <v>-17.8</v>
      </c>
      <c r="E145" s="1">
        <v>-10.199999999999999</v>
      </c>
      <c r="F145" s="6">
        <v>-0.7</v>
      </c>
      <c r="G145" s="1">
        <v>5.2</v>
      </c>
      <c r="H145" s="1">
        <v>7.9</v>
      </c>
      <c r="I145" s="1">
        <v>7.4</v>
      </c>
      <c r="J145" s="1">
        <v>2</v>
      </c>
      <c r="K145" s="1">
        <v>-1.6</v>
      </c>
      <c r="L145" s="1">
        <v>-7.3</v>
      </c>
      <c r="M145" s="1">
        <v>-10.7</v>
      </c>
      <c r="N145" s="1">
        <v>-4.5999999999999996</v>
      </c>
      <c r="O145" s="1">
        <f t="shared" si="75"/>
        <v>22.5</v>
      </c>
      <c r="P145" s="1">
        <f t="shared" si="85"/>
        <v>-15.399999999999999</v>
      </c>
      <c r="Q145" s="1">
        <f t="shared" si="86"/>
        <v>-9.5666666666666664</v>
      </c>
      <c r="R145" s="1">
        <f t="shared" si="87"/>
        <v>6.833333333333333</v>
      </c>
      <c r="S145" s="1">
        <f t="shared" si="88"/>
        <v>-2.3000000000000003</v>
      </c>
      <c r="U145" s="1">
        <f t="shared" si="77"/>
        <v>7.9</v>
      </c>
      <c r="V145" s="1">
        <f t="shared" si="78"/>
        <v>-17.8</v>
      </c>
      <c r="W145" s="4">
        <f t="shared" si="95"/>
        <v>139.11864406779659</v>
      </c>
      <c r="X145" s="1">
        <f t="shared" si="90"/>
        <v>274.94444444444446</v>
      </c>
      <c r="Y145" s="1">
        <f t="shared" si="79"/>
        <v>135.82580037664786</v>
      </c>
      <c r="Z145" s="1">
        <f t="shared" si="80"/>
        <v>207.03154425612053</v>
      </c>
      <c r="AA145" s="7">
        <f t="shared" si="81"/>
        <v>715.34921531701207</v>
      </c>
      <c r="AB145" s="1">
        <f t="shared" si="82"/>
        <v>224.33292978208232</v>
      </c>
      <c r="AC145" s="1">
        <f t="shared" si="91"/>
        <v>2662.0841000807104</v>
      </c>
      <c r="AD145" s="1">
        <f t="shared" si="92"/>
        <v>26.952179176755436</v>
      </c>
      <c r="AE145" s="12">
        <f t="shared" si="93"/>
        <v>0.65859669876002069</v>
      </c>
      <c r="AH145" s="23">
        <f t="shared" si="83"/>
        <v>0.23351000000000005</v>
      </c>
      <c r="AI145" s="23">
        <f t="shared" si="84"/>
        <v>0.26655000000000001</v>
      </c>
      <c r="AJ145" s="11">
        <f t="shared" si="54"/>
        <v>0.19140000000000001</v>
      </c>
      <c r="AK145" s="11">
        <f t="shared" si="54"/>
        <v>0.29210000000000003</v>
      </c>
      <c r="AL145" s="11">
        <f t="shared" si="54"/>
        <v>0.33089999999999997</v>
      </c>
      <c r="AM145" s="11">
        <f t="shared" si="54"/>
        <v>0.48254999999999998</v>
      </c>
      <c r="AN145" s="23">
        <f t="shared" si="68"/>
        <v>0.90962284405000005</v>
      </c>
      <c r="AO145" s="23">
        <f t="shared" si="68"/>
        <v>1.0525401832000001</v>
      </c>
      <c r="AP145" s="23">
        <f t="shared" si="68"/>
        <v>0.86725923220000001</v>
      </c>
      <c r="AQ145" s="23">
        <f t="shared" si="67"/>
        <v>0.80896844020000014</v>
      </c>
      <c r="AR145" s="23">
        <f t="shared" si="67"/>
        <v>0.65103239605000018</v>
      </c>
      <c r="AS145" s="23">
        <f t="shared" si="76"/>
        <v>2.3598089629188927</v>
      </c>
      <c r="AT145" s="23">
        <f t="shared" si="76"/>
        <v>1.1457539155351688</v>
      </c>
      <c r="AU145" s="23">
        <f t="shared" si="76"/>
        <v>0.93818708266908324</v>
      </c>
      <c r="AV145" s="23">
        <f t="shared" si="76"/>
        <v>0.30212619991888007</v>
      </c>
    </row>
    <row r="146" spans="1:48" x14ac:dyDescent="0.35">
      <c r="A146">
        <v>1976</v>
      </c>
      <c r="B146" s="1">
        <v>-14.1</v>
      </c>
      <c r="C146" s="1">
        <v>-16.399999999999999</v>
      </c>
      <c r="D146" s="1">
        <v>-15.1</v>
      </c>
      <c r="E146" s="1">
        <v>-9.8000000000000007</v>
      </c>
      <c r="F146" s="6">
        <v>-1.1000000000000001</v>
      </c>
      <c r="G146" s="1">
        <v>5.5</v>
      </c>
      <c r="H146" s="1">
        <v>7.6</v>
      </c>
      <c r="I146" s="1">
        <v>6.3</v>
      </c>
      <c r="J146" s="1">
        <v>4.7</v>
      </c>
      <c r="K146" s="1">
        <v>-2</v>
      </c>
      <c r="L146" s="1">
        <v>-5.0999999999999996</v>
      </c>
      <c r="M146" s="1">
        <v>-5.7</v>
      </c>
      <c r="N146" s="1">
        <v>-3.8</v>
      </c>
      <c r="O146" s="1">
        <f t="shared" si="75"/>
        <v>24.099999999999998</v>
      </c>
      <c r="P146" s="1">
        <f t="shared" si="85"/>
        <v>-13.733333333333333</v>
      </c>
      <c r="Q146" s="1">
        <f t="shared" si="86"/>
        <v>-8.6666666666666661</v>
      </c>
      <c r="R146" s="1">
        <f t="shared" si="87"/>
        <v>6.4666666666666659</v>
      </c>
      <c r="S146" s="1">
        <f t="shared" si="88"/>
        <v>-0.79999999999999982</v>
      </c>
      <c r="U146" s="1">
        <f t="shared" si="77"/>
        <v>7.6</v>
      </c>
      <c r="V146" s="1">
        <f t="shared" si="78"/>
        <v>-16.399999999999999</v>
      </c>
      <c r="W146" s="4">
        <f t="shared" si="95"/>
        <v>140.58333333333334</v>
      </c>
      <c r="X146" s="1">
        <f t="shared" si="90"/>
        <v>279.3955223880597</v>
      </c>
      <c r="Y146" s="1">
        <f t="shared" si="79"/>
        <v>138.81218905472636</v>
      </c>
      <c r="Z146" s="1">
        <f t="shared" si="80"/>
        <v>209.98942786069654</v>
      </c>
      <c r="AA146" s="7">
        <f t="shared" si="81"/>
        <v>703.31509121061356</v>
      </c>
      <c r="AB146" s="1">
        <f t="shared" si="82"/>
        <v>230.63888888888889</v>
      </c>
      <c r="AC146" s="1">
        <f t="shared" si="91"/>
        <v>2521.6518518518515</v>
      </c>
      <c r="AD146" s="1">
        <f t="shared" si="92"/>
        <v>25.2638888888889</v>
      </c>
      <c r="AE146" s="12">
        <f t="shared" si="93"/>
        <v>0.65439897831999483</v>
      </c>
      <c r="AH146" s="23">
        <f t="shared" si="83"/>
        <v>0.22244000000000003</v>
      </c>
      <c r="AI146" s="23">
        <f t="shared" si="84"/>
        <v>0.28686999999999996</v>
      </c>
      <c r="AJ146" s="11">
        <f t="shared" si="54"/>
        <v>0.20163999999999999</v>
      </c>
      <c r="AK146" s="11">
        <f t="shared" si="54"/>
        <v>0.30841999999999997</v>
      </c>
      <c r="AL146" s="11">
        <f t="shared" si="54"/>
        <v>0.34658</v>
      </c>
      <c r="AM146" s="11">
        <f t="shared" si="54"/>
        <v>0.49295</v>
      </c>
      <c r="AN146" s="23">
        <f t="shared" si="68"/>
        <v>0.87567374049800017</v>
      </c>
      <c r="AO146" s="23">
        <f t="shared" si="68"/>
        <v>1.0314576288320001</v>
      </c>
      <c r="AP146" s="23">
        <f t="shared" si="68"/>
        <v>0.84185320928800011</v>
      </c>
      <c r="AQ146" s="23">
        <f t="shared" si="67"/>
        <v>0.78747902528800007</v>
      </c>
      <c r="AR146" s="23">
        <f t="shared" si="67"/>
        <v>0.64427978005000019</v>
      </c>
      <c r="AS146" s="23">
        <f t="shared" si="76"/>
        <v>2.3163229787248074</v>
      </c>
      <c r="AT146" s="23">
        <f t="shared" si="76"/>
        <v>1.1193115513953791</v>
      </c>
      <c r="AU146" s="23">
        <f t="shared" si="76"/>
        <v>0.91782328760919252</v>
      </c>
      <c r="AV146" s="23">
        <f t="shared" si="76"/>
        <v>0.29801646210422655</v>
      </c>
    </row>
    <row r="147" spans="1:48" x14ac:dyDescent="0.35">
      <c r="A147">
        <v>1977</v>
      </c>
      <c r="B147" s="1">
        <v>-8.1</v>
      </c>
      <c r="C147" s="1">
        <v>-10.9</v>
      </c>
      <c r="D147" s="1">
        <v>-11.2</v>
      </c>
      <c r="E147" s="1">
        <v>-6</v>
      </c>
      <c r="F147" s="5">
        <v>0.2</v>
      </c>
      <c r="G147" s="1">
        <v>4</v>
      </c>
      <c r="H147" s="1">
        <v>9.4</v>
      </c>
      <c r="I147" s="1">
        <v>7.6</v>
      </c>
      <c r="J147" s="1">
        <v>1.8</v>
      </c>
      <c r="K147" s="1">
        <v>-2.9</v>
      </c>
      <c r="L147" s="1">
        <v>-3.7</v>
      </c>
      <c r="M147" s="1">
        <v>-9.3000000000000007</v>
      </c>
      <c r="N147" s="1">
        <v>-2.4</v>
      </c>
      <c r="O147" s="1">
        <f t="shared" si="75"/>
        <v>23.000000000000004</v>
      </c>
      <c r="P147" s="1">
        <f t="shared" si="85"/>
        <v>-8.2333333333333343</v>
      </c>
      <c r="Q147" s="1">
        <f t="shared" si="86"/>
        <v>-5.666666666666667</v>
      </c>
      <c r="R147" s="1">
        <f t="shared" si="87"/>
        <v>7</v>
      </c>
      <c r="S147" s="1">
        <f t="shared" si="88"/>
        <v>-1.5999999999999999</v>
      </c>
      <c r="U147" s="1">
        <f t="shared" si="77"/>
        <v>9.4</v>
      </c>
      <c r="V147" s="1">
        <f t="shared" si="78"/>
        <v>-11.2</v>
      </c>
      <c r="W147" s="5">
        <f t="shared" ref="W147" si="96">INTERCEPT(E$7:F$7,E147:F147)</f>
        <v>134.51612903225805</v>
      </c>
      <c r="X147" s="1">
        <f t="shared" si="90"/>
        <v>269.68085106382978</v>
      </c>
      <c r="Y147" s="1">
        <f t="shared" si="79"/>
        <v>135.16472203157173</v>
      </c>
      <c r="Z147" s="1">
        <f t="shared" si="80"/>
        <v>202.09849004804391</v>
      </c>
      <c r="AA147" s="7">
        <f t="shared" si="81"/>
        <v>847.0322580645161</v>
      </c>
      <c r="AB147" s="1">
        <f t="shared" si="82"/>
        <v>220.12060664419835</v>
      </c>
      <c r="AC147" s="1">
        <f t="shared" si="91"/>
        <v>1643.5671962766808</v>
      </c>
      <c r="AD147" s="1">
        <f t="shared" si="92"/>
        <v>24.455825710158877</v>
      </c>
      <c r="AE147" s="12">
        <f t="shared" si="93"/>
        <v>0.58211037859688985</v>
      </c>
      <c r="AH147" s="23">
        <f t="shared" si="83"/>
        <v>0.28886000000000006</v>
      </c>
      <c r="AI147" s="23">
        <f t="shared" si="84"/>
        <v>0.27290000000000003</v>
      </c>
      <c r="AJ147" s="11">
        <f t="shared" si="54"/>
        <v>0.19460000000000002</v>
      </c>
      <c r="AK147" s="11">
        <f t="shared" si="54"/>
        <v>0.29720000000000008</v>
      </c>
      <c r="AL147" s="11">
        <f t="shared" si="54"/>
        <v>0.33579999999999999</v>
      </c>
      <c r="AM147" s="11">
        <f t="shared" si="54"/>
        <v>0.48580000000000001</v>
      </c>
      <c r="AN147" s="23">
        <f t="shared" si="68"/>
        <v>0.89879907219999999</v>
      </c>
      <c r="AO147" s="23">
        <f t="shared" si="68"/>
        <v>1.0458973672</v>
      </c>
      <c r="AP147" s="23">
        <f t="shared" si="68"/>
        <v>0.85918137279999995</v>
      </c>
      <c r="AQ147" s="23">
        <f t="shared" si="67"/>
        <v>0.80212516880000018</v>
      </c>
      <c r="AR147" s="23">
        <f t="shared" si="67"/>
        <v>0.64886596880000025</v>
      </c>
      <c r="AS147" s="23">
        <f t="shared" si="76"/>
        <v>2.5597229437430773</v>
      </c>
      <c r="AT147" s="23">
        <f t="shared" si="76"/>
        <v>1.2409384270869852</v>
      </c>
      <c r="AU147" s="23">
        <f t="shared" si="76"/>
        <v>1.0165661725736932</v>
      </c>
      <c r="AV147" s="23">
        <f t="shared" si="76"/>
        <v>0.32821279639867984</v>
      </c>
    </row>
    <row r="148" spans="1:48" x14ac:dyDescent="0.35">
      <c r="A148">
        <v>1978</v>
      </c>
      <c r="B148" s="1">
        <v>-12.1</v>
      </c>
      <c r="C148" s="1">
        <v>-13.6</v>
      </c>
      <c r="D148" s="1">
        <v>-16.100000000000001</v>
      </c>
      <c r="E148" s="1">
        <v>-7.9</v>
      </c>
      <c r="F148" s="6">
        <v>-1.5</v>
      </c>
      <c r="G148" s="1">
        <v>3.5</v>
      </c>
      <c r="H148" s="1">
        <v>9.1999999999999993</v>
      </c>
      <c r="I148" s="1">
        <v>7.6</v>
      </c>
      <c r="J148" s="1">
        <v>3.3</v>
      </c>
      <c r="K148" s="1">
        <v>-1.8</v>
      </c>
      <c r="L148" s="1">
        <v>-10</v>
      </c>
      <c r="M148" s="1">
        <v>-1.3</v>
      </c>
      <c r="N148" s="1">
        <v>-3.4</v>
      </c>
      <c r="O148" s="1">
        <f t="shared" si="75"/>
        <v>23.599999999999998</v>
      </c>
      <c r="P148" s="1">
        <f t="shared" si="85"/>
        <v>-11.666666666666666</v>
      </c>
      <c r="Q148" s="1">
        <f t="shared" si="86"/>
        <v>-8.5</v>
      </c>
      <c r="R148" s="1">
        <f t="shared" si="87"/>
        <v>6.7666666666666657</v>
      </c>
      <c r="S148" s="1">
        <f t="shared" si="88"/>
        <v>-2.8333333333333335</v>
      </c>
      <c r="U148" s="1">
        <f t="shared" si="77"/>
        <v>9.1999999999999993</v>
      </c>
      <c r="V148" s="1">
        <f t="shared" si="78"/>
        <v>-16.100000000000001</v>
      </c>
      <c r="W148" s="4">
        <f t="shared" ref="W148:W149" si="97">INTERCEPT(F$7:G$7,F148:G148)</f>
        <v>144.65</v>
      </c>
      <c r="X148" s="1">
        <f t="shared" si="90"/>
        <v>277.73529411764707</v>
      </c>
      <c r="Y148" s="1">
        <f t="shared" si="79"/>
        <v>133.08529411764707</v>
      </c>
      <c r="Z148" s="1">
        <f t="shared" si="80"/>
        <v>211.19264705882352</v>
      </c>
      <c r="AA148" s="7">
        <f t="shared" si="81"/>
        <v>816.25647058823529</v>
      </c>
      <c r="AB148" s="1">
        <f t="shared" si="82"/>
        <v>239.96914893617023</v>
      </c>
      <c r="AC148" s="1">
        <f t="shared" si="91"/>
        <v>2575.6688652482271</v>
      </c>
      <c r="AD148" s="1">
        <f t="shared" si="92"/>
        <v>24.665425531914892</v>
      </c>
      <c r="AE148" s="12">
        <f t="shared" si="93"/>
        <v>0.63981653914462622</v>
      </c>
      <c r="AH148" s="23">
        <f t="shared" si="83"/>
        <v>0.28148000000000001</v>
      </c>
      <c r="AI148" s="23">
        <f t="shared" si="84"/>
        <v>0.28051999999999999</v>
      </c>
      <c r="AJ148" s="11">
        <f t="shared" si="54"/>
        <v>0.19843999999999998</v>
      </c>
      <c r="AK148" s="11">
        <f t="shared" si="54"/>
        <v>0.30331999999999998</v>
      </c>
      <c r="AL148" s="11">
        <f t="shared" si="54"/>
        <v>0.34167999999999998</v>
      </c>
      <c r="AM148" s="11">
        <f t="shared" si="54"/>
        <v>0.48969999999999997</v>
      </c>
      <c r="AN148" s="23">
        <f t="shared" si="68"/>
        <v>0.88606815836800012</v>
      </c>
      <c r="AO148" s="23">
        <f t="shared" si="68"/>
        <v>1.0379914093120002</v>
      </c>
      <c r="AP148" s="23">
        <f t="shared" si="68"/>
        <v>0.84965411420800008</v>
      </c>
      <c r="AQ148" s="23">
        <f t="shared" si="67"/>
        <v>0.79406663820800016</v>
      </c>
      <c r="AR148" s="23">
        <f t="shared" si="67"/>
        <v>0.64633373780000014</v>
      </c>
      <c r="AS148" s="23">
        <f t="shared" si="76"/>
        <v>2.5032755027664764</v>
      </c>
      <c r="AT148" s="23">
        <f t="shared" si="76"/>
        <v>1.2114130074060447</v>
      </c>
      <c r="AU148" s="23">
        <f t="shared" si="76"/>
        <v>0.99290203440979874</v>
      </c>
      <c r="AV148" s="23">
        <f t="shared" si="76"/>
        <v>0.3215657362736134</v>
      </c>
    </row>
    <row r="149" spans="1:48" x14ac:dyDescent="0.35">
      <c r="A149">
        <v>1979</v>
      </c>
      <c r="B149" s="1">
        <v>-6.8</v>
      </c>
      <c r="C149" s="1">
        <v>-12.6</v>
      </c>
      <c r="D149" s="1">
        <v>-13</v>
      </c>
      <c r="E149" s="1">
        <v>-5.9</v>
      </c>
      <c r="F149" s="6">
        <v>-1.2</v>
      </c>
      <c r="G149" s="1">
        <v>4.4000000000000004</v>
      </c>
      <c r="H149" s="1">
        <v>7.8</v>
      </c>
      <c r="I149" s="1">
        <v>7.6</v>
      </c>
      <c r="J149" s="1">
        <v>2.1</v>
      </c>
      <c r="K149" s="1">
        <v>-1.6</v>
      </c>
      <c r="L149" s="1">
        <v>-8.6999999999999993</v>
      </c>
      <c r="M149" s="1">
        <v>-10.4</v>
      </c>
      <c r="N149" s="1">
        <v>-3.2</v>
      </c>
      <c r="O149" s="1">
        <f t="shared" si="75"/>
        <v>21.9</v>
      </c>
      <c r="P149" s="1">
        <f t="shared" si="85"/>
        <v>-6.8999999999999995</v>
      </c>
      <c r="Q149" s="1">
        <f t="shared" si="86"/>
        <v>-6.6999999999999993</v>
      </c>
      <c r="R149" s="1">
        <f t="shared" si="87"/>
        <v>6.5999999999999988</v>
      </c>
      <c r="S149" s="1">
        <f t="shared" si="88"/>
        <v>-2.7333333333333329</v>
      </c>
      <c r="U149" s="1">
        <f t="shared" si="77"/>
        <v>7.8</v>
      </c>
      <c r="V149" s="1">
        <f t="shared" si="78"/>
        <v>-13</v>
      </c>
      <c r="W149" s="4">
        <f t="shared" si="97"/>
        <v>142.03571428571428</v>
      </c>
      <c r="X149" s="1">
        <f t="shared" si="90"/>
        <v>275.31081081081084</v>
      </c>
      <c r="Y149" s="1">
        <f t="shared" si="79"/>
        <v>133.27509652509656</v>
      </c>
      <c r="Z149" s="1">
        <f t="shared" si="80"/>
        <v>208.67326254826256</v>
      </c>
      <c r="AA149" s="7">
        <f t="shared" si="81"/>
        <v>693.03050193050206</v>
      </c>
      <c r="AB149" s="1">
        <f t="shared" si="82"/>
        <v>229.30042016806721</v>
      </c>
      <c r="AC149" s="1">
        <f t="shared" si="91"/>
        <v>1987.2703081232489</v>
      </c>
      <c r="AD149" s="1">
        <f t="shared" si="92"/>
        <v>27.385504201680675</v>
      </c>
      <c r="AE149" s="12">
        <f t="shared" si="93"/>
        <v>0.62871816007143189</v>
      </c>
      <c r="AH149" s="23">
        <f t="shared" si="83"/>
        <v>0.22982000000000002</v>
      </c>
      <c r="AI149" s="23">
        <f t="shared" si="84"/>
        <v>0.25892999999999999</v>
      </c>
      <c r="AJ149" s="11">
        <f t="shared" si="54"/>
        <v>0.18756</v>
      </c>
      <c r="AK149" s="11">
        <f t="shared" si="54"/>
        <v>0.28598000000000001</v>
      </c>
      <c r="AL149" s="11">
        <f t="shared" si="54"/>
        <v>0.32501999999999998</v>
      </c>
      <c r="AM149" s="11">
        <f t="shared" si="54"/>
        <v>0.47864999999999996</v>
      </c>
      <c r="AN149" s="23">
        <f t="shared" si="68"/>
        <v>0.9228689826580001</v>
      </c>
      <c r="AO149" s="23">
        <f t="shared" si="68"/>
        <v>1.060576983712</v>
      </c>
      <c r="AP149" s="23">
        <f t="shared" si="68"/>
        <v>0.87711883616800002</v>
      </c>
      <c r="AQ149" s="23">
        <f t="shared" si="67"/>
        <v>0.81733376096800003</v>
      </c>
      <c r="AR149" s="23">
        <f t="shared" si="67"/>
        <v>0.65369959045000003</v>
      </c>
      <c r="AS149" s="23">
        <f t="shared" si="76"/>
        <v>2.3315553234806097</v>
      </c>
      <c r="AT149" s="23">
        <f t="shared" si="76"/>
        <v>1.1341310096321102</v>
      </c>
      <c r="AU149" s="23">
        <f t="shared" si="76"/>
        <v>0.92819772768056996</v>
      </c>
      <c r="AV149" s="23">
        <f t="shared" si="76"/>
        <v>0.29798425467655187</v>
      </c>
    </row>
    <row r="150" spans="1:48" x14ac:dyDescent="0.35">
      <c r="A150">
        <v>1980</v>
      </c>
      <c r="B150" s="1">
        <v>-4.0999999999999996</v>
      </c>
      <c r="C150" s="1">
        <v>-11.5</v>
      </c>
      <c r="D150" s="1">
        <v>-10.1</v>
      </c>
      <c r="E150" s="1">
        <v>-8.6</v>
      </c>
      <c r="F150" s="5">
        <v>0.3</v>
      </c>
      <c r="G150" s="1">
        <v>4.7</v>
      </c>
      <c r="H150" s="1">
        <v>8.1999999999999993</v>
      </c>
      <c r="I150" s="1">
        <v>7.6</v>
      </c>
      <c r="J150" s="1">
        <v>3.3</v>
      </c>
      <c r="K150" s="1">
        <v>-1.7</v>
      </c>
      <c r="L150" s="1">
        <v>-4.7</v>
      </c>
      <c r="M150" s="1">
        <v>-8.4</v>
      </c>
      <c r="N150" s="1">
        <v>-2.1</v>
      </c>
      <c r="O150" s="1">
        <f t="shared" si="75"/>
        <v>24.099999999999998</v>
      </c>
      <c r="P150" s="1">
        <f t="shared" si="85"/>
        <v>-8.6666666666666661</v>
      </c>
      <c r="Q150" s="1">
        <f t="shared" si="86"/>
        <v>-6.1333333333333329</v>
      </c>
      <c r="R150" s="1">
        <f t="shared" si="87"/>
        <v>6.833333333333333</v>
      </c>
      <c r="S150" s="1">
        <f t="shared" si="88"/>
        <v>-1.0333333333333334</v>
      </c>
      <c r="U150" s="1">
        <f t="shared" si="77"/>
        <v>8.1999999999999993</v>
      </c>
      <c r="V150" s="1">
        <f t="shared" si="78"/>
        <v>-11.5</v>
      </c>
      <c r="W150" s="5">
        <f t="shared" ref="W150" si="98">INTERCEPT(E$7:F$7,E150:F150)</f>
        <v>134.47191011235955</v>
      </c>
      <c r="X150" s="1">
        <f t="shared" si="90"/>
        <v>278.13</v>
      </c>
      <c r="Y150" s="1">
        <f t="shared" si="79"/>
        <v>143.65808988764044</v>
      </c>
      <c r="Z150" s="1">
        <f t="shared" si="80"/>
        <v>206.30095505617976</v>
      </c>
      <c r="AA150" s="7">
        <f t="shared" si="81"/>
        <v>785.3308913857677</v>
      </c>
      <c r="AB150" s="1">
        <f t="shared" si="82"/>
        <v>224.16109930154872</v>
      </c>
      <c r="AC150" s="1">
        <f t="shared" si="91"/>
        <v>1718.5684279785401</v>
      </c>
      <c r="AD150" s="1">
        <f t="shared" si="92"/>
        <v>22.391360461585194</v>
      </c>
      <c r="AE150" s="12">
        <f t="shared" si="93"/>
        <v>0.59666080028685897</v>
      </c>
      <c r="AH150" s="23">
        <f t="shared" si="83"/>
        <v>0.24458000000000002</v>
      </c>
      <c r="AI150" s="23">
        <f t="shared" si="84"/>
        <v>0.28686999999999996</v>
      </c>
      <c r="AJ150" s="11">
        <f t="shared" si="54"/>
        <v>0.20163999999999999</v>
      </c>
      <c r="AK150" s="11">
        <f t="shared" si="54"/>
        <v>0.30841999999999997</v>
      </c>
      <c r="AL150" s="11">
        <f t="shared" si="54"/>
        <v>0.34658</v>
      </c>
      <c r="AM150" s="11">
        <f t="shared" si="54"/>
        <v>0.49295</v>
      </c>
      <c r="AN150" s="23">
        <f t="shared" si="68"/>
        <v>0.87567374049800017</v>
      </c>
      <c r="AO150" s="23">
        <f t="shared" si="68"/>
        <v>1.0314576288320001</v>
      </c>
      <c r="AP150" s="23">
        <f t="shared" si="68"/>
        <v>0.84185320928800011</v>
      </c>
      <c r="AQ150" s="23">
        <f t="shared" si="67"/>
        <v>0.78747902528800007</v>
      </c>
      <c r="AR150" s="23">
        <f t="shared" si="67"/>
        <v>0.64427978005000019</v>
      </c>
      <c r="AS150" s="23">
        <f t="shared" si="76"/>
        <v>2.4476566031646678</v>
      </c>
      <c r="AT150" s="23">
        <f t="shared" si="76"/>
        <v>1.1827756038061903</v>
      </c>
      <c r="AU150" s="23">
        <f t="shared" si="76"/>
        <v>0.9698631197328561</v>
      </c>
      <c r="AV150" s="23">
        <f t="shared" si="76"/>
        <v>0.31491375253841269</v>
      </c>
    </row>
    <row r="151" spans="1:48" x14ac:dyDescent="0.35">
      <c r="A151">
        <v>1981</v>
      </c>
      <c r="B151" s="1">
        <v>-4.5</v>
      </c>
      <c r="C151" s="1">
        <v>-10.7</v>
      </c>
      <c r="D151" s="1">
        <v>-8.6</v>
      </c>
      <c r="E151" s="1">
        <v>-8.1999999999999993</v>
      </c>
      <c r="F151" s="6">
        <v>1</v>
      </c>
      <c r="G151" s="1">
        <v>4.5</v>
      </c>
      <c r="H151" s="1">
        <v>8.1</v>
      </c>
      <c r="I151" s="1">
        <v>8</v>
      </c>
      <c r="J151" s="1">
        <v>3.8</v>
      </c>
      <c r="K151" s="1">
        <v>-1.5</v>
      </c>
      <c r="L151" s="1">
        <v>-4.4000000000000004</v>
      </c>
      <c r="M151" s="1">
        <v>-8.1999999999999993</v>
      </c>
      <c r="N151" s="1">
        <v>-1.7</v>
      </c>
      <c r="O151" s="1">
        <f t="shared" si="75"/>
        <v>25.400000000000002</v>
      </c>
      <c r="P151" s="1">
        <f t="shared" si="85"/>
        <v>-7.8666666666666671</v>
      </c>
      <c r="Q151" s="1">
        <f t="shared" si="86"/>
        <v>-5.2666666666666657</v>
      </c>
      <c r="R151" s="1">
        <f t="shared" si="87"/>
        <v>6.8666666666666671</v>
      </c>
      <c r="S151" s="1">
        <f t="shared" si="88"/>
        <v>-0.70000000000000018</v>
      </c>
      <c r="U151" s="1">
        <f t="shared" si="77"/>
        <v>8.1</v>
      </c>
      <c r="V151" s="1">
        <f t="shared" si="78"/>
        <v>-10.7</v>
      </c>
      <c r="W151" s="4">
        <f t="shared" ref="W151:W154" si="99">INTERCEPT(F$7:G$7,F151:G151)</f>
        <v>126.78571428571429</v>
      </c>
      <c r="X151" s="1">
        <f t="shared" si="90"/>
        <v>279.8679245283019</v>
      </c>
      <c r="Y151" s="1">
        <f t="shared" si="79"/>
        <v>153.08221024258762</v>
      </c>
      <c r="Z151" s="1">
        <f t="shared" si="80"/>
        <v>203.32681940700809</v>
      </c>
      <c r="AA151" s="7">
        <f t="shared" si="81"/>
        <v>826.64393530997302</v>
      </c>
      <c r="AB151" s="1">
        <f t="shared" si="82"/>
        <v>213.65571428571428</v>
      </c>
      <c r="AC151" s="1">
        <f t="shared" si="91"/>
        <v>1524.0774285714285</v>
      </c>
      <c r="AD151" s="1">
        <f t="shared" si="92"/>
        <v>19.957857142857151</v>
      </c>
      <c r="AE151" s="12">
        <f t="shared" si="93"/>
        <v>0.57588057951344529</v>
      </c>
      <c r="AH151" s="23">
        <f t="shared" si="83"/>
        <v>0.24088999999999999</v>
      </c>
      <c r="AI151" s="23">
        <f t="shared" si="84"/>
        <v>0.30338000000000004</v>
      </c>
      <c r="AJ151" s="11">
        <f t="shared" si="54"/>
        <v>0.20996000000000001</v>
      </c>
      <c r="AK151" s="11">
        <f t="shared" si="54"/>
        <v>0.32168000000000002</v>
      </c>
      <c r="AL151" s="11">
        <f t="shared" si="54"/>
        <v>0.35931999999999997</v>
      </c>
      <c r="AM151" s="11">
        <f t="shared" si="54"/>
        <v>0.50139999999999996</v>
      </c>
      <c r="AN151" s="23">
        <f t="shared" si="68"/>
        <v>0.8495616070480001</v>
      </c>
      <c r="AO151" s="23">
        <f t="shared" si="68"/>
        <v>1.014701747872</v>
      </c>
      <c r="AP151" s="23">
        <f t="shared" si="68"/>
        <v>0.822160014208</v>
      </c>
      <c r="AQ151" s="23">
        <f t="shared" si="67"/>
        <v>0.77089508700800002</v>
      </c>
      <c r="AR151" s="23">
        <f t="shared" si="67"/>
        <v>0.63917874320000012</v>
      </c>
      <c r="AS151" s="23">
        <f t="shared" si="76"/>
        <v>2.490731409127517</v>
      </c>
      <c r="AT151" s="23">
        <f t="shared" si="76"/>
        <v>1.1992100214692754</v>
      </c>
      <c r="AU151" s="23">
        <f t="shared" si="76"/>
        <v>0.98451307425055024</v>
      </c>
      <c r="AV151" s="23">
        <f t="shared" si="76"/>
        <v>0.32180918787766893</v>
      </c>
    </row>
    <row r="152" spans="1:48" x14ac:dyDescent="0.35">
      <c r="A152">
        <v>1982</v>
      </c>
      <c r="B152" s="1">
        <v>-8.6999999999999993</v>
      </c>
      <c r="C152" s="1">
        <v>-17.7</v>
      </c>
      <c r="D152" s="1">
        <v>-14.9</v>
      </c>
      <c r="E152" s="1">
        <v>-8.5</v>
      </c>
      <c r="F152" s="6">
        <v>-1.5</v>
      </c>
      <c r="G152" s="1">
        <v>5</v>
      </c>
      <c r="H152" s="1">
        <v>8.6</v>
      </c>
      <c r="I152" s="1">
        <v>7.2</v>
      </c>
      <c r="J152" s="1">
        <v>1.8</v>
      </c>
      <c r="K152" s="1">
        <v>-2.2000000000000002</v>
      </c>
      <c r="L152" s="1">
        <v>-7.4</v>
      </c>
      <c r="M152" s="1">
        <v>-11.6</v>
      </c>
      <c r="N152" s="1">
        <v>-4.2</v>
      </c>
      <c r="O152" s="1">
        <f t="shared" si="75"/>
        <v>22.6</v>
      </c>
      <c r="P152" s="1">
        <f t="shared" si="85"/>
        <v>-11.533333333333331</v>
      </c>
      <c r="Q152" s="1">
        <f t="shared" si="86"/>
        <v>-8.2999999999999989</v>
      </c>
      <c r="R152" s="1">
        <f t="shared" si="87"/>
        <v>6.9333333333333336</v>
      </c>
      <c r="S152" s="1">
        <f t="shared" si="88"/>
        <v>-2.6</v>
      </c>
      <c r="U152" s="1">
        <f t="shared" si="77"/>
        <v>8.6</v>
      </c>
      <c r="V152" s="1">
        <f t="shared" si="78"/>
        <v>-17.7</v>
      </c>
      <c r="W152" s="4">
        <f t="shared" si="99"/>
        <v>142.53846153846155</v>
      </c>
      <c r="X152" s="1">
        <f t="shared" si="90"/>
        <v>271.72500000000002</v>
      </c>
      <c r="Y152" s="1">
        <f t="shared" si="79"/>
        <v>129.18653846153848</v>
      </c>
      <c r="Z152" s="1">
        <f t="shared" si="80"/>
        <v>207.13173076923078</v>
      </c>
      <c r="AA152" s="7">
        <f t="shared" si="81"/>
        <v>740.66948717948719</v>
      </c>
      <c r="AB152" s="1">
        <f t="shared" si="82"/>
        <v>227.67053701015965</v>
      </c>
      <c r="AC152" s="1">
        <f t="shared" si="91"/>
        <v>2686.5123367198835</v>
      </c>
      <c r="AD152" s="1">
        <f t="shared" si="92"/>
        <v>28.703193033381723</v>
      </c>
      <c r="AE152" s="12">
        <f t="shared" si="93"/>
        <v>0.65570729405603656</v>
      </c>
      <c r="AH152" s="23">
        <f t="shared" si="83"/>
        <v>0.25934000000000001</v>
      </c>
      <c r="AI152" s="23">
        <f t="shared" si="84"/>
        <v>0.26782</v>
      </c>
      <c r="AJ152" s="11">
        <f t="shared" si="54"/>
        <v>0.19204000000000002</v>
      </c>
      <c r="AK152" s="11">
        <f t="shared" si="54"/>
        <v>0.29312000000000005</v>
      </c>
      <c r="AL152" s="11">
        <f t="shared" si="54"/>
        <v>0.33188000000000001</v>
      </c>
      <c r="AM152" s="11">
        <f t="shared" si="54"/>
        <v>0.48319999999999996</v>
      </c>
      <c r="AN152" s="23">
        <f t="shared" si="68"/>
        <v>0.90744247680800016</v>
      </c>
      <c r="AO152" s="23">
        <f t="shared" si="68"/>
        <v>1.051207655072</v>
      </c>
      <c r="AP152" s="23">
        <f t="shared" si="68"/>
        <v>0.86563358924800005</v>
      </c>
      <c r="AQ152" s="23">
        <f t="shared" si="67"/>
        <v>0.80759048924800014</v>
      </c>
      <c r="AR152" s="23">
        <f t="shared" si="67"/>
        <v>0.6505950208000002</v>
      </c>
      <c r="AS152" s="23">
        <f t="shared" si="76"/>
        <v>2.3996888606214415</v>
      </c>
      <c r="AT152" s="23">
        <f t="shared" si="76"/>
        <v>1.164761772259381</v>
      </c>
      <c r="AU152" s="23">
        <f t="shared" si="76"/>
        <v>0.95383319327201566</v>
      </c>
      <c r="AV152" s="23">
        <f t="shared" si="76"/>
        <v>0.30732340060890734</v>
      </c>
    </row>
    <row r="153" spans="1:48" x14ac:dyDescent="0.35">
      <c r="A153">
        <v>1983</v>
      </c>
      <c r="B153" s="1">
        <v>-28.9</v>
      </c>
      <c r="C153" s="1">
        <v>-20.9</v>
      </c>
      <c r="D153" s="1">
        <v>-23</v>
      </c>
      <c r="E153" s="1">
        <v>-9.5</v>
      </c>
      <c r="F153" s="6">
        <v>-1.4</v>
      </c>
      <c r="G153" s="1">
        <v>4</v>
      </c>
      <c r="H153" s="1">
        <v>6.2</v>
      </c>
      <c r="I153" s="1">
        <v>5.6</v>
      </c>
      <c r="J153" s="1">
        <v>3.1</v>
      </c>
      <c r="K153" s="1">
        <v>-3.5</v>
      </c>
      <c r="L153" s="1">
        <v>-7.3</v>
      </c>
      <c r="M153" s="1">
        <v>-9.6</v>
      </c>
      <c r="N153" s="1">
        <v>-7.1</v>
      </c>
      <c r="O153" s="1">
        <f t="shared" si="75"/>
        <v>18.899999999999999</v>
      </c>
      <c r="P153" s="1">
        <f t="shared" si="85"/>
        <v>-20.466666666666665</v>
      </c>
      <c r="Q153" s="1">
        <f t="shared" si="86"/>
        <v>-11.299999999999999</v>
      </c>
      <c r="R153" s="1">
        <f t="shared" si="87"/>
        <v>5.2666666666666666</v>
      </c>
      <c r="S153" s="1">
        <f t="shared" si="88"/>
        <v>-2.5666666666666664</v>
      </c>
      <c r="U153" s="1">
        <f t="shared" si="77"/>
        <v>6.2</v>
      </c>
      <c r="V153" s="1">
        <f t="shared" si="78"/>
        <v>-28.9</v>
      </c>
      <c r="W153" s="4">
        <f t="shared" si="99"/>
        <v>143.40740740740742</v>
      </c>
      <c r="X153" s="1">
        <f t="shared" si="90"/>
        <v>272.32575757575756</v>
      </c>
      <c r="Y153" s="1">
        <f t="shared" si="79"/>
        <v>128.91835016835014</v>
      </c>
      <c r="Z153" s="1">
        <f t="shared" si="80"/>
        <v>207.86658249158251</v>
      </c>
      <c r="AA153" s="7">
        <f t="shared" si="81"/>
        <v>532.86251402918049</v>
      </c>
      <c r="AB153" s="1">
        <f t="shared" si="82"/>
        <v>236.6824074074074</v>
      </c>
      <c r="AC153" s="1">
        <f t="shared" si="91"/>
        <v>4560.0810493827157</v>
      </c>
      <c r="AD153" s="1">
        <f t="shared" si="92"/>
        <v>25.066203703703721</v>
      </c>
      <c r="AE153" s="12">
        <f t="shared" si="93"/>
        <v>0.74524602370518411</v>
      </c>
      <c r="AH153" s="23">
        <f t="shared" si="83"/>
        <v>0.17078000000000002</v>
      </c>
      <c r="AI153" s="23">
        <f t="shared" si="84"/>
        <v>0.22082999999999997</v>
      </c>
      <c r="AJ153" s="11">
        <f t="shared" ref="AJ153:AM216" si="100">AJ$3*$O153+AJ$4</f>
        <v>0.16836000000000001</v>
      </c>
      <c r="AK153" s="11">
        <f t="shared" si="100"/>
        <v>0.25538</v>
      </c>
      <c r="AL153" s="11">
        <f t="shared" si="100"/>
        <v>0.29561999999999999</v>
      </c>
      <c r="AM153" s="11">
        <f t="shared" si="100"/>
        <v>0.45914999999999995</v>
      </c>
      <c r="AN153" s="23">
        <f t="shared" si="68"/>
        <v>0.99331515113800017</v>
      </c>
      <c r="AO153" s="23">
        <f t="shared" si="68"/>
        <v>1.1018315168320001</v>
      </c>
      <c r="AP153" s="23">
        <f t="shared" si="68"/>
        <v>0.92913604544799999</v>
      </c>
      <c r="AQ153" s="23">
        <f t="shared" si="67"/>
        <v>0.86167046624800014</v>
      </c>
      <c r="AR153" s="23">
        <f t="shared" si="67"/>
        <v>0.66813980845000021</v>
      </c>
      <c r="AS153" s="23">
        <f t="shared" si="76"/>
        <v>2.0838364548734827</v>
      </c>
      <c r="AT153" s="23">
        <f t="shared" si="76"/>
        <v>1.0235405919235447</v>
      </c>
      <c r="AU153" s="23">
        <f t="shared" si="76"/>
        <v>0.83568536308440267</v>
      </c>
      <c r="AV153" s="23">
        <f t="shared" si="76"/>
        <v>0.26416136163056453</v>
      </c>
    </row>
    <row r="154" spans="1:48" x14ac:dyDescent="0.35">
      <c r="A154">
        <v>1984</v>
      </c>
      <c r="B154" s="1">
        <v>-21.8</v>
      </c>
      <c r="C154" s="1">
        <v>-29.9</v>
      </c>
      <c r="D154" s="1">
        <v>-19</v>
      </c>
      <c r="E154" s="1">
        <v>-13.3</v>
      </c>
      <c r="F154" s="6">
        <v>-4</v>
      </c>
      <c r="G154" s="1">
        <v>3</v>
      </c>
      <c r="H154" s="1">
        <v>8.3000000000000007</v>
      </c>
      <c r="I154" s="1">
        <v>6.6</v>
      </c>
      <c r="J154" s="1">
        <v>2.7</v>
      </c>
      <c r="K154" s="1">
        <v>-2.8</v>
      </c>
      <c r="L154" s="1">
        <v>-5.7</v>
      </c>
      <c r="M154" s="1">
        <v>-10.7</v>
      </c>
      <c r="N154" s="1">
        <v>-7.2</v>
      </c>
      <c r="O154" s="1">
        <f t="shared" si="75"/>
        <v>20.599999999999998</v>
      </c>
      <c r="P154" s="1">
        <f t="shared" si="85"/>
        <v>-20.433333333333334</v>
      </c>
      <c r="Q154" s="1">
        <f t="shared" si="86"/>
        <v>-12.1</v>
      </c>
      <c r="R154" s="1">
        <f t="shared" si="87"/>
        <v>5.9666666666666659</v>
      </c>
      <c r="S154" s="1">
        <f t="shared" si="88"/>
        <v>-1.9333333333333333</v>
      </c>
      <c r="U154" s="1">
        <f t="shared" si="77"/>
        <v>8.3000000000000007</v>
      </c>
      <c r="V154" s="1">
        <f t="shared" si="78"/>
        <v>-29.9</v>
      </c>
      <c r="W154" s="4">
        <f t="shared" si="99"/>
        <v>152.92857142857142</v>
      </c>
      <c r="X154" s="1">
        <f t="shared" si="90"/>
        <v>272.9727272727273</v>
      </c>
      <c r="Y154" s="1">
        <f t="shared" si="79"/>
        <v>120.04415584415588</v>
      </c>
      <c r="Z154" s="1">
        <f t="shared" si="80"/>
        <v>212.95064935064937</v>
      </c>
      <c r="AA154" s="7">
        <f t="shared" si="81"/>
        <v>664.24432900432919</v>
      </c>
      <c r="AB154" s="1">
        <f t="shared" si="82"/>
        <v>245.60281385281385</v>
      </c>
      <c r="AC154" s="1">
        <f t="shared" si="91"/>
        <v>4895.6827561327555</v>
      </c>
      <c r="AD154" s="1">
        <f t="shared" si="92"/>
        <v>30.12716450216449</v>
      </c>
      <c r="AE154" s="12">
        <f t="shared" si="93"/>
        <v>0.73080870772528617</v>
      </c>
      <c r="AH154" s="23">
        <f t="shared" si="83"/>
        <v>0.24827000000000005</v>
      </c>
      <c r="AI154" s="23">
        <f t="shared" si="84"/>
        <v>0.24241999999999997</v>
      </c>
      <c r="AJ154" s="11">
        <f t="shared" si="100"/>
        <v>0.17923999999999998</v>
      </c>
      <c r="AK154" s="11">
        <f t="shared" si="100"/>
        <v>0.27272000000000002</v>
      </c>
      <c r="AL154" s="11">
        <f t="shared" si="100"/>
        <v>0.31228</v>
      </c>
      <c r="AM154" s="11">
        <f t="shared" si="100"/>
        <v>0.47019999999999995</v>
      </c>
      <c r="AN154" s="23">
        <f t="shared" si="68"/>
        <v>0.95253304448800014</v>
      </c>
      <c r="AO154" s="23">
        <f t="shared" si="68"/>
        <v>1.0782348857920001</v>
      </c>
      <c r="AP154" s="23">
        <f t="shared" si="68"/>
        <v>0.89910320012800005</v>
      </c>
      <c r="AQ154" s="23">
        <f t="shared" si="67"/>
        <v>0.83603269212800002</v>
      </c>
      <c r="AR154" s="23">
        <f t="shared" si="67"/>
        <v>0.6597310568000001</v>
      </c>
      <c r="AS154" s="23">
        <f t="shared" si="76"/>
        <v>2.3015428684275387</v>
      </c>
      <c r="AT154" s="23">
        <f t="shared" si="76"/>
        <v>1.1241558660465187</v>
      </c>
      <c r="AU154" s="23">
        <f t="shared" si="76"/>
        <v>0.91905217010741158</v>
      </c>
      <c r="AV154" s="23">
        <f t="shared" si="76"/>
        <v>0.29307274212539264</v>
      </c>
    </row>
    <row r="155" spans="1:48" x14ac:dyDescent="0.35">
      <c r="A155">
        <v>1985</v>
      </c>
      <c r="B155" s="1">
        <v>-4.8</v>
      </c>
      <c r="C155" s="1">
        <v>-13.8</v>
      </c>
      <c r="D155" s="1">
        <v>-12.5</v>
      </c>
      <c r="E155" s="1">
        <v>-5.6</v>
      </c>
      <c r="F155" s="5">
        <v>2.2000000000000002</v>
      </c>
      <c r="G155" s="1">
        <v>6.3</v>
      </c>
      <c r="H155" s="1">
        <v>8.6999999999999993</v>
      </c>
      <c r="I155" s="1">
        <v>7.4</v>
      </c>
      <c r="J155" s="1">
        <v>4.0999999999999996</v>
      </c>
      <c r="K155" s="1">
        <v>-2.7</v>
      </c>
      <c r="L155" s="1">
        <v>-4</v>
      </c>
      <c r="M155" s="1">
        <v>-5.4</v>
      </c>
      <c r="N155" s="1">
        <v>-1.7</v>
      </c>
      <c r="O155" s="1">
        <f t="shared" si="75"/>
        <v>28.700000000000003</v>
      </c>
      <c r="P155" s="1">
        <f t="shared" si="85"/>
        <v>-9.7666666666666675</v>
      </c>
      <c r="Q155" s="1">
        <f t="shared" si="86"/>
        <v>-5.3000000000000007</v>
      </c>
      <c r="R155" s="1">
        <f t="shared" si="87"/>
        <v>7.4666666666666659</v>
      </c>
      <c r="S155" s="1">
        <f t="shared" si="88"/>
        <v>-0.86666666666666681</v>
      </c>
      <c r="U155" s="1">
        <f t="shared" si="77"/>
        <v>8.6999999999999993</v>
      </c>
      <c r="V155" s="1">
        <f t="shared" si="78"/>
        <v>-13.8</v>
      </c>
      <c r="W155" s="5">
        <f t="shared" ref="W155" si="101">INTERCEPT(E$7:F$7,E155:F155)</f>
        <v>126.8974358974359</v>
      </c>
      <c r="X155" s="1">
        <f t="shared" si="90"/>
        <v>276.38970588235293</v>
      </c>
      <c r="Y155" s="1">
        <f t="shared" si="79"/>
        <v>149.49226998491702</v>
      </c>
      <c r="Z155" s="1">
        <f t="shared" si="80"/>
        <v>201.64357088989442</v>
      </c>
      <c r="AA155" s="7">
        <f t="shared" si="81"/>
        <v>867.05516591251853</v>
      </c>
      <c r="AB155" s="1">
        <f t="shared" si="82"/>
        <v>218.92470862470861</v>
      </c>
      <c r="AC155" s="1">
        <f t="shared" si="91"/>
        <v>2014.1073193473192</v>
      </c>
      <c r="AD155" s="1">
        <f t="shared" si="92"/>
        <v>17.435081585081591</v>
      </c>
      <c r="AE155" s="12">
        <f t="shared" si="93"/>
        <v>0.60382164842390773</v>
      </c>
      <c r="AH155" s="23">
        <f t="shared" si="83"/>
        <v>0.26302999999999999</v>
      </c>
      <c r="AI155" s="23">
        <f t="shared" si="84"/>
        <v>0.34529000000000004</v>
      </c>
      <c r="AJ155" s="11">
        <f t="shared" si="100"/>
        <v>0.23108000000000004</v>
      </c>
      <c r="AK155" s="11">
        <f t="shared" si="100"/>
        <v>0.35534000000000004</v>
      </c>
      <c r="AL155" s="11">
        <f t="shared" si="100"/>
        <v>0.39166000000000001</v>
      </c>
      <c r="AM155" s="11">
        <f t="shared" si="100"/>
        <v>0.52285000000000004</v>
      </c>
      <c r="AN155" s="23">
        <f t="shared" si="68"/>
        <v>0.78920204552199991</v>
      </c>
      <c r="AO155" s="23">
        <f t="shared" si="68"/>
        <v>0.9736722786880001</v>
      </c>
      <c r="AP155" s="23">
        <f t="shared" si="68"/>
        <v>0.77599156775199996</v>
      </c>
      <c r="AQ155" s="23">
        <f t="shared" si="67"/>
        <v>0.73232548455200019</v>
      </c>
      <c r="AR155" s="23">
        <f t="shared" si="67"/>
        <v>0.62778203645000008</v>
      </c>
      <c r="AS155" s="23">
        <f t="shared" si="76"/>
        <v>2.498781137942264</v>
      </c>
      <c r="AT155" s="23">
        <f t="shared" si="76"/>
        <v>1.1931902550560103</v>
      </c>
      <c r="AU155" s="23">
        <f t="shared" si="76"/>
        <v>0.9827431964913389</v>
      </c>
      <c r="AV155" s="23">
        <f t="shared" si="76"/>
        <v>0.32662982858754108</v>
      </c>
    </row>
    <row r="156" spans="1:48" x14ac:dyDescent="0.35">
      <c r="A156">
        <v>1986</v>
      </c>
      <c r="B156" s="1">
        <v>-6.1</v>
      </c>
      <c r="C156" s="1">
        <v>-4.0999999999999996</v>
      </c>
      <c r="D156" s="1">
        <v>-13.7</v>
      </c>
      <c r="E156" s="1">
        <v>-6.9</v>
      </c>
      <c r="F156" s="1">
        <v>-0.6</v>
      </c>
      <c r="G156" s="1">
        <v>3.9</v>
      </c>
      <c r="H156" s="1">
        <v>7</v>
      </c>
      <c r="I156" s="1">
        <v>7.9</v>
      </c>
      <c r="J156" s="1">
        <v>3.8</v>
      </c>
      <c r="K156" s="1">
        <v>-3.8</v>
      </c>
      <c r="L156" s="1">
        <v>-9.4</v>
      </c>
      <c r="M156" s="1">
        <v>-10</v>
      </c>
      <c r="N156" s="1">
        <v>-2.7</v>
      </c>
      <c r="O156" s="1">
        <f t="shared" si="75"/>
        <v>22.6</v>
      </c>
      <c r="P156" s="1">
        <f t="shared" si="85"/>
        <v>-5.2</v>
      </c>
      <c r="Q156" s="1">
        <f t="shared" si="86"/>
        <v>-7.0666666666666673</v>
      </c>
      <c r="R156" s="1">
        <f t="shared" si="87"/>
        <v>6.2666666666666666</v>
      </c>
      <c r="S156" s="1">
        <f t="shared" si="88"/>
        <v>-3.1333333333333333</v>
      </c>
      <c r="U156" s="1">
        <f t="shared" si="77"/>
        <v>7.9</v>
      </c>
      <c r="V156" s="1">
        <f t="shared" si="78"/>
        <v>-13.7</v>
      </c>
      <c r="W156" s="4">
        <f t="shared" ref="W156:W157" si="102">INTERCEPT(F$7:G$7,F156:G156)</f>
        <v>139.56666666666666</v>
      </c>
      <c r="X156" s="1">
        <f t="shared" si="90"/>
        <v>273.25</v>
      </c>
      <c r="Y156" s="1">
        <f t="shared" si="79"/>
        <v>133.68333333333334</v>
      </c>
      <c r="Z156" s="1">
        <f t="shared" si="80"/>
        <v>206.40833333333333</v>
      </c>
      <c r="AA156" s="7">
        <f t="shared" si="81"/>
        <v>704.06555555555553</v>
      </c>
      <c r="AB156" s="1">
        <f t="shared" si="82"/>
        <v>228.17696078431374</v>
      </c>
      <c r="AC156" s="1">
        <f t="shared" si="91"/>
        <v>2084.0162418300652</v>
      </c>
      <c r="AD156" s="1">
        <f t="shared" si="92"/>
        <v>25.478186274509795</v>
      </c>
      <c r="AE156" s="12">
        <f t="shared" si="93"/>
        <v>0.63241479616557184</v>
      </c>
      <c r="AH156" s="23">
        <f t="shared" si="83"/>
        <v>0.20030000000000003</v>
      </c>
      <c r="AI156" s="23">
        <f t="shared" si="84"/>
        <v>0.26782</v>
      </c>
      <c r="AJ156" s="11">
        <f t="shared" si="100"/>
        <v>0.19204000000000002</v>
      </c>
      <c r="AK156" s="11">
        <f t="shared" si="100"/>
        <v>0.29312000000000005</v>
      </c>
      <c r="AL156" s="11">
        <f t="shared" si="100"/>
        <v>0.33188000000000001</v>
      </c>
      <c r="AM156" s="11">
        <f t="shared" si="100"/>
        <v>0.48319999999999996</v>
      </c>
      <c r="AN156" s="23">
        <f t="shared" si="68"/>
        <v>0.90744247680800016</v>
      </c>
      <c r="AO156" s="23">
        <f t="shared" si="68"/>
        <v>1.051207655072</v>
      </c>
      <c r="AP156" s="23">
        <f t="shared" si="68"/>
        <v>0.86563358924800005</v>
      </c>
      <c r="AQ156" s="23">
        <f t="shared" si="67"/>
        <v>0.80759048924800014</v>
      </c>
      <c r="AR156" s="23">
        <f t="shared" si="67"/>
        <v>0.6505950208000002</v>
      </c>
      <c r="AS156" s="23">
        <f t="shared" si="76"/>
        <v>2.339641185303841</v>
      </c>
      <c r="AT156" s="23">
        <f t="shared" si="76"/>
        <v>1.135615811768123</v>
      </c>
      <c r="AU156" s="23">
        <f t="shared" si="76"/>
        <v>0.92996532155054767</v>
      </c>
      <c r="AV156" s="23">
        <f t="shared" si="76"/>
        <v>0.29963321373506163</v>
      </c>
    </row>
    <row r="157" spans="1:48" x14ac:dyDescent="0.35">
      <c r="A157">
        <v>1987</v>
      </c>
      <c r="B157" s="1">
        <v>-9.6999999999999993</v>
      </c>
      <c r="C157" s="1">
        <v>-18.100000000000001</v>
      </c>
      <c r="D157" s="1">
        <v>-14.1</v>
      </c>
      <c r="E157" s="1">
        <v>-11.5</v>
      </c>
      <c r="F157" s="1">
        <v>-0.2</v>
      </c>
      <c r="G157" s="1">
        <v>6.1</v>
      </c>
      <c r="H157" s="1">
        <v>7.2</v>
      </c>
      <c r="I157" s="1">
        <v>9.3000000000000007</v>
      </c>
      <c r="J157" s="1">
        <v>3.8</v>
      </c>
      <c r="K157" s="1">
        <v>-2.1</v>
      </c>
      <c r="L157" s="1">
        <v>-4.3</v>
      </c>
      <c r="M157" s="1">
        <v>-10.7</v>
      </c>
      <c r="N157" s="1">
        <v>-3.7</v>
      </c>
      <c r="O157" s="1">
        <f t="shared" si="75"/>
        <v>26.400000000000002</v>
      </c>
      <c r="P157" s="1">
        <f t="shared" si="85"/>
        <v>-12.6</v>
      </c>
      <c r="Q157" s="1">
        <f t="shared" si="86"/>
        <v>-8.6</v>
      </c>
      <c r="R157" s="1">
        <f t="shared" si="87"/>
        <v>7.5333333333333341</v>
      </c>
      <c r="S157" s="1">
        <f t="shared" si="88"/>
        <v>-0.8666666666666667</v>
      </c>
      <c r="U157" s="1">
        <f t="shared" si="77"/>
        <v>9.3000000000000007</v>
      </c>
      <c r="V157" s="1">
        <f t="shared" si="78"/>
        <v>-18.100000000000001</v>
      </c>
      <c r="W157" s="4">
        <f t="shared" si="102"/>
        <v>136.46825396825398</v>
      </c>
      <c r="X157" s="1">
        <f t="shared" si="90"/>
        <v>277.64406779661016</v>
      </c>
      <c r="Y157" s="1">
        <f t="shared" si="79"/>
        <v>141.17581382835618</v>
      </c>
      <c r="Z157" s="1">
        <f t="shared" si="80"/>
        <v>207.05616088243207</v>
      </c>
      <c r="AA157" s="7">
        <f t="shared" si="81"/>
        <v>875.29004573580835</v>
      </c>
      <c r="AB157" s="1">
        <f t="shared" si="82"/>
        <v>228.21825396825398</v>
      </c>
      <c r="AC157" s="1">
        <f t="shared" si="91"/>
        <v>2753.833597883598</v>
      </c>
      <c r="AD157" s="1">
        <f t="shared" si="92"/>
        <v>22.359126984126988</v>
      </c>
      <c r="AE157" s="12">
        <f t="shared" si="93"/>
        <v>0.63947747764595286</v>
      </c>
      <c r="AH157" s="23">
        <f t="shared" si="83"/>
        <v>0.20768000000000003</v>
      </c>
      <c r="AI157" s="23">
        <f t="shared" si="84"/>
        <v>0.31608000000000003</v>
      </c>
      <c r="AJ157" s="11">
        <f t="shared" si="100"/>
        <v>0.21636000000000002</v>
      </c>
      <c r="AK157" s="11">
        <f t="shared" si="100"/>
        <v>0.33188000000000001</v>
      </c>
      <c r="AL157" s="11">
        <f t="shared" si="100"/>
        <v>0.36912</v>
      </c>
      <c r="AM157" s="11">
        <f t="shared" si="100"/>
        <v>0.50790000000000002</v>
      </c>
      <c r="AN157" s="23">
        <f t="shared" si="68"/>
        <v>0.83037309068800003</v>
      </c>
      <c r="AO157" s="23">
        <f t="shared" si="68"/>
        <v>1.0020405920319999</v>
      </c>
      <c r="AP157" s="23">
        <f t="shared" si="68"/>
        <v>0.80759048924800014</v>
      </c>
      <c r="AQ157" s="23">
        <f t="shared" si="67"/>
        <v>0.75867277004800004</v>
      </c>
      <c r="AR157" s="23">
        <f t="shared" si="67"/>
        <v>0.63549003220000022</v>
      </c>
      <c r="AS157" s="23">
        <f t="shared" si="76"/>
        <v>2.5469305540259226</v>
      </c>
      <c r="AT157" s="23">
        <f t="shared" si="76"/>
        <v>1.2230083559921638</v>
      </c>
      <c r="AU157" s="23">
        <f t="shared" si="76"/>
        <v>1.0050041385915831</v>
      </c>
      <c r="AV157" s="23">
        <f t="shared" si="76"/>
        <v>0.3301858074969331</v>
      </c>
    </row>
    <row r="158" spans="1:48" x14ac:dyDescent="0.35">
      <c r="A158">
        <v>1988</v>
      </c>
      <c r="B158" s="1">
        <v>-13.4</v>
      </c>
      <c r="C158" s="1">
        <v>-8.9</v>
      </c>
      <c r="D158" s="1">
        <v>-12</v>
      </c>
      <c r="E158" s="1">
        <v>-7.9</v>
      </c>
      <c r="F158" s="5">
        <v>0</v>
      </c>
      <c r="G158" s="1">
        <v>3.6</v>
      </c>
      <c r="H158" s="1">
        <v>7</v>
      </c>
      <c r="I158" s="1">
        <v>7.4</v>
      </c>
      <c r="J158" s="1">
        <v>3.5</v>
      </c>
      <c r="K158" s="1">
        <v>-0.6</v>
      </c>
      <c r="L158" s="1">
        <v>-3.5</v>
      </c>
      <c r="M158" s="1">
        <v>-8.4</v>
      </c>
      <c r="N158" s="1">
        <v>-2.8</v>
      </c>
      <c r="O158" s="1">
        <f t="shared" si="75"/>
        <v>21.5</v>
      </c>
      <c r="P158" s="1">
        <f t="shared" si="85"/>
        <v>-11</v>
      </c>
      <c r="Q158" s="1">
        <f t="shared" si="86"/>
        <v>-6.6333333333333329</v>
      </c>
      <c r="R158" s="1">
        <f t="shared" si="87"/>
        <v>6</v>
      </c>
      <c r="S158" s="1">
        <f t="shared" si="88"/>
        <v>-0.20000000000000004</v>
      </c>
      <c r="U158" s="1">
        <f t="shared" si="77"/>
        <v>7.4</v>
      </c>
      <c r="V158" s="1">
        <f t="shared" si="78"/>
        <v>-13.4</v>
      </c>
      <c r="W158" s="5">
        <f t="shared" ref="W158" si="103">INTERCEPT(E$7:F$7,E158:F158)</f>
        <v>135.5</v>
      </c>
      <c r="X158" s="1">
        <f t="shared" si="90"/>
        <v>284.03658536585368</v>
      </c>
      <c r="Y158" s="1">
        <f t="shared" si="79"/>
        <v>148.53658536585368</v>
      </c>
      <c r="Z158" s="1">
        <f t="shared" si="80"/>
        <v>209.76829268292684</v>
      </c>
      <c r="AA158" s="7">
        <f t="shared" si="81"/>
        <v>732.78048780487825</v>
      </c>
      <c r="AB158" s="1">
        <f t="shared" si="82"/>
        <v>222.85593220338984</v>
      </c>
      <c r="AC158" s="1">
        <f t="shared" si="91"/>
        <v>1990.846327683616</v>
      </c>
      <c r="AD158" s="1">
        <f t="shared" si="92"/>
        <v>24.072033898305079</v>
      </c>
      <c r="AE158" s="12">
        <f t="shared" si="93"/>
        <v>0.62239692763856092</v>
      </c>
      <c r="AH158" s="23">
        <f t="shared" si="83"/>
        <v>0.20030000000000003</v>
      </c>
      <c r="AI158" s="23">
        <f t="shared" si="84"/>
        <v>0.25385000000000002</v>
      </c>
      <c r="AJ158" s="11">
        <f t="shared" si="100"/>
        <v>0.185</v>
      </c>
      <c r="AK158" s="11">
        <f t="shared" si="100"/>
        <v>0.28190000000000004</v>
      </c>
      <c r="AL158" s="11">
        <f t="shared" si="100"/>
        <v>0.3211</v>
      </c>
      <c r="AM158" s="11">
        <f t="shared" si="100"/>
        <v>0.47604999999999997</v>
      </c>
      <c r="AN158" s="23">
        <f t="shared" si="68"/>
        <v>0.93185587044999996</v>
      </c>
      <c r="AO158" s="23">
        <f t="shared" si="68"/>
        <v>1.0659745</v>
      </c>
      <c r="AP158" s="23">
        <f t="shared" si="68"/>
        <v>0.88379261620000005</v>
      </c>
      <c r="AQ158" s="23">
        <f t="shared" si="67"/>
        <v>0.82300360820000007</v>
      </c>
      <c r="AR158" s="23">
        <f t="shared" si="67"/>
        <v>0.65551861805000022</v>
      </c>
      <c r="AS158" s="23">
        <f t="shared" si="76"/>
        <v>2.4035812495244597</v>
      </c>
      <c r="AT158" s="23">
        <f t="shared" si="76"/>
        <v>1.1706308483152099</v>
      </c>
      <c r="AU158" s="23">
        <f t="shared" si="76"/>
        <v>0.95775058283358827</v>
      </c>
      <c r="AV158" s="23">
        <f t="shared" si="76"/>
        <v>0.30683683861161837</v>
      </c>
    </row>
    <row r="159" spans="1:48" x14ac:dyDescent="0.35">
      <c r="A159">
        <v>1989</v>
      </c>
      <c r="B159" s="1">
        <v>-16.3</v>
      </c>
      <c r="C159" s="1">
        <v>-22.6</v>
      </c>
      <c r="D159" s="1">
        <v>-20.6</v>
      </c>
      <c r="E159" s="1">
        <v>-8.8000000000000007</v>
      </c>
      <c r="F159" s="6">
        <v>-1.9</v>
      </c>
      <c r="G159" s="1">
        <v>3.7</v>
      </c>
      <c r="H159" s="1">
        <v>6.6</v>
      </c>
      <c r="I159" s="1">
        <v>6.2</v>
      </c>
      <c r="J159" s="1">
        <v>1.2</v>
      </c>
      <c r="K159" s="1">
        <v>-3.4</v>
      </c>
      <c r="L159" s="1">
        <v>-3.3</v>
      </c>
      <c r="M159" s="1">
        <v>-8.5</v>
      </c>
      <c r="N159" s="1">
        <v>-5.6</v>
      </c>
      <c r="O159" s="1">
        <f t="shared" si="75"/>
        <v>17.7</v>
      </c>
      <c r="P159" s="1">
        <f t="shared" si="85"/>
        <v>-15.766666666666667</v>
      </c>
      <c r="Q159" s="1">
        <f t="shared" si="86"/>
        <v>-10.433333333333334</v>
      </c>
      <c r="R159" s="1">
        <f t="shared" si="87"/>
        <v>5.5</v>
      </c>
      <c r="S159" s="1">
        <f t="shared" si="88"/>
        <v>-1.8333333333333333</v>
      </c>
      <c r="U159" s="1">
        <f t="shared" si="77"/>
        <v>6.6</v>
      </c>
      <c r="V159" s="1">
        <f t="shared" si="78"/>
        <v>-22.6</v>
      </c>
      <c r="W159" s="4">
        <f t="shared" ref="W159:W163" si="104">INTERCEPT(F$7:G$7,F159:G159)</f>
        <v>145.84821428571428</v>
      </c>
      <c r="X159" s="1">
        <f t="shared" si="90"/>
        <v>265.95652173913044</v>
      </c>
      <c r="Y159" s="1">
        <f t="shared" si="79"/>
        <v>120.10830745341616</v>
      </c>
      <c r="Z159" s="1">
        <f t="shared" si="80"/>
        <v>205.90236801242236</v>
      </c>
      <c r="AA159" s="7">
        <f t="shared" si="81"/>
        <v>528.47655279503101</v>
      </c>
      <c r="AB159" s="1">
        <f t="shared" si="82"/>
        <v>226.8116289198606</v>
      </c>
      <c r="AC159" s="1">
        <f t="shared" si="91"/>
        <v>3417.295209059233</v>
      </c>
      <c r="AD159" s="1">
        <f t="shared" si="92"/>
        <v>32.44239982578398</v>
      </c>
      <c r="AE159" s="12">
        <f t="shared" si="93"/>
        <v>0.71774493250362581</v>
      </c>
      <c r="AH159" s="23">
        <f t="shared" si="83"/>
        <v>0.18554000000000001</v>
      </c>
      <c r="AI159" s="23">
        <f t="shared" si="84"/>
        <v>0.20558999999999999</v>
      </c>
      <c r="AJ159" s="11">
        <f t="shared" si="100"/>
        <v>0.16067999999999999</v>
      </c>
      <c r="AK159" s="11">
        <f t="shared" si="100"/>
        <v>0.24314000000000002</v>
      </c>
      <c r="AL159" s="11">
        <f t="shared" si="100"/>
        <v>0.28386</v>
      </c>
      <c r="AM159" s="11">
        <f t="shared" si="100"/>
        <v>0.45134999999999997</v>
      </c>
      <c r="AN159" s="23">
        <f t="shared" si="68"/>
        <v>1.023460840402</v>
      </c>
      <c r="AO159" s="23">
        <f t="shared" si="68"/>
        <v>1.118832911008</v>
      </c>
      <c r="AP159" s="23">
        <f t="shared" si="68"/>
        <v>0.95121188423200009</v>
      </c>
      <c r="AQ159" s="23">
        <f t="shared" si="67"/>
        <v>0.88057652903200012</v>
      </c>
      <c r="AR159" s="23">
        <f t="shared" si="67"/>
        <v>0.6744312104500001</v>
      </c>
      <c r="AS159" s="23">
        <f t="shared" si="76"/>
        <v>2.0911920992312889</v>
      </c>
      <c r="AT159" s="23">
        <f t="shared" si="76"/>
        <v>1.0313577282930262</v>
      </c>
      <c r="AU159" s="23">
        <f t="shared" si="76"/>
        <v>0.84131962881047972</v>
      </c>
      <c r="AV159" s="23">
        <f t="shared" si="76"/>
        <v>0.26430764634118181</v>
      </c>
    </row>
    <row r="160" spans="1:48" x14ac:dyDescent="0.35">
      <c r="A160">
        <v>1990</v>
      </c>
      <c r="B160" s="1">
        <v>-15</v>
      </c>
      <c r="C160" s="1">
        <v>-19.600000000000001</v>
      </c>
      <c r="D160" s="1">
        <v>-17.5</v>
      </c>
      <c r="E160" s="1">
        <v>-10.8</v>
      </c>
      <c r="F160" s="6">
        <v>-0.9</v>
      </c>
      <c r="G160" s="1">
        <v>7.1</v>
      </c>
      <c r="H160" s="1">
        <v>8</v>
      </c>
      <c r="I160" s="1">
        <v>6.8</v>
      </c>
      <c r="J160" s="1">
        <v>2.2000000000000002</v>
      </c>
      <c r="K160" s="1">
        <v>-2.9</v>
      </c>
      <c r="L160" s="1">
        <v>-4</v>
      </c>
      <c r="M160" s="1">
        <v>-10.5</v>
      </c>
      <c r="N160" s="1">
        <v>-4.8</v>
      </c>
      <c r="O160" s="1">
        <f t="shared" si="75"/>
        <v>24.099999999999998</v>
      </c>
      <c r="P160" s="1">
        <f t="shared" si="85"/>
        <v>-14.366666666666667</v>
      </c>
      <c r="Q160" s="1">
        <f t="shared" si="86"/>
        <v>-9.7333333333333325</v>
      </c>
      <c r="R160" s="1">
        <f t="shared" si="87"/>
        <v>7.3</v>
      </c>
      <c r="S160" s="1">
        <f t="shared" si="88"/>
        <v>-1.5666666666666664</v>
      </c>
      <c r="U160" s="1">
        <f t="shared" si="77"/>
        <v>8</v>
      </c>
      <c r="V160" s="1">
        <f t="shared" si="78"/>
        <v>-19.600000000000001</v>
      </c>
      <c r="W160" s="4">
        <f t="shared" si="104"/>
        <v>138.93125000000001</v>
      </c>
      <c r="X160" s="1">
        <f t="shared" si="90"/>
        <v>271.15686274509807</v>
      </c>
      <c r="Y160" s="1">
        <f t="shared" si="79"/>
        <v>132.22561274509806</v>
      </c>
      <c r="Z160" s="1">
        <f t="shared" si="80"/>
        <v>205.04405637254905</v>
      </c>
      <c r="AA160" s="7">
        <f t="shared" si="81"/>
        <v>705.20326797385633</v>
      </c>
      <c r="AB160" s="1">
        <f t="shared" si="82"/>
        <v>237.97472826086957</v>
      </c>
      <c r="AC160" s="1">
        <f t="shared" si="91"/>
        <v>3109.5364492753624</v>
      </c>
      <c r="AD160" s="1">
        <f t="shared" si="92"/>
        <v>19.943885869565221</v>
      </c>
      <c r="AE160" s="12">
        <f t="shared" si="93"/>
        <v>0.67740495058266215</v>
      </c>
      <c r="AH160" s="23">
        <f t="shared" si="83"/>
        <v>0.23720000000000002</v>
      </c>
      <c r="AI160" s="23">
        <f t="shared" si="84"/>
        <v>0.28686999999999996</v>
      </c>
      <c r="AJ160" s="11">
        <f t="shared" si="100"/>
        <v>0.20163999999999999</v>
      </c>
      <c r="AK160" s="11">
        <f t="shared" si="100"/>
        <v>0.30841999999999997</v>
      </c>
      <c r="AL160" s="11">
        <f t="shared" si="100"/>
        <v>0.34658</v>
      </c>
      <c r="AM160" s="11">
        <f t="shared" si="100"/>
        <v>0.49295</v>
      </c>
      <c r="AN160" s="23">
        <f t="shared" si="68"/>
        <v>0.87567374049800017</v>
      </c>
      <c r="AO160" s="23">
        <f t="shared" si="68"/>
        <v>1.0314576288320001</v>
      </c>
      <c r="AP160" s="23">
        <f t="shared" si="68"/>
        <v>0.84185320928800011</v>
      </c>
      <c r="AQ160" s="23">
        <f t="shared" si="67"/>
        <v>0.78747902528800007</v>
      </c>
      <c r="AR160" s="23">
        <f t="shared" si="67"/>
        <v>0.64427978005000019</v>
      </c>
      <c r="AS160" s="23">
        <f t="shared" si="76"/>
        <v>2.3194301889669542</v>
      </c>
      <c r="AT160" s="23">
        <f t="shared" si="76"/>
        <v>1.1208130416230342</v>
      </c>
      <c r="AU160" s="23">
        <f t="shared" si="76"/>
        <v>0.91905449325103694</v>
      </c>
      <c r="AV160" s="23">
        <f t="shared" si="76"/>
        <v>0.29841623355746677</v>
      </c>
    </row>
    <row r="161" spans="1:48" x14ac:dyDescent="0.35">
      <c r="A161">
        <v>1991</v>
      </c>
      <c r="B161" s="1">
        <v>-17.2</v>
      </c>
      <c r="C161" s="1">
        <v>-11.7</v>
      </c>
      <c r="D161" s="1">
        <v>-11.9</v>
      </c>
      <c r="E161" s="1">
        <v>-12</v>
      </c>
      <c r="F161" s="6">
        <v>-2.8</v>
      </c>
      <c r="G161" s="1">
        <v>4.2</v>
      </c>
      <c r="H161" s="1">
        <v>8.1</v>
      </c>
      <c r="I161" s="1">
        <v>6.4</v>
      </c>
      <c r="J161" s="1">
        <v>3.5</v>
      </c>
      <c r="K161" s="1">
        <v>-1.1000000000000001</v>
      </c>
      <c r="L161" s="1">
        <v>-7.6</v>
      </c>
      <c r="M161" s="1">
        <v>-7.6</v>
      </c>
      <c r="N161" s="1">
        <v>-4.2</v>
      </c>
      <c r="O161" s="1">
        <f t="shared" si="75"/>
        <v>22.200000000000003</v>
      </c>
      <c r="P161" s="1">
        <f t="shared" si="85"/>
        <v>-13.133333333333333</v>
      </c>
      <c r="Q161" s="1">
        <f t="shared" si="86"/>
        <v>-8.9</v>
      </c>
      <c r="R161" s="1">
        <f t="shared" si="87"/>
        <v>6.2333333333333343</v>
      </c>
      <c r="S161" s="1">
        <f t="shared" si="88"/>
        <v>-1.7333333333333332</v>
      </c>
      <c r="U161" s="1">
        <f t="shared" si="77"/>
        <v>8.1</v>
      </c>
      <c r="V161" s="1">
        <f t="shared" si="78"/>
        <v>-17.2</v>
      </c>
      <c r="W161" s="4">
        <f t="shared" si="104"/>
        <v>147.69999999999999</v>
      </c>
      <c r="X161" s="1">
        <f t="shared" si="90"/>
        <v>281.20652173913044</v>
      </c>
      <c r="Y161" s="1">
        <f t="shared" si="79"/>
        <v>133.50652173913045</v>
      </c>
      <c r="Z161" s="1">
        <f t="shared" si="80"/>
        <v>214.45326086956521</v>
      </c>
      <c r="AA161" s="7">
        <f t="shared" si="81"/>
        <v>720.93521739130438</v>
      </c>
      <c r="AB161" s="1">
        <f t="shared" si="82"/>
        <v>241.54313725490192</v>
      </c>
      <c r="AC161" s="1">
        <f t="shared" si="91"/>
        <v>2769.694640522875</v>
      </c>
      <c r="AD161" s="1">
        <f t="shared" si="92"/>
        <v>26.928431372549028</v>
      </c>
      <c r="AE161" s="12">
        <f t="shared" si="93"/>
        <v>0.66216821626026756</v>
      </c>
      <c r="AH161" s="23">
        <f t="shared" si="83"/>
        <v>0.24088999999999999</v>
      </c>
      <c r="AI161" s="23">
        <f t="shared" si="84"/>
        <v>0.26274000000000003</v>
      </c>
      <c r="AJ161" s="11">
        <f t="shared" si="100"/>
        <v>0.18948000000000001</v>
      </c>
      <c r="AK161" s="11">
        <f t="shared" si="100"/>
        <v>0.28904000000000007</v>
      </c>
      <c r="AL161" s="11">
        <f t="shared" si="100"/>
        <v>0.32796000000000003</v>
      </c>
      <c r="AM161" s="11">
        <f t="shared" si="100"/>
        <v>0.48060000000000003</v>
      </c>
      <c r="AN161" s="23">
        <f t="shared" si="68"/>
        <v>0.9162107843920001</v>
      </c>
      <c r="AO161" s="23">
        <f t="shared" si="68"/>
        <v>1.056549662368</v>
      </c>
      <c r="AP161" s="23">
        <f t="shared" si="68"/>
        <v>0.87216637427199994</v>
      </c>
      <c r="AQ161" s="23">
        <f t="shared" si="67"/>
        <v>0.81313018307200013</v>
      </c>
      <c r="AR161" s="23">
        <f t="shared" si="67"/>
        <v>0.65235679120000001</v>
      </c>
      <c r="AS161" s="23">
        <f t="shared" si="76"/>
        <v>2.3735125347120833</v>
      </c>
      <c r="AT161" s="23">
        <f t="shared" si="76"/>
        <v>1.15346818855669</v>
      </c>
      <c r="AU161" s="23">
        <f t="shared" si="76"/>
        <v>0.94426255662393743</v>
      </c>
      <c r="AV161" s="23">
        <f t="shared" si="76"/>
        <v>0.30361187242229393</v>
      </c>
    </row>
    <row r="162" spans="1:48" x14ac:dyDescent="0.35">
      <c r="A162">
        <v>1992</v>
      </c>
      <c r="B162" s="1">
        <v>-12.8</v>
      </c>
      <c r="C162" s="1">
        <v>-25</v>
      </c>
      <c r="D162" s="1">
        <v>-20.2</v>
      </c>
      <c r="E162" s="1">
        <v>-10.9</v>
      </c>
      <c r="F162" s="6">
        <v>-5.0999999999999996</v>
      </c>
      <c r="G162" s="1">
        <v>1</v>
      </c>
      <c r="H162" s="1">
        <v>5.5</v>
      </c>
      <c r="I162" s="1">
        <v>4.5</v>
      </c>
      <c r="J162" s="1">
        <v>1.9</v>
      </c>
      <c r="K162" s="5">
        <v>0.6</v>
      </c>
      <c r="L162" s="1">
        <v>-7.3</v>
      </c>
      <c r="M162" s="1">
        <v>-11.2</v>
      </c>
      <c r="N162" s="1">
        <v>-6.6</v>
      </c>
      <c r="O162" s="1">
        <f t="shared" si="75"/>
        <v>12.9</v>
      </c>
      <c r="P162" s="1">
        <f t="shared" si="85"/>
        <v>-15.133333333333333</v>
      </c>
      <c r="Q162" s="1">
        <f t="shared" si="86"/>
        <v>-12.066666666666668</v>
      </c>
      <c r="R162" s="1">
        <f t="shared" si="87"/>
        <v>3.6666666666666665</v>
      </c>
      <c r="S162" s="1">
        <f t="shared" si="88"/>
        <v>-1.5999999999999999</v>
      </c>
      <c r="U162" s="1">
        <f t="shared" si="77"/>
        <v>5.5</v>
      </c>
      <c r="V162" s="1">
        <f t="shared" si="78"/>
        <v>-25</v>
      </c>
      <c r="W162" s="4">
        <f t="shared" si="104"/>
        <v>161</v>
      </c>
      <c r="X162" s="5">
        <f t="shared" ref="X162:X163" si="105">INTERCEPT(K$7:L$7,K162:L162)</f>
        <v>290.81645569620252</v>
      </c>
      <c r="Y162" s="1">
        <f t="shared" si="79"/>
        <v>129.81645569620252</v>
      </c>
      <c r="Z162" s="1">
        <f t="shared" si="80"/>
        <v>225.90822784810126</v>
      </c>
      <c r="AA162" s="7">
        <f t="shared" si="81"/>
        <v>475.9936708860759</v>
      </c>
      <c r="AB162" s="1">
        <f t="shared" si="82"/>
        <v>244.79347826086956</v>
      </c>
      <c r="AC162" s="1">
        <f t="shared" si="91"/>
        <v>4079.8913043478256</v>
      </c>
      <c r="AD162" s="1">
        <f t="shared" si="92"/>
        <v>38.603260869565219</v>
      </c>
      <c r="AE162" s="12">
        <f t="shared" si="93"/>
        <v>0.74539681800525504</v>
      </c>
      <c r="AH162" s="23">
        <f t="shared" si="83"/>
        <v>0.14495000000000002</v>
      </c>
      <c r="AI162" s="23">
        <f t="shared" si="84"/>
        <v>0.14463000000000001</v>
      </c>
      <c r="AJ162" s="11">
        <f t="shared" si="100"/>
        <v>0.12996000000000002</v>
      </c>
      <c r="AK162" s="11">
        <f t="shared" si="100"/>
        <v>0.19418000000000002</v>
      </c>
      <c r="AL162" s="11">
        <f t="shared" si="100"/>
        <v>0.23682</v>
      </c>
      <c r="AM162" s="11">
        <f t="shared" si="100"/>
        <v>0.42014999999999997</v>
      </c>
      <c r="AN162" s="23">
        <f t="shared" si="68"/>
        <v>1.1552848652979999</v>
      </c>
      <c r="AO162" s="23">
        <f t="shared" si="68"/>
        <v>1.189693235872</v>
      </c>
      <c r="AP162" s="23">
        <f t="shared" si="68"/>
        <v>1.046766411208</v>
      </c>
      <c r="AQ162" s="23">
        <f t="shared" si="67"/>
        <v>0.96289438400800009</v>
      </c>
      <c r="AR162" s="23">
        <f t="shared" si="67"/>
        <v>0.70254147445000004</v>
      </c>
      <c r="AS162" s="23">
        <f t="shared" si="76"/>
        <v>2.0465225599595684</v>
      </c>
      <c r="AT162" s="23">
        <f t="shared" si="76"/>
        <v>1.0267939710143856</v>
      </c>
      <c r="AU162" s="23">
        <f t="shared" si="76"/>
        <v>0.83493856843617109</v>
      </c>
      <c r="AV162" s="23">
        <f t="shared" si="76"/>
        <v>0.25601452672288283</v>
      </c>
    </row>
    <row r="163" spans="1:48" x14ac:dyDescent="0.35">
      <c r="A163">
        <v>1993</v>
      </c>
      <c r="B163" s="1">
        <v>-19.7</v>
      </c>
      <c r="C163" s="1">
        <v>-20</v>
      </c>
      <c r="D163" s="1">
        <v>-23.5</v>
      </c>
      <c r="E163" s="1">
        <v>-11.7</v>
      </c>
      <c r="F163" s="6">
        <v>-3.2</v>
      </c>
      <c r="G163" s="1">
        <v>4</v>
      </c>
      <c r="H163" s="1">
        <v>7.4</v>
      </c>
      <c r="I163" s="1">
        <v>5.9</v>
      </c>
      <c r="J163" s="1">
        <v>4.3</v>
      </c>
      <c r="K163" s="5">
        <v>0.3</v>
      </c>
      <c r="L163" s="1">
        <v>-8.6</v>
      </c>
      <c r="M163" s="1">
        <v>-12.5</v>
      </c>
      <c r="N163" s="1">
        <v>-6.4</v>
      </c>
      <c r="O163" s="1">
        <f t="shared" si="75"/>
        <v>21.6</v>
      </c>
      <c r="P163" s="1">
        <f t="shared" si="85"/>
        <v>-16.966666666666665</v>
      </c>
      <c r="Q163" s="1">
        <f t="shared" si="86"/>
        <v>-12.800000000000002</v>
      </c>
      <c r="R163" s="1">
        <f t="shared" si="87"/>
        <v>5.7666666666666666</v>
      </c>
      <c r="S163" s="1">
        <f t="shared" si="88"/>
        <v>-1.3333333333333333</v>
      </c>
      <c r="U163" s="1">
        <f t="shared" si="77"/>
        <v>7.4</v>
      </c>
      <c r="V163" s="1">
        <f t="shared" si="78"/>
        <v>-23.5</v>
      </c>
      <c r="W163" s="4">
        <f t="shared" si="104"/>
        <v>149.05555555555554</v>
      </c>
      <c r="X163" s="5">
        <f t="shared" si="105"/>
        <v>289.52808988764048</v>
      </c>
      <c r="Y163" s="1">
        <f t="shared" si="79"/>
        <v>140.47253433208493</v>
      </c>
      <c r="Z163" s="1">
        <f t="shared" si="80"/>
        <v>219.29182272159801</v>
      </c>
      <c r="AA163" s="7">
        <f t="shared" si="81"/>
        <v>692.99783603828575</v>
      </c>
      <c r="AB163" s="1">
        <f t="shared" si="82"/>
        <v>223.23909985935302</v>
      </c>
      <c r="AC163" s="1">
        <f t="shared" si="91"/>
        <v>3497.4125644631972</v>
      </c>
      <c r="AD163" s="1">
        <f t="shared" si="92"/>
        <v>37.436005625879034</v>
      </c>
      <c r="AE163" s="12">
        <f t="shared" si="93"/>
        <v>0.69197649965096864</v>
      </c>
      <c r="AH163" s="23">
        <f t="shared" si="83"/>
        <v>0.21506000000000003</v>
      </c>
      <c r="AI163" s="23">
        <f t="shared" si="84"/>
        <v>0.25512000000000001</v>
      </c>
      <c r="AJ163" s="11">
        <f t="shared" si="100"/>
        <v>0.18564000000000003</v>
      </c>
      <c r="AK163" s="11">
        <f t="shared" si="100"/>
        <v>0.28292000000000006</v>
      </c>
      <c r="AL163" s="11">
        <f t="shared" si="100"/>
        <v>0.32208000000000003</v>
      </c>
      <c r="AM163" s="11">
        <f t="shared" si="100"/>
        <v>0.47670000000000001</v>
      </c>
      <c r="AN163" s="23">
        <f t="shared" si="68"/>
        <v>0.92959743884800006</v>
      </c>
      <c r="AO163" s="23">
        <f t="shared" si="68"/>
        <v>1.0646221472319999</v>
      </c>
      <c r="AP163" s="23">
        <f t="shared" si="68"/>
        <v>0.882116617888</v>
      </c>
      <c r="AQ163" s="23">
        <f t="shared" si="67"/>
        <v>0.82157917388800006</v>
      </c>
      <c r="AR163" s="23">
        <f t="shared" si="67"/>
        <v>0.65506079380000015</v>
      </c>
      <c r="AS163" s="23">
        <f t="shared" si="76"/>
        <v>2.3359424487616613</v>
      </c>
      <c r="AT163" s="23">
        <f t="shared" si="76"/>
        <v>1.137330727585361</v>
      </c>
      <c r="AU163" s="23">
        <f t="shared" si="76"/>
        <v>0.93058330569603942</v>
      </c>
      <c r="AV163" s="23">
        <f t="shared" si="76"/>
        <v>0.29828731060016056</v>
      </c>
    </row>
    <row r="164" spans="1:48" x14ac:dyDescent="0.35">
      <c r="A164">
        <v>1994</v>
      </c>
      <c r="B164" s="1">
        <v>-16</v>
      </c>
      <c r="C164" s="1">
        <v>-14.4</v>
      </c>
      <c r="D164" s="1">
        <v>-20.6</v>
      </c>
      <c r="E164" s="1">
        <v>-9</v>
      </c>
      <c r="F164" s="5">
        <v>1</v>
      </c>
      <c r="G164" s="1">
        <v>2.8</v>
      </c>
      <c r="H164" s="1">
        <v>6.2</v>
      </c>
      <c r="I164" s="1">
        <v>6.2</v>
      </c>
      <c r="J164" s="1">
        <v>1.7</v>
      </c>
      <c r="K164" s="1">
        <v>-3.2</v>
      </c>
      <c r="L164" s="1">
        <v>-5.8</v>
      </c>
      <c r="M164" s="1">
        <v>-11.9</v>
      </c>
      <c r="N164" s="1">
        <v>-5.2</v>
      </c>
      <c r="O164" s="1">
        <f t="shared" si="75"/>
        <v>17.899999999999999</v>
      </c>
      <c r="P164" s="1">
        <f t="shared" si="85"/>
        <v>-14.299999999999999</v>
      </c>
      <c r="Q164" s="1">
        <f t="shared" si="86"/>
        <v>-9.5333333333333332</v>
      </c>
      <c r="R164" s="1">
        <f t="shared" si="87"/>
        <v>5.0666666666666664</v>
      </c>
      <c r="S164" s="1">
        <f t="shared" si="88"/>
        <v>-2.4333333333333331</v>
      </c>
      <c r="U164" s="1">
        <f t="shared" si="77"/>
        <v>6.2</v>
      </c>
      <c r="V164" s="1">
        <f t="shared" si="78"/>
        <v>-20.6</v>
      </c>
      <c r="W164" s="5">
        <f t="shared" ref="W164:W165" si="106">INTERCEPT(E$7:F$7,E164:F164)</f>
        <v>132.44999999999999</v>
      </c>
      <c r="X164" s="1">
        <f t="shared" si="90"/>
        <v>268.58163265306121</v>
      </c>
      <c r="Y164" s="1">
        <f t="shared" si="79"/>
        <v>136.13163265306122</v>
      </c>
      <c r="Z164" s="1">
        <f t="shared" si="80"/>
        <v>200.5158163265306</v>
      </c>
      <c r="AA164" s="7">
        <f t="shared" si="81"/>
        <v>562.67741496598626</v>
      </c>
      <c r="AB164" s="1">
        <f t="shared" si="82"/>
        <v>207.92191011235951</v>
      </c>
      <c r="AC164" s="1">
        <f t="shared" si="91"/>
        <v>2855.4608988764044</v>
      </c>
      <c r="AD164" s="1">
        <f t="shared" si="92"/>
        <v>28.489044943820232</v>
      </c>
      <c r="AE164" s="12">
        <f t="shared" si="93"/>
        <v>0.69256555663770503</v>
      </c>
      <c r="AH164" s="23">
        <f t="shared" si="83"/>
        <v>0.17078000000000002</v>
      </c>
      <c r="AI164" s="23">
        <f t="shared" si="84"/>
        <v>0.20812999999999998</v>
      </c>
      <c r="AJ164" s="11">
        <f t="shared" si="100"/>
        <v>0.16195999999999999</v>
      </c>
      <c r="AK164" s="11">
        <f t="shared" si="100"/>
        <v>0.24518000000000001</v>
      </c>
      <c r="AL164" s="11">
        <f t="shared" si="100"/>
        <v>0.28581999999999996</v>
      </c>
      <c r="AM164" s="11">
        <f t="shared" si="100"/>
        <v>0.45265</v>
      </c>
      <c r="AN164" s="23">
        <f t="shared" si="68"/>
        <v>1.018358494498</v>
      </c>
      <c r="AO164" s="23">
        <f t="shared" si="68"/>
        <v>1.115979520672</v>
      </c>
      <c r="AP164" s="23">
        <f t="shared" si="68"/>
        <v>0.94748222240800006</v>
      </c>
      <c r="AQ164" s="23">
        <f t="shared" si="67"/>
        <v>0.8773790352080002</v>
      </c>
      <c r="AR164" s="23">
        <f t="shared" si="67"/>
        <v>0.67336219445000012</v>
      </c>
      <c r="AS164" s="23">
        <f t="shared" si="76"/>
        <v>2.1550448129396758</v>
      </c>
      <c r="AT164" s="23">
        <f t="shared" si="76"/>
        <v>1.0621188302570905</v>
      </c>
      <c r="AU164" s="23">
        <f t="shared" si="76"/>
        <v>0.86653872384982467</v>
      </c>
      <c r="AV164" s="23">
        <f t="shared" si="76"/>
        <v>0.27250981080716008</v>
      </c>
    </row>
    <row r="165" spans="1:48" x14ac:dyDescent="0.35">
      <c r="A165">
        <v>1995</v>
      </c>
      <c r="B165" s="1">
        <v>-19.8</v>
      </c>
      <c r="C165" s="1">
        <v>-20.3</v>
      </c>
      <c r="D165" s="1">
        <v>-21.2</v>
      </c>
      <c r="E165" s="1">
        <v>-5.5</v>
      </c>
      <c r="F165" s="5">
        <v>1.4</v>
      </c>
      <c r="G165" s="1">
        <v>5.9</v>
      </c>
      <c r="H165" s="1">
        <v>7.7</v>
      </c>
      <c r="I165" s="1">
        <v>5.8</v>
      </c>
      <c r="J165" s="1">
        <v>4.2</v>
      </c>
      <c r="K165" s="1">
        <v>-3.6</v>
      </c>
      <c r="L165" s="1">
        <v>-1.2</v>
      </c>
      <c r="M165" s="1">
        <v>-8</v>
      </c>
      <c r="N165" s="1">
        <v>-4.5</v>
      </c>
      <c r="O165" s="1">
        <f t="shared" si="75"/>
        <v>25</v>
      </c>
      <c r="P165" s="1">
        <f t="shared" si="85"/>
        <v>-17.333333333333332</v>
      </c>
      <c r="Q165" s="1">
        <f t="shared" si="86"/>
        <v>-8.4333333333333336</v>
      </c>
      <c r="R165" s="1">
        <f t="shared" si="87"/>
        <v>6.4666666666666677</v>
      </c>
      <c r="S165" s="1">
        <f t="shared" si="88"/>
        <v>-0.19999999999999996</v>
      </c>
      <c r="U165" s="1">
        <f t="shared" si="77"/>
        <v>7.7</v>
      </c>
      <c r="V165" s="1">
        <f t="shared" si="78"/>
        <v>-21.2</v>
      </c>
      <c r="W165" s="5">
        <f t="shared" si="106"/>
        <v>129.31159420289856</v>
      </c>
      <c r="X165" s="1">
        <f t="shared" si="90"/>
        <v>274.42307692307691</v>
      </c>
      <c r="Y165" s="1">
        <f t="shared" si="79"/>
        <v>145.11148272017834</v>
      </c>
      <c r="Z165" s="1">
        <f t="shared" si="80"/>
        <v>201.86733556298773</v>
      </c>
      <c r="AA165" s="7">
        <f t="shared" si="81"/>
        <v>744.90561129691548</v>
      </c>
      <c r="AB165" s="1">
        <f t="shared" si="82"/>
        <v>225.72996154983736</v>
      </c>
      <c r="AC165" s="1">
        <f t="shared" si="91"/>
        <v>3190.3167899043679</v>
      </c>
      <c r="AD165" s="1">
        <f t="shared" si="92"/>
        <v>16.446613427979884</v>
      </c>
      <c r="AE165" s="12">
        <f t="shared" si="93"/>
        <v>0.67421447183357641</v>
      </c>
      <c r="AH165" s="23">
        <f t="shared" si="83"/>
        <v>0.22613000000000005</v>
      </c>
      <c r="AI165" s="23">
        <f t="shared" si="84"/>
        <v>0.29830000000000001</v>
      </c>
      <c r="AJ165" s="11">
        <f t="shared" si="100"/>
        <v>0.2074</v>
      </c>
      <c r="AK165" s="11">
        <f t="shared" si="100"/>
        <v>0.31759999999999999</v>
      </c>
      <c r="AL165" s="11">
        <f t="shared" si="100"/>
        <v>0.35539999999999999</v>
      </c>
      <c r="AM165" s="11">
        <f t="shared" si="100"/>
        <v>0.49880000000000002</v>
      </c>
      <c r="AN165" s="23">
        <f t="shared" si="68"/>
        <v>0.85745559380000003</v>
      </c>
      <c r="AO165" s="23">
        <f t="shared" si="68"/>
        <v>1.0198217192000001</v>
      </c>
      <c r="AP165" s="23">
        <f t="shared" si="68"/>
        <v>0.82812881920000003</v>
      </c>
      <c r="AQ165" s="23">
        <f t="shared" si="67"/>
        <v>0.77591416720000017</v>
      </c>
      <c r="AR165" s="23">
        <f t="shared" si="67"/>
        <v>0.64071148480000006</v>
      </c>
      <c r="AS165" s="23">
        <f t="shared" si="76"/>
        <v>2.3703430411775912</v>
      </c>
      <c r="AT165" s="23">
        <f t="shared" si="76"/>
        <v>1.1425031439327398</v>
      </c>
      <c r="AU165" s="23">
        <f t="shared" si="76"/>
        <v>0.93760965476351243</v>
      </c>
      <c r="AV165" s="23">
        <f t="shared" si="76"/>
        <v>0.30585100576748164</v>
      </c>
    </row>
    <row r="166" spans="1:48" x14ac:dyDescent="0.35">
      <c r="A166">
        <v>1996</v>
      </c>
      <c r="B166" s="1">
        <v>-11.7</v>
      </c>
      <c r="C166" s="1">
        <v>-13.3</v>
      </c>
      <c r="D166" s="1">
        <v>-14.6</v>
      </c>
      <c r="E166" s="1">
        <v>-7.3</v>
      </c>
      <c r="F166" s="6">
        <v>-0.2</v>
      </c>
      <c r="G166" s="1">
        <v>2.9</v>
      </c>
      <c r="H166" s="1">
        <v>6</v>
      </c>
      <c r="I166" s="1">
        <v>5.3</v>
      </c>
      <c r="J166" s="1">
        <v>2.2000000000000002</v>
      </c>
      <c r="K166" s="1">
        <v>-3.2</v>
      </c>
      <c r="L166" s="1">
        <v>-5.8</v>
      </c>
      <c r="M166" s="1">
        <v>-5.3</v>
      </c>
      <c r="N166" s="1">
        <v>-3.7</v>
      </c>
      <c r="O166" s="1">
        <f t="shared" si="75"/>
        <v>16.399999999999999</v>
      </c>
      <c r="P166" s="1">
        <f t="shared" si="85"/>
        <v>-11</v>
      </c>
      <c r="Q166" s="1">
        <f t="shared" si="86"/>
        <v>-7.3666666666666663</v>
      </c>
      <c r="R166" s="1">
        <f t="shared" si="87"/>
        <v>4.7333333333333334</v>
      </c>
      <c r="S166" s="1">
        <f t="shared" si="88"/>
        <v>-2.2666666666666666</v>
      </c>
      <c r="U166" s="1">
        <f t="shared" si="77"/>
        <v>6</v>
      </c>
      <c r="V166" s="1">
        <f t="shared" si="78"/>
        <v>-14.6</v>
      </c>
      <c r="W166" s="4">
        <f t="shared" ref="W166:W171" si="107">INTERCEPT(F$7:G$7,F166:G166)</f>
        <v>137.46774193548387</v>
      </c>
      <c r="X166" s="1">
        <f t="shared" si="90"/>
        <v>270.42592592592592</v>
      </c>
      <c r="Y166" s="1">
        <f t="shared" si="79"/>
        <v>132.95818399044205</v>
      </c>
      <c r="Z166" s="1">
        <f t="shared" si="80"/>
        <v>203.94683393070488</v>
      </c>
      <c r="AA166" s="7">
        <f t="shared" si="81"/>
        <v>531.83273596176821</v>
      </c>
      <c r="AB166" s="1">
        <f t="shared" si="82"/>
        <v>228.04466501240697</v>
      </c>
      <c r="AC166" s="1">
        <f t="shared" si="91"/>
        <v>2219.6347394540944</v>
      </c>
      <c r="AD166" s="1">
        <f t="shared" si="92"/>
        <v>23.445409429280389</v>
      </c>
      <c r="AE166" s="12">
        <f t="shared" si="93"/>
        <v>0.67136923769642121</v>
      </c>
      <c r="AH166" s="23">
        <f t="shared" si="83"/>
        <v>0.16340000000000002</v>
      </c>
      <c r="AI166" s="23">
        <f t="shared" si="84"/>
        <v>0.18907999999999997</v>
      </c>
      <c r="AJ166" s="11">
        <f t="shared" si="100"/>
        <v>0.15236</v>
      </c>
      <c r="AK166" s="11">
        <f t="shared" si="100"/>
        <v>0.22987999999999997</v>
      </c>
      <c r="AL166" s="11">
        <f t="shared" si="100"/>
        <v>0.27111999999999997</v>
      </c>
      <c r="AM166" s="11">
        <f t="shared" si="100"/>
        <v>0.44289999999999996</v>
      </c>
      <c r="AN166" s="23">
        <f t="shared" si="68"/>
        <v>1.0573872162880003</v>
      </c>
      <c r="AO166" s="23">
        <f t="shared" si="68"/>
        <v>1.1375732384320001</v>
      </c>
      <c r="AP166" s="23">
        <f t="shared" si="68"/>
        <v>0.97594565084800011</v>
      </c>
      <c r="AQ166" s="23">
        <f t="shared" si="67"/>
        <v>0.90181345164800009</v>
      </c>
      <c r="AR166" s="23">
        <f t="shared" si="67"/>
        <v>0.68157919220000007</v>
      </c>
      <c r="AS166" s="23">
        <f t="shared" si="76"/>
        <v>2.1153180126437539</v>
      </c>
      <c r="AT166" s="23">
        <f t="shared" si="76"/>
        <v>1.0479925158965864</v>
      </c>
      <c r="AU166" s="23">
        <f t="shared" si="76"/>
        <v>0.85410348623412202</v>
      </c>
      <c r="AV166" s="23">
        <f t="shared" si="76"/>
        <v>0.26654695797592254</v>
      </c>
    </row>
    <row r="167" spans="1:48" x14ac:dyDescent="0.35">
      <c r="A167">
        <v>1997</v>
      </c>
      <c r="B167" s="1">
        <v>-7.5</v>
      </c>
      <c r="C167" s="1">
        <v>-17</v>
      </c>
      <c r="D167" s="1">
        <v>-14.9</v>
      </c>
      <c r="E167" s="1">
        <v>-9.9</v>
      </c>
      <c r="F167" s="6">
        <v>-0.1</v>
      </c>
      <c r="G167" s="1">
        <v>7.1</v>
      </c>
      <c r="H167" s="1">
        <v>5.0999999999999996</v>
      </c>
      <c r="I167" s="1">
        <v>4.9000000000000004</v>
      </c>
      <c r="J167" s="1">
        <v>2.1</v>
      </c>
      <c r="K167" s="1">
        <v>-1.3</v>
      </c>
      <c r="L167" s="1">
        <v>-3.7</v>
      </c>
      <c r="M167" s="1">
        <v>-5.3</v>
      </c>
      <c r="N167" s="1">
        <v>-3.4</v>
      </c>
      <c r="O167" s="1">
        <f t="shared" si="75"/>
        <v>19.200000000000003</v>
      </c>
      <c r="P167" s="1">
        <f t="shared" si="85"/>
        <v>-9.9333333333333336</v>
      </c>
      <c r="Q167" s="1">
        <f t="shared" si="86"/>
        <v>-8.3000000000000007</v>
      </c>
      <c r="R167" s="1">
        <f t="shared" si="87"/>
        <v>5.7</v>
      </c>
      <c r="S167" s="1">
        <f t="shared" si="88"/>
        <v>-0.96666666666666679</v>
      </c>
      <c r="U167" s="1">
        <f t="shared" si="77"/>
        <v>7.1</v>
      </c>
      <c r="V167" s="1">
        <f t="shared" si="78"/>
        <v>-17</v>
      </c>
      <c r="W167" s="4">
        <f t="shared" si="107"/>
        <v>135.92361111111111</v>
      </c>
      <c r="X167" s="1">
        <f t="shared" si="90"/>
        <v>276.83823529411762</v>
      </c>
      <c r="Y167" s="1">
        <f t="shared" si="79"/>
        <v>140.91462418300651</v>
      </c>
      <c r="Z167" s="1">
        <f t="shared" si="80"/>
        <v>206.38092320261438</v>
      </c>
      <c r="AA167" s="7">
        <f t="shared" si="81"/>
        <v>666.995887799564</v>
      </c>
      <c r="AB167" s="1">
        <f t="shared" si="82"/>
        <v>230.49768518518519</v>
      </c>
      <c r="AC167" s="1">
        <f t="shared" si="91"/>
        <v>2612.3070987654319</v>
      </c>
      <c r="AD167" s="1">
        <f t="shared" si="92"/>
        <v>20.674768518518519</v>
      </c>
      <c r="AE167" s="12">
        <f t="shared" si="93"/>
        <v>0.66431932022042972</v>
      </c>
      <c r="AH167" s="23">
        <f t="shared" si="83"/>
        <v>0.13019</v>
      </c>
      <c r="AI167" s="23">
        <f t="shared" si="84"/>
        <v>0.22464000000000003</v>
      </c>
      <c r="AJ167" s="11">
        <f t="shared" si="100"/>
        <v>0.17028000000000004</v>
      </c>
      <c r="AK167" s="11">
        <f t="shared" si="100"/>
        <v>0.25844000000000006</v>
      </c>
      <c r="AL167" s="11">
        <f t="shared" si="100"/>
        <v>0.29856000000000005</v>
      </c>
      <c r="AM167" s="11">
        <f t="shared" si="100"/>
        <v>0.46110000000000001</v>
      </c>
      <c r="AN167" s="23">
        <f t="shared" si="68"/>
        <v>0.985954373632</v>
      </c>
      <c r="AO167" s="23">
        <f t="shared" si="68"/>
        <v>1.097625773728</v>
      </c>
      <c r="AP167" s="23">
        <f t="shared" si="68"/>
        <v>0.92373038531199991</v>
      </c>
      <c r="AQ167" s="23">
        <f t="shared" si="67"/>
        <v>0.8570485381120001</v>
      </c>
      <c r="AR167" s="23">
        <f t="shared" si="67"/>
        <v>0.66661296820000016</v>
      </c>
      <c r="AS167" s="23">
        <f t="shared" si="76"/>
        <v>2.3269506753246429</v>
      </c>
      <c r="AT167" s="23">
        <f t="shared" si="76"/>
        <v>1.1418052213999113</v>
      </c>
      <c r="AU167" s="23">
        <f t="shared" si="76"/>
        <v>0.93245717365993275</v>
      </c>
      <c r="AV167" s="23">
        <f t="shared" si="76"/>
        <v>0.29520689232211245</v>
      </c>
    </row>
    <row r="168" spans="1:48" x14ac:dyDescent="0.35">
      <c r="A168">
        <v>1998</v>
      </c>
      <c r="B168" s="1">
        <v>-7.4</v>
      </c>
      <c r="C168" s="1">
        <v>-18.100000000000001</v>
      </c>
      <c r="D168" s="1">
        <v>-15.2</v>
      </c>
      <c r="E168" s="1">
        <v>-4.7</v>
      </c>
      <c r="F168" s="6">
        <v>-0.1</v>
      </c>
      <c r="G168" s="1">
        <v>5.0999999999999996</v>
      </c>
      <c r="H168" s="1">
        <v>8</v>
      </c>
      <c r="I168" s="1">
        <v>6.8</v>
      </c>
      <c r="J168" s="1">
        <v>4</v>
      </c>
      <c r="K168" s="1">
        <v>-1.4</v>
      </c>
      <c r="L168" s="1">
        <v>-3.7</v>
      </c>
      <c r="M168" s="1">
        <v>-3.9</v>
      </c>
      <c r="N168" s="1">
        <v>-2.5</v>
      </c>
      <c r="O168" s="1">
        <f t="shared" si="75"/>
        <v>23.9</v>
      </c>
      <c r="P168" s="1">
        <f t="shared" si="85"/>
        <v>-10.266666666666667</v>
      </c>
      <c r="Q168" s="1">
        <f t="shared" si="86"/>
        <v>-6.666666666666667</v>
      </c>
      <c r="R168" s="1">
        <f t="shared" si="87"/>
        <v>6.6333333333333329</v>
      </c>
      <c r="S168" s="1">
        <f t="shared" si="88"/>
        <v>-0.3666666666666667</v>
      </c>
      <c r="U168" s="1">
        <f t="shared" si="77"/>
        <v>8</v>
      </c>
      <c r="V168" s="1">
        <f t="shared" si="78"/>
        <v>-18.100000000000001</v>
      </c>
      <c r="W168" s="4">
        <f t="shared" si="107"/>
        <v>136.08653846153845</v>
      </c>
      <c r="X168" s="1">
        <f t="shared" si="90"/>
        <v>280.59259259259261</v>
      </c>
      <c r="Y168" s="1">
        <f t="shared" si="79"/>
        <v>144.50605413105416</v>
      </c>
      <c r="Z168" s="1">
        <f t="shared" si="80"/>
        <v>208.33956552706553</v>
      </c>
      <c r="AA168" s="7">
        <f t="shared" si="81"/>
        <v>770.69895536562217</v>
      </c>
      <c r="AB168" s="1">
        <f t="shared" si="82"/>
        <v>224.24830316742083</v>
      </c>
      <c r="AC168" s="1">
        <f t="shared" si="91"/>
        <v>2705.929524886878</v>
      </c>
      <c r="AD168" s="1">
        <f t="shared" si="92"/>
        <v>23.962386877828038</v>
      </c>
      <c r="AE168" s="12">
        <f t="shared" si="93"/>
        <v>0.65202481778062427</v>
      </c>
      <c r="AH168" s="23">
        <f t="shared" si="83"/>
        <v>0.23720000000000002</v>
      </c>
      <c r="AI168" s="23">
        <f t="shared" si="84"/>
        <v>0.28432999999999997</v>
      </c>
      <c r="AJ168" s="11">
        <f t="shared" si="100"/>
        <v>0.20035999999999998</v>
      </c>
      <c r="AK168" s="11">
        <f t="shared" si="100"/>
        <v>0.30637999999999999</v>
      </c>
      <c r="AL168" s="11">
        <f t="shared" si="100"/>
        <v>0.34461999999999998</v>
      </c>
      <c r="AM168" s="11">
        <f t="shared" si="100"/>
        <v>0.49164999999999998</v>
      </c>
      <c r="AN168" s="23">
        <f t="shared" si="68"/>
        <v>0.87980808833800006</v>
      </c>
      <c r="AO168" s="23">
        <f t="shared" si="68"/>
        <v>1.0340651936320002</v>
      </c>
      <c r="AP168" s="23">
        <f t="shared" si="68"/>
        <v>0.84495846464800006</v>
      </c>
      <c r="AQ168" s="23">
        <f t="shared" si="67"/>
        <v>0.79010012544800001</v>
      </c>
      <c r="AR168" s="23">
        <f t="shared" si="67"/>
        <v>0.64509522845000022</v>
      </c>
      <c r="AS168" s="23">
        <f t="shared" si="76"/>
        <v>2.4278105621180024</v>
      </c>
      <c r="AT168" s="23">
        <f t="shared" si="76"/>
        <v>1.1738643066226895</v>
      </c>
      <c r="AU168" s="23">
        <f t="shared" si="76"/>
        <v>0.96238325429279392</v>
      </c>
      <c r="AV168" s="23">
        <f t="shared" si="76"/>
        <v>0.31216365397150492</v>
      </c>
    </row>
    <row r="169" spans="1:48" x14ac:dyDescent="0.35">
      <c r="A169">
        <v>1999</v>
      </c>
      <c r="B169" s="1">
        <v>-11</v>
      </c>
      <c r="C169" s="1">
        <v>-16.8</v>
      </c>
      <c r="D169" s="1">
        <v>-14.6</v>
      </c>
      <c r="E169" s="1">
        <v>-5.7</v>
      </c>
      <c r="F169" s="6">
        <v>-4.8</v>
      </c>
      <c r="G169" s="1">
        <v>2.5</v>
      </c>
      <c r="H169" s="1">
        <v>8.6</v>
      </c>
      <c r="I169" s="1">
        <v>6.8</v>
      </c>
      <c r="J169" s="1">
        <v>1.8</v>
      </c>
      <c r="K169" s="1">
        <v>-2.6</v>
      </c>
      <c r="L169" s="1">
        <v>-6.6</v>
      </c>
      <c r="M169" s="1">
        <v>-7.4</v>
      </c>
      <c r="N169" s="1">
        <v>-4.2</v>
      </c>
      <c r="O169" s="1">
        <f t="shared" si="75"/>
        <v>19.7</v>
      </c>
      <c r="P169" s="1">
        <f t="shared" si="85"/>
        <v>-10.566666666666668</v>
      </c>
      <c r="Q169" s="1">
        <f t="shared" si="86"/>
        <v>-8.3666666666666671</v>
      </c>
      <c r="R169" s="1">
        <f t="shared" si="87"/>
        <v>5.9666666666666659</v>
      </c>
      <c r="S169" s="1">
        <f t="shared" si="88"/>
        <v>-2.4666666666666663</v>
      </c>
      <c r="U169" s="1">
        <f t="shared" si="77"/>
        <v>8.6</v>
      </c>
      <c r="V169" s="1">
        <f t="shared" si="78"/>
        <v>-16.8</v>
      </c>
      <c r="W169" s="4">
        <f t="shared" si="107"/>
        <v>155.55479452054794</v>
      </c>
      <c r="X169" s="1">
        <f t="shared" si="90"/>
        <v>270.47727272727275</v>
      </c>
      <c r="Y169" s="1">
        <f t="shared" si="79"/>
        <v>114.9224782067248</v>
      </c>
      <c r="Z169" s="1">
        <f t="shared" si="80"/>
        <v>213.01603362391035</v>
      </c>
      <c r="AA169" s="7">
        <f t="shared" si="81"/>
        <v>658.88887505188882</v>
      </c>
      <c r="AB169" s="1">
        <f t="shared" si="82"/>
        <v>239.96220192795533</v>
      </c>
      <c r="AC169" s="1">
        <f t="shared" si="91"/>
        <v>2687.5766615930997</v>
      </c>
      <c r="AD169" s="1">
        <f t="shared" si="92"/>
        <v>35.573693556570277</v>
      </c>
      <c r="AE169" s="12">
        <f t="shared" si="93"/>
        <v>0.66883488913531075</v>
      </c>
      <c r="AH169" s="23">
        <f t="shared" si="83"/>
        <v>0.25934000000000001</v>
      </c>
      <c r="AI169" s="23">
        <f t="shared" si="84"/>
        <v>0.23098999999999997</v>
      </c>
      <c r="AJ169" s="11">
        <f t="shared" si="100"/>
        <v>0.17348</v>
      </c>
      <c r="AK169" s="11">
        <f t="shared" si="100"/>
        <v>0.26354</v>
      </c>
      <c r="AL169" s="11">
        <f t="shared" si="100"/>
        <v>0.30345999999999995</v>
      </c>
      <c r="AM169" s="11">
        <f t="shared" si="100"/>
        <v>0.46434999999999998</v>
      </c>
      <c r="AN169" s="23">
        <f t="shared" si="68"/>
        <v>0.9738425398420002</v>
      </c>
      <c r="AO169" s="23">
        <f t="shared" si="68"/>
        <v>1.090655851168</v>
      </c>
      <c r="AP169" s="23">
        <f t="shared" si="68"/>
        <v>0.91482166247200003</v>
      </c>
      <c r="AQ169" s="23">
        <f t="shared" si="67"/>
        <v>0.84943829127200021</v>
      </c>
      <c r="AR169" s="23">
        <f t="shared" si="67"/>
        <v>0.66410913245000003</v>
      </c>
      <c r="AS169" s="23">
        <f t="shared" si="76"/>
        <v>2.3054112359022771</v>
      </c>
      <c r="AT169" s="23">
        <f t="shared" si="76"/>
        <v>1.1293593169498473</v>
      </c>
      <c r="AU169" s="23">
        <f t="shared" si="76"/>
        <v>0.92264920445785714</v>
      </c>
      <c r="AV169" s="23">
        <f t="shared" si="76"/>
        <v>0.29285581326237425</v>
      </c>
    </row>
    <row r="170" spans="1:48" x14ac:dyDescent="0.35">
      <c r="A170">
        <v>2000</v>
      </c>
      <c r="B170" s="1">
        <v>-11.2</v>
      </c>
      <c r="C170" s="1">
        <v>-14.1</v>
      </c>
      <c r="D170" s="1">
        <v>-14.6</v>
      </c>
      <c r="E170" s="1">
        <v>-3</v>
      </c>
      <c r="F170" s="6">
        <v>-1.7</v>
      </c>
      <c r="G170" s="1">
        <v>5.9</v>
      </c>
      <c r="H170" s="1">
        <v>7.6</v>
      </c>
      <c r="I170" s="1">
        <v>7</v>
      </c>
      <c r="J170" s="1">
        <v>4.5999999999999996</v>
      </c>
      <c r="K170" s="1">
        <v>-2.2999999999999998</v>
      </c>
      <c r="L170" s="1">
        <v>-3.8</v>
      </c>
      <c r="M170" s="1">
        <v>-5.6</v>
      </c>
      <c r="N170" s="1">
        <v>-2.6</v>
      </c>
      <c r="O170" s="1">
        <f t="shared" si="75"/>
        <v>25.1</v>
      </c>
      <c r="P170" s="1">
        <f t="shared" si="85"/>
        <v>-10.9</v>
      </c>
      <c r="Q170" s="1">
        <f t="shared" si="86"/>
        <v>-6.4333333333333336</v>
      </c>
      <c r="R170" s="1">
        <f t="shared" si="87"/>
        <v>6.833333333333333</v>
      </c>
      <c r="S170" s="1">
        <f t="shared" si="88"/>
        <v>-0.5</v>
      </c>
      <c r="U170" s="1">
        <f t="shared" si="77"/>
        <v>7.6</v>
      </c>
      <c r="V170" s="1">
        <f t="shared" si="78"/>
        <v>-14.6</v>
      </c>
      <c r="W170" s="4">
        <f t="shared" si="107"/>
        <v>142.32236842105263</v>
      </c>
      <c r="X170" s="1">
        <f t="shared" si="90"/>
        <v>278.33333333333331</v>
      </c>
      <c r="Y170" s="1">
        <f t="shared" si="79"/>
        <v>136.01096491228068</v>
      </c>
      <c r="Z170" s="1">
        <f t="shared" si="80"/>
        <v>210.32785087719299</v>
      </c>
      <c r="AA170" s="7">
        <f t="shared" si="81"/>
        <v>689.12222222222215</v>
      </c>
      <c r="AB170" s="1">
        <f t="shared" si="82"/>
        <v>236.84509569377988</v>
      </c>
      <c r="AC170" s="1">
        <f t="shared" si="91"/>
        <v>2305.2922647527907</v>
      </c>
      <c r="AD170" s="1">
        <f t="shared" si="92"/>
        <v>23.899820574162689</v>
      </c>
      <c r="AE170" s="12">
        <f t="shared" si="93"/>
        <v>0.6465188166120942</v>
      </c>
      <c r="AH170" s="23">
        <f t="shared" si="83"/>
        <v>0.22244000000000003</v>
      </c>
      <c r="AI170" s="23">
        <f t="shared" si="84"/>
        <v>0.29957</v>
      </c>
      <c r="AJ170" s="11">
        <f t="shared" si="100"/>
        <v>0.20804</v>
      </c>
      <c r="AK170" s="11">
        <f t="shared" si="100"/>
        <v>0.31862000000000001</v>
      </c>
      <c r="AL170" s="11">
        <f t="shared" si="100"/>
        <v>0.35638000000000003</v>
      </c>
      <c r="AM170" s="11">
        <f t="shared" si="100"/>
        <v>0.49944999999999995</v>
      </c>
      <c r="AN170" s="23">
        <f t="shared" si="68"/>
        <v>0.85547038745800008</v>
      </c>
      <c r="AO170" s="23">
        <f t="shared" si="68"/>
        <v>1.018538752672</v>
      </c>
      <c r="AP170" s="23">
        <f t="shared" si="68"/>
        <v>0.82662906464800012</v>
      </c>
      <c r="AQ170" s="23">
        <f t="shared" si="67"/>
        <v>0.7746524246480001</v>
      </c>
      <c r="AR170" s="23">
        <f t="shared" si="67"/>
        <v>0.64032523205000025</v>
      </c>
      <c r="AS170" s="23">
        <f t="shared" ref="AS170:AV190" si="108">AS$6*SQRT($AA170*AO170)</f>
        <v>2.2784282532779301</v>
      </c>
      <c r="AT170" s="23">
        <f t="shared" si="108"/>
        <v>1.0978962323888006</v>
      </c>
      <c r="AU170" s="23">
        <f t="shared" si="108"/>
        <v>0.90108586421699122</v>
      </c>
      <c r="AV170" s="23">
        <f t="shared" si="108"/>
        <v>0.29408743594997427</v>
      </c>
    </row>
    <row r="171" spans="1:48" x14ac:dyDescent="0.35">
      <c r="A171">
        <v>2001</v>
      </c>
      <c r="B171" s="1">
        <v>-13.2</v>
      </c>
      <c r="C171" s="1">
        <v>-14.7</v>
      </c>
      <c r="D171" s="1">
        <v>-11.8</v>
      </c>
      <c r="E171" s="1">
        <v>-5.8</v>
      </c>
      <c r="F171" s="6">
        <v>-2</v>
      </c>
      <c r="G171" s="1">
        <v>4.3</v>
      </c>
      <c r="H171" s="1">
        <v>8.6</v>
      </c>
      <c r="I171" s="1">
        <v>9.1</v>
      </c>
      <c r="J171" s="1">
        <v>4.0999999999999996</v>
      </c>
      <c r="K171" s="1">
        <v>-0.3</v>
      </c>
      <c r="L171" s="1">
        <v>-6.1</v>
      </c>
      <c r="M171" s="1">
        <v>-6.2</v>
      </c>
      <c r="N171" s="1">
        <v>-2.8</v>
      </c>
      <c r="O171" s="1">
        <f t="shared" si="75"/>
        <v>26.1</v>
      </c>
      <c r="P171" s="1">
        <f t="shared" si="85"/>
        <v>-11.166666666666666</v>
      </c>
      <c r="Q171" s="1">
        <f t="shared" si="86"/>
        <v>-6.5333333333333341</v>
      </c>
      <c r="R171" s="1">
        <f t="shared" si="87"/>
        <v>7.333333333333333</v>
      </c>
      <c r="S171" s="1">
        <f t="shared" si="88"/>
        <v>-0.76666666666666661</v>
      </c>
      <c r="U171" s="1">
        <f t="shared" si="77"/>
        <v>9.1</v>
      </c>
      <c r="V171" s="1">
        <f t="shared" si="78"/>
        <v>-14.7</v>
      </c>
      <c r="W171" s="4">
        <f t="shared" si="107"/>
        <v>145.18253968253967</v>
      </c>
      <c r="X171" s="1">
        <f t="shared" si="90"/>
        <v>286.42045454545456</v>
      </c>
      <c r="Y171" s="1">
        <f t="shared" si="79"/>
        <v>141.23791486291489</v>
      </c>
      <c r="Z171" s="1">
        <f t="shared" si="80"/>
        <v>215.80149711399713</v>
      </c>
      <c r="AA171" s="7">
        <f t="shared" si="81"/>
        <v>856.8433501683503</v>
      </c>
      <c r="AB171" s="1">
        <f t="shared" si="82"/>
        <v>231.84920634920636</v>
      </c>
      <c r="AC171" s="1">
        <f t="shared" si="91"/>
        <v>2272.1222222222218</v>
      </c>
      <c r="AD171" s="1">
        <f t="shared" si="92"/>
        <v>29.257936507936492</v>
      </c>
      <c r="AE171" s="12">
        <f t="shared" si="93"/>
        <v>0.61954259511958898</v>
      </c>
      <c r="AH171" s="23">
        <f t="shared" si="83"/>
        <v>0.25934000000000001</v>
      </c>
      <c r="AI171" s="23">
        <f t="shared" si="84"/>
        <v>0.31226999999999999</v>
      </c>
      <c r="AJ171" s="11">
        <f t="shared" si="100"/>
        <v>0.21444000000000002</v>
      </c>
      <c r="AK171" s="11">
        <f t="shared" si="100"/>
        <v>0.32882</v>
      </c>
      <c r="AL171" s="11">
        <f t="shared" si="100"/>
        <v>0.36618000000000001</v>
      </c>
      <c r="AM171" s="11">
        <f t="shared" si="100"/>
        <v>0.50595000000000001</v>
      </c>
      <c r="AN171" s="23">
        <f t="shared" si="68"/>
        <v>0.83604767801800006</v>
      </c>
      <c r="AO171" s="23">
        <f t="shared" si="68"/>
        <v>1.005818122912</v>
      </c>
      <c r="AP171" s="23">
        <f t="shared" si="68"/>
        <v>0.811908473608</v>
      </c>
      <c r="AQ171" s="23">
        <f t="shared" si="67"/>
        <v>0.76229065760800008</v>
      </c>
      <c r="AR171" s="23">
        <f t="shared" si="67"/>
        <v>0.63657517405000008</v>
      </c>
      <c r="AS171" s="23">
        <f t="shared" si="108"/>
        <v>2.5246948537258356</v>
      </c>
      <c r="AT171" s="23">
        <f t="shared" si="108"/>
        <v>1.2132829203418456</v>
      </c>
      <c r="AU171" s="23">
        <f t="shared" si="108"/>
        <v>0.99672561851219355</v>
      </c>
      <c r="AV171" s="23">
        <f t="shared" si="108"/>
        <v>0.32696675692542898</v>
      </c>
    </row>
    <row r="172" spans="1:48" x14ac:dyDescent="0.35">
      <c r="A172">
        <v>2002</v>
      </c>
      <c r="B172" s="1">
        <v>-6.9</v>
      </c>
      <c r="C172" s="1">
        <v>-19.100000000000001</v>
      </c>
      <c r="D172" s="1">
        <v>-16.100000000000001</v>
      </c>
      <c r="E172" s="1">
        <v>-9.9</v>
      </c>
      <c r="F172" s="5">
        <v>1.6</v>
      </c>
      <c r="G172" s="1">
        <v>4.7</v>
      </c>
      <c r="H172" s="1">
        <v>6</v>
      </c>
      <c r="I172" s="1">
        <v>4.0999999999999996</v>
      </c>
      <c r="J172" s="1">
        <v>3.5</v>
      </c>
      <c r="K172" s="1">
        <v>-2.2000000000000002</v>
      </c>
      <c r="L172" s="1">
        <v>-2.6</v>
      </c>
      <c r="M172" s="1">
        <v>-6.3</v>
      </c>
      <c r="N172" s="1">
        <v>-3.6</v>
      </c>
      <c r="O172" s="1">
        <f t="shared" si="75"/>
        <v>19.899999999999999</v>
      </c>
      <c r="P172" s="1">
        <f t="shared" si="85"/>
        <v>-10.733333333333334</v>
      </c>
      <c r="Q172" s="1">
        <f t="shared" si="86"/>
        <v>-8.1333333333333329</v>
      </c>
      <c r="R172" s="1">
        <f t="shared" si="87"/>
        <v>4.9333333333333327</v>
      </c>
      <c r="S172" s="1">
        <f t="shared" si="88"/>
        <v>-0.4333333333333334</v>
      </c>
      <c r="U172" s="1">
        <f t="shared" si="77"/>
        <v>6</v>
      </c>
      <c r="V172" s="1">
        <f t="shared" si="78"/>
        <v>-19.100000000000001</v>
      </c>
      <c r="W172" s="5">
        <f t="shared" ref="W172:W174" si="109">INTERCEPT(E$7:F$7,E172:F172)</f>
        <v>131.25652173913045</v>
      </c>
      <c r="X172" s="1">
        <f t="shared" si="90"/>
        <v>276.72807017543857</v>
      </c>
      <c r="Y172" s="1">
        <f t="shared" si="79"/>
        <v>145.47154843630813</v>
      </c>
      <c r="Z172" s="1">
        <f t="shared" si="80"/>
        <v>203.99229595728451</v>
      </c>
      <c r="AA172" s="7">
        <f t="shared" si="81"/>
        <v>581.8861937452325</v>
      </c>
      <c r="AB172" s="1">
        <f t="shared" si="82"/>
        <v>209.83606719367589</v>
      </c>
      <c r="AC172" s="1">
        <f t="shared" si="91"/>
        <v>2671.9125889328066</v>
      </c>
      <c r="AD172" s="1">
        <f t="shared" si="92"/>
        <v>26.338488142292505</v>
      </c>
      <c r="AE172" s="12">
        <f t="shared" si="93"/>
        <v>0.6818176211404392</v>
      </c>
      <c r="AH172" s="23">
        <f t="shared" si="83"/>
        <v>0.16340000000000002</v>
      </c>
      <c r="AI172" s="23">
        <f t="shared" si="84"/>
        <v>0.23352999999999996</v>
      </c>
      <c r="AJ172" s="11">
        <f t="shared" si="100"/>
        <v>0.17476</v>
      </c>
      <c r="AK172" s="11">
        <f t="shared" si="100"/>
        <v>0.26557999999999998</v>
      </c>
      <c r="AL172" s="11">
        <f t="shared" si="100"/>
        <v>0.30541999999999997</v>
      </c>
      <c r="AM172" s="11">
        <f t="shared" si="100"/>
        <v>0.46565000000000001</v>
      </c>
      <c r="AN172" s="23">
        <f t="shared" si="68"/>
        <v>0.96905245137800011</v>
      </c>
      <c r="AO172" s="23">
        <f t="shared" si="68"/>
        <v>1.087881759392</v>
      </c>
      <c r="AP172" s="23">
        <f t="shared" si="68"/>
        <v>0.91129342208800013</v>
      </c>
      <c r="AQ172" s="23">
        <f t="shared" si="67"/>
        <v>0.84642673088800013</v>
      </c>
      <c r="AR172" s="23">
        <f t="shared" si="67"/>
        <v>0.66312191245000007</v>
      </c>
      <c r="AS172" s="23">
        <f t="shared" si="108"/>
        <v>2.1637561994144501</v>
      </c>
      <c r="AT172" s="23">
        <f t="shared" si="108"/>
        <v>1.0592683005623813</v>
      </c>
      <c r="AU172" s="23">
        <f t="shared" si="108"/>
        <v>0.86552241316102918</v>
      </c>
      <c r="AV172" s="23">
        <f t="shared" si="108"/>
        <v>0.27500700206071049</v>
      </c>
    </row>
    <row r="173" spans="1:48" x14ac:dyDescent="0.35">
      <c r="A173">
        <v>2003</v>
      </c>
      <c r="B173" s="1">
        <v>-5.7</v>
      </c>
      <c r="C173" s="1">
        <v>-11.6</v>
      </c>
      <c r="D173" s="1">
        <v>-7.6</v>
      </c>
      <c r="E173" s="1">
        <v>-5.4</v>
      </c>
      <c r="F173" s="5">
        <v>1.2</v>
      </c>
      <c r="G173" s="1">
        <v>8.5</v>
      </c>
      <c r="H173" s="1">
        <v>8.8000000000000007</v>
      </c>
      <c r="I173" s="1">
        <v>8.3000000000000007</v>
      </c>
      <c r="J173" s="1">
        <v>4.7</v>
      </c>
      <c r="K173" s="5">
        <v>1</v>
      </c>
      <c r="L173" s="1">
        <v>-5.0999999999999996</v>
      </c>
      <c r="M173" s="1">
        <v>-6.3</v>
      </c>
      <c r="N173" s="1">
        <v>-0.8</v>
      </c>
      <c r="O173" s="1">
        <f t="shared" si="75"/>
        <v>31.5</v>
      </c>
      <c r="P173" s="1">
        <f t="shared" si="85"/>
        <v>-7.8666666666666671</v>
      </c>
      <c r="Q173" s="1">
        <f t="shared" si="86"/>
        <v>-3.9333333333333336</v>
      </c>
      <c r="R173" s="1">
        <f t="shared" si="87"/>
        <v>8.5333333333333332</v>
      </c>
      <c r="S173" s="1">
        <f t="shared" si="88"/>
        <v>0.20000000000000018</v>
      </c>
      <c r="U173" s="1">
        <f t="shared" si="77"/>
        <v>8.8000000000000007</v>
      </c>
      <c r="V173" s="1">
        <f t="shared" si="78"/>
        <v>-11.6</v>
      </c>
      <c r="W173" s="5">
        <f t="shared" si="109"/>
        <v>129.95454545454547</v>
      </c>
      <c r="X173" s="5">
        <f>INTERCEPT(K$7:L$7,K173:L173)</f>
        <v>293.5</v>
      </c>
      <c r="Y173" s="1">
        <f t="shared" si="79"/>
        <v>163.54545454545453</v>
      </c>
      <c r="Z173" s="1">
        <f t="shared" si="80"/>
        <v>211.72727272727275</v>
      </c>
      <c r="AA173" s="7">
        <f t="shared" si="81"/>
        <v>959.4666666666667</v>
      </c>
      <c r="AB173" s="1">
        <f t="shared" si="82"/>
        <v>218.22647527910689</v>
      </c>
      <c r="AC173" s="1">
        <f t="shared" si="91"/>
        <v>1687.6180754917598</v>
      </c>
      <c r="AD173" s="1">
        <f t="shared" si="92"/>
        <v>20.841307814992021</v>
      </c>
      <c r="AE173" s="12">
        <f t="shared" si="93"/>
        <v>0.57012175067791304</v>
      </c>
      <c r="AH173" s="23">
        <f t="shared" si="83"/>
        <v>0.26672000000000007</v>
      </c>
      <c r="AI173" s="23">
        <f t="shared" si="84"/>
        <v>0.38084999999999997</v>
      </c>
      <c r="AJ173" s="11">
        <f t="shared" si="100"/>
        <v>0.249</v>
      </c>
      <c r="AK173" s="11">
        <f t="shared" si="100"/>
        <v>0.38390000000000002</v>
      </c>
      <c r="AL173" s="11">
        <f t="shared" si="100"/>
        <v>0.41909999999999997</v>
      </c>
      <c r="AM173" s="11">
        <f t="shared" si="100"/>
        <v>0.54105000000000003</v>
      </c>
      <c r="AN173" s="23">
        <f t="shared" si="68"/>
        <v>0.74465456845000011</v>
      </c>
      <c r="AO173" s="23">
        <f t="shared" si="68"/>
        <v>0.94055242000000006</v>
      </c>
      <c r="AP173" s="23">
        <f t="shared" si="68"/>
        <v>0.74111868820000015</v>
      </c>
      <c r="AQ173" s="23">
        <f t="shared" si="67"/>
        <v>0.70356944020000012</v>
      </c>
      <c r="AR173" s="23">
        <f t="shared" si="67"/>
        <v>0.61985844805000001</v>
      </c>
      <c r="AS173" s="23">
        <f t="shared" si="108"/>
        <v>2.5834787845102896</v>
      </c>
      <c r="AT173" s="23">
        <f t="shared" si="108"/>
        <v>1.2266386922473798</v>
      </c>
      <c r="AU173" s="23">
        <f t="shared" si="108"/>
        <v>1.0132883194197702</v>
      </c>
      <c r="AV173" s="23">
        <f t="shared" si="108"/>
        <v>0.3414202245259037</v>
      </c>
    </row>
    <row r="174" spans="1:48" x14ac:dyDescent="0.35">
      <c r="A174">
        <v>2004</v>
      </c>
      <c r="B174" s="1">
        <v>-9.6</v>
      </c>
      <c r="C174" s="1">
        <v>-10.5</v>
      </c>
      <c r="D174" s="1">
        <v>-14.7</v>
      </c>
      <c r="E174" s="1">
        <v>-7.4</v>
      </c>
      <c r="F174" s="5">
        <v>2.4</v>
      </c>
      <c r="G174" s="1">
        <v>4.9000000000000004</v>
      </c>
      <c r="H174" s="1">
        <v>5.9</v>
      </c>
      <c r="I174" s="1">
        <v>6.7</v>
      </c>
      <c r="J174" s="1">
        <v>2.6</v>
      </c>
      <c r="K174" s="1">
        <v>-0.1</v>
      </c>
      <c r="L174" s="1">
        <v>-3.9</v>
      </c>
      <c r="M174" s="1">
        <v>-11.4</v>
      </c>
      <c r="N174" s="1">
        <v>-2.9</v>
      </c>
      <c r="O174" s="1">
        <f t="shared" si="75"/>
        <v>22.500000000000004</v>
      </c>
      <c r="P174" s="1">
        <f t="shared" si="85"/>
        <v>-8.7999999999999989</v>
      </c>
      <c r="Q174" s="1">
        <f t="shared" si="86"/>
        <v>-6.5666666666666673</v>
      </c>
      <c r="R174" s="1">
        <f t="shared" si="87"/>
        <v>5.833333333333333</v>
      </c>
      <c r="S174" s="1">
        <f t="shared" si="88"/>
        <v>-0.46666666666666662</v>
      </c>
      <c r="U174" s="1">
        <f t="shared" si="77"/>
        <v>6.7</v>
      </c>
      <c r="V174" s="1">
        <f t="shared" si="78"/>
        <v>-14.7</v>
      </c>
      <c r="W174" s="5">
        <f t="shared" si="109"/>
        <v>128.03061224489795</v>
      </c>
      <c r="X174" s="1">
        <f t="shared" si="90"/>
        <v>287.37037037037038</v>
      </c>
      <c r="Y174" s="1">
        <f t="shared" si="79"/>
        <v>159.33975812547243</v>
      </c>
      <c r="Z174" s="1">
        <f t="shared" si="80"/>
        <v>207.70049130763417</v>
      </c>
      <c r="AA174" s="7">
        <f t="shared" si="81"/>
        <v>711.71758629377689</v>
      </c>
      <c r="AB174" s="1">
        <f t="shared" si="82"/>
        <v>199.53061224489795</v>
      </c>
      <c r="AC174" s="1">
        <f t="shared" si="91"/>
        <v>1955.3999999999996</v>
      </c>
      <c r="AD174" s="1">
        <f t="shared" si="92"/>
        <v>28.265306122448976</v>
      </c>
      <c r="AE174" s="12">
        <f t="shared" si="93"/>
        <v>0.62371212196632042</v>
      </c>
      <c r="AH174" s="23">
        <f t="shared" si="83"/>
        <v>0.15971000000000002</v>
      </c>
      <c r="AI174" s="23">
        <f t="shared" si="84"/>
        <v>0.26655000000000006</v>
      </c>
      <c r="AJ174" s="11">
        <f t="shared" si="100"/>
        <v>0.19140000000000001</v>
      </c>
      <c r="AK174" s="11">
        <f t="shared" si="100"/>
        <v>0.29210000000000008</v>
      </c>
      <c r="AL174" s="11">
        <f t="shared" si="100"/>
        <v>0.33090000000000003</v>
      </c>
      <c r="AM174" s="11">
        <f t="shared" si="100"/>
        <v>0.48255000000000003</v>
      </c>
      <c r="AN174" s="23">
        <f t="shared" si="68"/>
        <v>0.90962284404999993</v>
      </c>
      <c r="AO174" s="23">
        <f t="shared" si="68"/>
        <v>1.0525401832000001</v>
      </c>
      <c r="AP174" s="23">
        <f t="shared" si="68"/>
        <v>0.86725923220000001</v>
      </c>
      <c r="AQ174" s="23">
        <f t="shared" si="67"/>
        <v>0.80896844020000003</v>
      </c>
      <c r="AR174" s="23">
        <f t="shared" si="67"/>
        <v>0.65103239605000007</v>
      </c>
      <c r="AS174" s="23">
        <f t="shared" si="108"/>
        <v>2.3538112941952813</v>
      </c>
      <c r="AT174" s="23">
        <f t="shared" si="108"/>
        <v>1.1428418779371503</v>
      </c>
      <c r="AU174" s="23">
        <f t="shared" si="108"/>
        <v>0.93580259502154894</v>
      </c>
      <c r="AV174" s="23">
        <f t="shared" si="108"/>
        <v>0.30135831875209457</v>
      </c>
    </row>
    <row r="175" spans="1:48" x14ac:dyDescent="0.35">
      <c r="A175">
        <v>2005</v>
      </c>
      <c r="B175" s="1">
        <v>-10.6</v>
      </c>
      <c r="C175" s="1">
        <v>-8.1</v>
      </c>
      <c r="D175" s="1">
        <v>-4.3</v>
      </c>
      <c r="E175" s="1">
        <v>-5.5</v>
      </c>
      <c r="F175" s="6">
        <v>-0.6</v>
      </c>
      <c r="G175" s="1">
        <v>6.3</v>
      </c>
      <c r="H175" s="1">
        <v>8.1</v>
      </c>
      <c r="I175" s="1">
        <v>7.5</v>
      </c>
      <c r="J175" s="1">
        <v>1.7</v>
      </c>
      <c r="K175" s="1">
        <v>-1.8</v>
      </c>
      <c r="L175" s="1">
        <v>-2.6</v>
      </c>
      <c r="M175" s="1">
        <v>-6.3</v>
      </c>
      <c r="N175" s="1">
        <v>-1.3</v>
      </c>
      <c r="O175" s="1">
        <f t="shared" si="75"/>
        <v>23.599999999999998</v>
      </c>
      <c r="P175" s="1">
        <f t="shared" si="85"/>
        <v>-10.033333333333333</v>
      </c>
      <c r="Q175" s="1">
        <f t="shared" si="86"/>
        <v>-3.4666666666666668</v>
      </c>
      <c r="R175" s="1">
        <f t="shared" si="87"/>
        <v>7.3</v>
      </c>
      <c r="S175" s="1">
        <f t="shared" si="88"/>
        <v>-0.9</v>
      </c>
      <c r="U175" s="1">
        <f t="shared" si="77"/>
        <v>8.1</v>
      </c>
      <c r="V175" s="1">
        <f t="shared" si="78"/>
        <v>-10.6</v>
      </c>
      <c r="W175" s="4">
        <f t="shared" ref="W175" si="110">INTERCEPT(F$7:G$7,F175:G175)</f>
        <v>138.15217391304347</v>
      </c>
      <c r="X175" s="1">
        <f t="shared" si="90"/>
        <v>272.81428571428569</v>
      </c>
      <c r="Y175" s="1">
        <f t="shared" si="79"/>
        <v>134.66211180124222</v>
      </c>
      <c r="Z175" s="1">
        <f t="shared" si="80"/>
        <v>205.48322981366459</v>
      </c>
      <c r="AA175" s="7">
        <f t="shared" si="81"/>
        <v>727.17540372670794</v>
      </c>
      <c r="AB175" s="1">
        <f t="shared" si="82"/>
        <v>215.78180354267309</v>
      </c>
      <c r="AC175" s="1">
        <f t="shared" si="91"/>
        <v>1524.858078368223</v>
      </c>
      <c r="AD175" s="1">
        <f t="shared" si="92"/>
        <v>30.261272141706925</v>
      </c>
      <c r="AE175" s="12">
        <f t="shared" si="93"/>
        <v>0.59151804512946915</v>
      </c>
      <c r="AH175" s="23">
        <f t="shared" si="83"/>
        <v>0.24088999999999999</v>
      </c>
      <c r="AI175" s="23">
        <f t="shared" si="84"/>
        <v>0.28051999999999999</v>
      </c>
      <c r="AJ175" s="11">
        <f t="shared" si="100"/>
        <v>0.19843999999999998</v>
      </c>
      <c r="AK175" s="11">
        <f t="shared" si="100"/>
        <v>0.30331999999999998</v>
      </c>
      <c r="AL175" s="11">
        <f t="shared" si="100"/>
        <v>0.34167999999999998</v>
      </c>
      <c r="AM175" s="11">
        <f t="shared" si="100"/>
        <v>0.48969999999999997</v>
      </c>
      <c r="AN175" s="23">
        <f t="shared" si="68"/>
        <v>0.88606815836800012</v>
      </c>
      <c r="AO175" s="23">
        <f t="shared" si="68"/>
        <v>1.0379914093120002</v>
      </c>
      <c r="AP175" s="23">
        <f t="shared" si="68"/>
        <v>0.84965411420800008</v>
      </c>
      <c r="AQ175" s="23">
        <f t="shared" si="67"/>
        <v>0.79406663820800016</v>
      </c>
      <c r="AR175" s="23">
        <f t="shared" si="67"/>
        <v>0.64633373780000014</v>
      </c>
      <c r="AS175" s="23">
        <f t="shared" si="108"/>
        <v>2.3627344913221111</v>
      </c>
      <c r="AT175" s="23">
        <f t="shared" si="108"/>
        <v>1.143400833296742</v>
      </c>
      <c r="AU175" s="23">
        <f t="shared" si="108"/>
        <v>0.93715768824138623</v>
      </c>
      <c r="AV175" s="23">
        <f t="shared" si="108"/>
        <v>0.30351212061213279</v>
      </c>
    </row>
    <row r="176" spans="1:48" x14ac:dyDescent="0.35">
      <c r="A176">
        <v>2006</v>
      </c>
      <c r="B176" s="1">
        <v>-13.2</v>
      </c>
      <c r="C176" s="1">
        <v>-8.9</v>
      </c>
      <c r="D176" s="1">
        <v>-7.3</v>
      </c>
      <c r="E176" s="1">
        <v>-7.8</v>
      </c>
      <c r="F176" s="5">
        <v>1.2</v>
      </c>
      <c r="G176" s="1">
        <v>4</v>
      </c>
      <c r="H176" s="1">
        <v>7.8</v>
      </c>
      <c r="I176" s="1">
        <v>8.1999999999999993</v>
      </c>
      <c r="J176" s="1">
        <v>5.0999999999999996</v>
      </c>
      <c r="K176" s="5">
        <v>0.2</v>
      </c>
      <c r="L176" s="1">
        <v>-6.4</v>
      </c>
      <c r="M176" s="1">
        <v>-8.6</v>
      </c>
      <c r="N176" s="1">
        <v>-2.1</v>
      </c>
      <c r="O176" s="1">
        <f t="shared" si="75"/>
        <v>26.299999999999997</v>
      </c>
      <c r="P176" s="1">
        <f t="shared" si="85"/>
        <v>-9.4666666666666668</v>
      </c>
      <c r="Q176" s="1">
        <f t="shared" si="86"/>
        <v>-4.6333333333333337</v>
      </c>
      <c r="R176" s="1">
        <f t="shared" si="87"/>
        <v>6.666666666666667</v>
      </c>
      <c r="S176" s="1">
        <f t="shared" si="88"/>
        <v>-0.36666666666666686</v>
      </c>
      <c r="U176" s="1">
        <f t="shared" si="77"/>
        <v>8.1999999999999993</v>
      </c>
      <c r="V176" s="1">
        <f t="shared" si="78"/>
        <v>-13.2</v>
      </c>
      <c r="W176" s="5">
        <f t="shared" ref="W176" si="111">INTERCEPT(E$7:F$7,E176:F176)</f>
        <v>131.43333333333334</v>
      </c>
      <c r="X176" s="5">
        <f>INTERCEPT(K$7:L$7,K176:L176)</f>
        <v>289.42424242424244</v>
      </c>
      <c r="Y176" s="1">
        <f t="shared" si="79"/>
        <v>157.9909090909091</v>
      </c>
      <c r="Z176" s="1">
        <f t="shared" si="80"/>
        <v>210.42878787878789</v>
      </c>
      <c r="AA176" s="7">
        <f t="shared" si="81"/>
        <v>863.68363636363631</v>
      </c>
      <c r="AB176" s="1">
        <f t="shared" si="82"/>
        <v>223.61904761904765</v>
      </c>
      <c r="AC176" s="1">
        <f t="shared" si="91"/>
        <v>1967.847619047619</v>
      </c>
      <c r="AD176" s="1">
        <f t="shared" si="92"/>
        <v>19.623809523809513</v>
      </c>
      <c r="AE176" s="12">
        <f t="shared" si="93"/>
        <v>0.60150611596398185</v>
      </c>
      <c r="AH176" s="23">
        <f t="shared" si="83"/>
        <v>0.22982000000000002</v>
      </c>
      <c r="AI176" s="23">
        <f t="shared" si="84"/>
        <v>0.31480999999999998</v>
      </c>
      <c r="AJ176" s="11">
        <f t="shared" si="100"/>
        <v>0.21572</v>
      </c>
      <c r="AK176" s="11">
        <f t="shared" si="100"/>
        <v>0.33085999999999999</v>
      </c>
      <c r="AL176" s="11">
        <f t="shared" si="100"/>
        <v>0.36813999999999997</v>
      </c>
      <c r="AM176" s="11">
        <f t="shared" si="100"/>
        <v>0.50724999999999998</v>
      </c>
      <c r="AN176" s="23">
        <f t="shared" si="68"/>
        <v>0.83225681336200008</v>
      </c>
      <c r="AO176" s="23">
        <f t="shared" si="68"/>
        <v>1.0032977865279999</v>
      </c>
      <c r="AP176" s="23">
        <f t="shared" si="68"/>
        <v>0.80902478183200011</v>
      </c>
      <c r="AQ176" s="23">
        <f t="shared" si="67"/>
        <v>0.7598740842320002</v>
      </c>
      <c r="AR176" s="23">
        <f t="shared" si="67"/>
        <v>0.63584970125000029</v>
      </c>
      <c r="AS176" s="23">
        <f t="shared" si="108"/>
        <v>2.5315745671608747</v>
      </c>
      <c r="AT176" s="23">
        <f t="shared" si="108"/>
        <v>1.2159510438162016</v>
      </c>
      <c r="AU176" s="23">
        <f t="shared" si="108"/>
        <v>0.99910876556518147</v>
      </c>
      <c r="AV176" s="23">
        <f t="shared" si="108"/>
        <v>0.32808216120758699</v>
      </c>
    </row>
    <row r="177" spans="1:48" x14ac:dyDescent="0.35">
      <c r="A177">
        <v>2007</v>
      </c>
      <c r="B177" s="1">
        <v>-8.4</v>
      </c>
      <c r="C177" s="1">
        <v>-4.5999999999999996</v>
      </c>
      <c r="D177" s="1">
        <v>-10.6</v>
      </c>
      <c r="E177" s="1">
        <v>-7.9</v>
      </c>
      <c r="F177" s="6">
        <v>-0.5</v>
      </c>
      <c r="G177" s="1">
        <v>7.7</v>
      </c>
      <c r="H177" s="1">
        <v>10.5</v>
      </c>
      <c r="I177" s="1">
        <v>9.6</v>
      </c>
      <c r="J177" s="1">
        <v>4.0999999999999996</v>
      </c>
      <c r="K177" s="1">
        <v>-0.5</v>
      </c>
      <c r="L177" s="1">
        <v>4.4000000000000004</v>
      </c>
      <c r="M177" s="1">
        <v>-7.5</v>
      </c>
      <c r="N177" s="1">
        <v>-0.3</v>
      </c>
      <c r="O177" s="1">
        <f t="shared" si="75"/>
        <v>31.9</v>
      </c>
      <c r="P177" s="1">
        <f t="shared" si="85"/>
        <v>-7.2</v>
      </c>
      <c r="Q177" s="1">
        <f t="shared" si="86"/>
        <v>-6.333333333333333</v>
      </c>
      <c r="R177" s="1">
        <f t="shared" si="87"/>
        <v>9.2666666666666657</v>
      </c>
      <c r="S177" s="1">
        <f t="shared" si="88"/>
        <v>2.6666666666666665</v>
      </c>
      <c r="U177" s="1">
        <f t="shared" si="77"/>
        <v>10.5</v>
      </c>
      <c r="V177" s="1">
        <f t="shared" si="78"/>
        <v>-10.6</v>
      </c>
      <c r="W177" s="4">
        <f t="shared" ref="W177" si="112">INTERCEPT(F$7:G$7,F177:G177)</f>
        <v>137.35975609756099</v>
      </c>
      <c r="X177" s="1">
        <f t="shared" si="90"/>
        <v>285.18478260869563</v>
      </c>
      <c r="Y177" s="1">
        <f t="shared" si="79"/>
        <v>147.82502651113464</v>
      </c>
      <c r="Z177" s="1">
        <f t="shared" si="80"/>
        <v>211.27226935312831</v>
      </c>
      <c r="AA177" s="7">
        <f t="shared" si="81"/>
        <v>1034.7751855779425</v>
      </c>
      <c r="AB177" s="1">
        <f t="shared" si="82"/>
        <v>212.93551367331855</v>
      </c>
      <c r="AC177" s="1">
        <f t="shared" si="91"/>
        <v>1504.7442966247843</v>
      </c>
      <c r="AD177" s="1">
        <f t="shared" si="92"/>
        <v>30.891999260901713</v>
      </c>
      <c r="AE177" s="12">
        <f t="shared" si="93"/>
        <v>0.54666861280062762</v>
      </c>
      <c r="AH177" s="23">
        <f t="shared" si="83"/>
        <v>0.32945000000000002</v>
      </c>
      <c r="AI177" s="23">
        <f t="shared" si="84"/>
        <v>0.38593</v>
      </c>
      <c r="AJ177" s="11">
        <f t="shared" si="100"/>
        <v>0.25156000000000001</v>
      </c>
      <c r="AK177" s="11">
        <f t="shared" si="100"/>
        <v>0.38797999999999999</v>
      </c>
      <c r="AL177" s="11">
        <f t="shared" si="100"/>
        <v>0.42301999999999995</v>
      </c>
      <c r="AM177" s="11">
        <f t="shared" si="100"/>
        <v>0.54364999999999997</v>
      </c>
      <c r="AN177" s="23">
        <f t="shared" si="68"/>
        <v>0.73879025505800011</v>
      </c>
      <c r="AO177" s="23">
        <f t="shared" si="68"/>
        <v>0.93594788931200013</v>
      </c>
      <c r="AP177" s="23">
        <f t="shared" si="68"/>
        <v>0.73645912256800006</v>
      </c>
      <c r="AQ177" s="23">
        <f t="shared" si="67"/>
        <v>0.69975892736800027</v>
      </c>
      <c r="AR177" s="23">
        <f t="shared" si="67"/>
        <v>0.61885738045000016</v>
      </c>
      <c r="AS177" s="23">
        <f t="shared" si="108"/>
        <v>2.6763769976811909</v>
      </c>
      <c r="AT177" s="23">
        <f t="shared" si="108"/>
        <v>1.2698579948080584</v>
      </c>
      <c r="AU177" s="23">
        <f t="shared" si="108"/>
        <v>1.0494501977431014</v>
      </c>
      <c r="AV177" s="23">
        <f t="shared" si="108"/>
        <v>0.35427974694791675</v>
      </c>
    </row>
    <row r="178" spans="1:48" x14ac:dyDescent="0.35">
      <c r="A178">
        <v>2008</v>
      </c>
      <c r="B178" s="1">
        <v>-12.8</v>
      </c>
      <c r="C178" s="1">
        <v>-16.7</v>
      </c>
      <c r="D178" s="1">
        <v>-12</v>
      </c>
      <c r="E178" s="1">
        <v>-4.8</v>
      </c>
      <c r="F178" s="5">
        <v>1.8</v>
      </c>
      <c r="G178" s="1">
        <v>6.5</v>
      </c>
      <c r="H178" s="1">
        <v>9.9</v>
      </c>
      <c r="I178" s="1">
        <v>6.4</v>
      </c>
      <c r="J178" s="1">
        <v>0.6</v>
      </c>
      <c r="K178" s="1">
        <v>-4.3</v>
      </c>
      <c r="L178" s="1">
        <v>-6.2</v>
      </c>
      <c r="M178" s="1">
        <v>-9.3000000000000007</v>
      </c>
      <c r="N178" s="1">
        <v>-3.4</v>
      </c>
      <c r="O178" s="1">
        <f t="shared" si="75"/>
        <v>25.200000000000003</v>
      </c>
      <c r="P178" s="1">
        <f t="shared" si="85"/>
        <v>-12.333333333333334</v>
      </c>
      <c r="Q178" s="1">
        <f t="shared" si="86"/>
        <v>-5</v>
      </c>
      <c r="R178" s="1">
        <f t="shared" si="87"/>
        <v>7.5999999999999988</v>
      </c>
      <c r="S178" s="1">
        <f t="shared" si="88"/>
        <v>-3.3000000000000003</v>
      </c>
      <c r="U178" s="1">
        <f t="shared" si="77"/>
        <v>9.9</v>
      </c>
      <c r="V178" s="1">
        <f t="shared" si="78"/>
        <v>-16.7</v>
      </c>
      <c r="W178" s="5">
        <f t="shared" ref="W178" si="113">INTERCEPT(E$7:F$7,E178:F178)</f>
        <v>127.18181818181819</v>
      </c>
      <c r="X178" s="1">
        <f t="shared" si="90"/>
        <v>261.73469387755102</v>
      </c>
      <c r="Y178" s="1">
        <f t="shared" si="79"/>
        <v>134.55287569573284</v>
      </c>
      <c r="Z178" s="1">
        <f t="shared" si="80"/>
        <v>194.45825602968461</v>
      </c>
      <c r="AA178" s="7">
        <f t="shared" si="81"/>
        <v>888.04897959183666</v>
      </c>
      <c r="AB178" s="1">
        <f t="shared" si="82"/>
        <v>206.99703557312256</v>
      </c>
      <c r="AC178" s="1">
        <f t="shared" si="91"/>
        <v>2304.5669960474311</v>
      </c>
      <c r="AD178" s="1">
        <f t="shared" si="92"/>
        <v>23.683300395256907</v>
      </c>
      <c r="AE178" s="12">
        <f t="shared" si="93"/>
        <v>0.61699446031806937</v>
      </c>
      <c r="AH178" s="23">
        <f t="shared" si="83"/>
        <v>0.30731000000000003</v>
      </c>
      <c r="AI178" s="23">
        <f t="shared" si="84"/>
        <v>0.30084000000000005</v>
      </c>
      <c r="AJ178" s="11">
        <f t="shared" si="100"/>
        <v>0.20868000000000003</v>
      </c>
      <c r="AK178" s="11">
        <f t="shared" si="100"/>
        <v>0.31964000000000004</v>
      </c>
      <c r="AL178" s="11">
        <f t="shared" si="100"/>
        <v>0.35736000000000001</v>
      </c>
      <c r="AM178" s="11">
        <f t="shared" si="100"/>
        <v>0.50009999999999999</v>
      </c>
      <c r="AN178" s="23">
        <f t="shared" si="68"/>
        <v>0.85349298755199998</v>
      </c>
      <c r="AO178" s="23">
        <f t="shared" si="68"/>
        <v>1.017257768608</v>
      </c>
      <c r="AP178" s="23">
        <f t="shared" si="68"/>
        <v>0.82513434563200017</v>
      </c>
      <c r="AQ178" s="23">
        <f t="shared" si="67"/>
        <v>0.77339533043200015</v>
      </c>
      <c r="AR178" s="23">
        <f t="shared" si="67"/>
        <v>0.63994102420000021</v>
      </c>
      <c r="AS178" s="23">
        <f t="shared" si="108"/>
        <v>2.584832577600245</v>
      </c>
      <c r="AT178" s="23">
        <f t="shared" si="108"/>
        <v>1.2451986002700346</v>
      </c>
      <c r="AU178" s="23">
        <f t="shared" si="108"/>
        <v>1.0220775277008489</v>
      </c>
      <c r="AV178" s="23">
        <f t="shared" si="108"/>
        <v>0.33374630906392649</v>
      </c>
    </row>
    <row r="179" spans="1:48" x14ac:dyDescent="0.35">
      <c r="A179">
        <v>2009</v>
      </c>
      <c r="B179" s="1">
        <v>-7.5</v>
      </c>
      <c r="C179" s="1">
        <v>-10.1</v>
      </c>
      <c r="D179" s="1">
        <v>-16.2</v>
      </c>
      <c r="E179" s="1">
        <v>-7.6</v>
      </c>
      <c r="F179" s="6">
        <v>-0.1</v>
      </c>
      <c r="G179" s="1">
        <v>5.0999999999999996</v>
      </c>
      <c r="H179" s="1">
        <v>9.4</v>
      </c>
      <c r="I179" s="1">
        <v>8.8000000000000007</v>
      </c>
      <c r="J179" s="1">
        <v>2.7</v>
      </c>
      <c r="K179" s="1">
        <v>-1.8</v>
      </c>
      <c r="L179" s="1">
        <v>-6.9</v>
      </c>
      <c r="M179" s="1">
        <v>-3.3</v>
      </c>
      <c r="N179" s="1">
        <v>-2.2999999999999998</v>
      </c>
      <c r="O179" s="1">
        <f t="shared" si="75"/>
        <v>26</v>
      </c>
      <c r="P179" s="1">
        <f t="shared" si="85"/>
        <v>-8.9666666666666668</v>
      </c>
      <c r="Q179" s="1">
        <f t="shared" si="86"/>
        <v>-7.9666666666666659</v>
      </c>
      <c r="R179" s="1">
        <f t="shared" si="87"/>
        <v>7.7666666666666666</v>
      </c>
      <c r="S179" s="1">
        <f t="shared" si="88"/>
        <v>-2</v>
      </c>
      <c r="U179" s="1">
        <f t="shared" si="77"/>
        <v>9.4</v>
      </c>
      <c r="V179" s="1">
        <f t="shared" si="78"/>
        <v>-16.2</v>
      </c>
      <c r="W179" s="4">
        <f t="shared" ref="W179" si="114">INTERCEPT(F$7:G$7,F179:G179)</f>
        <v>136.08653846153845</v>
      </c>
      <c r="X179" s="1">
        <f t="shared" si="90"/>
        <v>276.3</v>
      </c>
      <c r="Y179" s="1">
        <f t="shared" si="79"/>
        <v>140.21346153846156</v>
      </c>
      <c r="Z179" s="1">
        <f t="shared" si="80"/>
        <v>206.19326923076923</v>
      </c>
      <c r="AA179" s="7">
        <f t="shared" si="81"/>
        <v>878.67102564102572</v>
      </c>
      <c r="AB179" s="1">
        <f t="shared" si="82"/>
        <v>239.35184458398743</v>
      </c>
      <c r="AC179" s="1">
        <f t="shared" si="91"/>
        <v>2584.9999215070638</v>
      </c>
      <c r="AD179" s="1">
        <f t="shared" si="92"/>
        <v>16.410616169544738</v>
      </c>
      <c r="AE179" s="12">
        <f t="shared" si="93"/>
        <v>0.63170426221179321</v>
      </c>
      <c r="AH179" s="23">
        <f t="shared" si="83"/>
        <v>0.28886000000000006</v>
      </c>
      <c r="AI179" s="23">
        <f t="shared" si="84"/>
        <v>0.311</v>
      </c>
      <c r="AJ179" s="11">
        <f t="shared" si="100"/>
        <v>0.21380000000000002</v>
      </c>
      <c r="AK179" s="11">
        <f t="shared" si="100"/>
        <v>0.32779999999999998</v>
      </c>
      <c r="AL179" s="11">
        <f t="shared" si="100"/>
        <v>0.36519999999999997</v>
      </c>
      <c r="AM179" s="11">
        <f t="shared" si="100"/>
        <v>0.50529999999999997</v>
      </c>
      <c r="AN179" s="23">
        <f t="shared" si="68"/>
        <v>0.83795482000000021</v>
      </c>
      <c r="AO179" s="23">
        <f t="shared" si="68"/>
        <v>1.0070812648</v>
      </c>
      <c r="AP179" s="23">
        <f t="shared" si="68"/>
        <v>0.81335787280000016</v>
      </c>
      <c r="AQ179" s="23">
        <f t="shared" si="67"/>
        <v>0.76350591680000002</v>
      </c>
      <c r="AR179" s="23">
        <f t="shared" si="67"/>
        <v>0.63694097780000014</v>
      </c>
      <c r="AS179" s="23">
        <f t="shared" si="108"/>
        <v>2.5582551814755754</v>
      </c>
      <c r="AT179" s="23">
        <f t="shared" si="108"/>
        <v>1.2297358156060585</v>
      </c>
      <c r="AU179" s="23">
        <f t="shared" si="108"/>
        <v>1.0101455694915571</v>
      </c>
      <c r="AV179" s="23">
        <f t="shared" si="108"/>
        <v>0.33120034740066245</v>
      </c>
    </row>
    <row r="180" spans="1:48" x14ac:dyDescent="0.35">
      <c r="A180">
        <v>2010</v>
      </c>
      <c r="B180" s="1">
        <v>-6.9</v>
      </c>
      <c r="C180" s="1">
        <v>-4.8</v>
      </c>
      <c r="D180" s="1">
        <v>-7.3</v>
      </c>
      <c r="E180" s="1">
        <v>-3.2</v>
      </c>
      <c r="F180" s="5">
        <v>3.5</v>
      </c>
      <c r="G180" s="1">
        <v>6.2</v>
      </c>
      <c r="H180" s="1">
        <v>9</v>
      </c>
      <c r="I180" s="1">
        <v>9.6</v>
      </c>
      <c r="J180" s="1">
        <v>6.3</v>
      </c>
      <c r="K180" s="5">
        <v>1.2</v>
      </c>
      <c r="L180" s="1">
        <v>-0.6</v>
      </c>
      <c r="M180" s="1">
        <v>-1.9</v>
      </c>
      <c r="N180" s="1">
        <v>0.9</v>
      </c>
      <c r="O180" s="1">
        <f t="shared" si="75"/>
        <v>34.599999999999994</v>
      </c>
      <c r="P180" s="1">
        <f t="shared" si="85"/>
        <v>-5</v>
      </c>
      <c r="Q180" s="1">
        <f t="shared" si="86"/>
        <v>-2.3333333333333335</v>
      </c>
      <c r="R180" s="1">
        <f t="shared" si="87"/>
        <v>8.2666666666666657</v>
      </c>
      <c r="S180" s="1">
        <f t="shared" si="88"/>
        <v>2.3000000000000003</v>
      </c>
      <c r="U180" s="1">
        <f t="shared" si="77"/>
        <v>9.6</v>
      </c>
      <c r="V180" s="1">
        <f t="shared" si="78"/>
        <v>-7.3</v>
      </c>
      <c r="W180" s="5">
        <f t="shared" ref="W180" si="115">INTERCEPT(E$7:F$7,E180:F180)</f>
        <v>119.56716417910448</v>
      </c>
      <c r="X180" s="5">
        <f>INTERCEPT(K$7:L$7,K180:L180)</f>
        <v>308.83333333333331</v>
      </c>
      <c r="Y180" s="1">
        <f t="shared" si="79"/>
        <v>189.26616915422883</v>
      </c>
      <c r="Z180" s="1">
        <f t="shared" si="80"/>
        <v>214.20024875621891</v>
      </c>
      <c r="AA180" s="7">
        <f t="shared" si="81"/>
        <v>1211.3034825870645</v>
      </c>
      <c r="AB180" s="1">
        <f t="shared" si="82"/>
        <v>208.26716417910447</v>
      </c>
      <c r="AC180" s="1">
        <f t="shared" si="91"/>
        <v>1013.5668656716416</v>
      </c>
      <c r="AD180" s="1">
        <f t="shared" si="92"/>
        <v>15.433582089552246</v>
      </c>
      <c r="AE180" s="12">
        <f t="shared" si="93"/>
        <v>0.47773705772683184</v>
      </c>
      <c r="AH180" s="23">
        <f t="shared" si="83"/>
        <v>0.27410000000000001</v>
      </c>
      <c r="AI180" s="23">
        <f t="shared" si="84"/>
        <v>0.42021999999999993</v>
      </c>
      <c r="AJ180" s="11">
        <f t="shared" si="100"/>
        <v>0.26883999999999997</v>
      </c>
      <c r="AK180" s="11">
        <f t="shared" si="100"/>
        <v>0.41551999999999994</v>
      </c>
      <c r="AL180" s="11">
        <f t="shared" si="100"/>
        <v>0.44947999999999994</v>
      </c>
      <c r="AM180" s="11">
        <f t="shared" si="100"/>
        <v>0.56119999999999992</v>
      </c>
      <c r="AN180" s="23">
        <f t="shared" si="68"/>
        <v>0.7024731331280003</v>
      </c>
      <c r="AO180" s="23">
        <f t="shared" si="68"/>
        <v>0.9056969683520002</v>
      </c>
      <c r="AP180" s="23">
        <f t="shared" si="68"/>
        <v>0.70711442636800026</v>
      </c>
      <c r="AQ180" s="23">
        <f t="shared" si="67"/>
        <v>0.6759832943680002</v>
      </c>
      <c r="AR180" s="23">
        <f t="shared" si="67"/>
        <v>0.61295596480000003</v>
      </c>
      <c r="AS180" s="23">
        <f t="shared" si="108"/>
        <v>2.8485010979002383</v>
      </c>
      <c r="AT180" s="23">
        <f t="shared" si="108"/>
        <v>1.346260685712426</v>
      </c>
      <c r="AU180" s="23">
        <f t="shared" si="108"/>
        <v>1.1159868356075553</v>
      </c>
      <c r="AV180" s="23">
        <f t="shared" si="108"/>
        <v>0.3814777007737305</v>
      </c>
    </row>
    <row r="181" spans="1:48" x14ac:dyDescent="0.35">
      <c r="A181">
        <v>2011</v>
      </c>
      <c r="B181" s="1">
        <v>-6</v>
      </c>
      <c r="C181" s="1">
        <v>-8.9</v>
      </c>
      <c r="D181" s="1">
        <v>-12.2</v>
      </c>
      <c r="E181" s="1">
        <v>-12.3</v>
      </c>
      <c r="F181" s="6">
        <v>-1.6</v>
      </c>
      <c r="G181" s="1">
        <v>5.4</v>
      </c>
      <c r="H181" s="1">
        <v>9.8000000000000007</v>
      </c>
      <c r="I181" s="1">
        <v>8.1</v>
      </c>
      <c r="J181" s="1">
        <v>2.9</v>
      </c>
      <c r="K181" s="1">
        <v>-2.6</v>
      </c>
      <c r="L181" s="1">
        <v>-5.6</v>
      </c>
      <c r="M181" s="1">
        <v>-8.9</v>
      </c>
      <c r="N181" s="1">
        <v>-2.7</v>
      </c>
      <c r="O181" s="1">
        <f t="shared" si="75"/>
        <v>26.2</v>
      </c>
      <c r="P181" s="1">
        <f t="shared" si="85"/>
        <v>-5.6000000000000005</v>
      </c>
      <c r="Q181" s="1">
        <f t="shared" si="86"/>
        <v>-8.7000000000000011</v>
      </c>
      <c r="R181" s="1">
        <f t="shared" si="87"/>
        <v>7.7666666666666666</v>
      </c>
      <c r="S181" s="1">
        <f t="shared" si="88"/>
        <v>-1.7666666666666666</v>
      </c>
      <c r="U181" s="1">
        <f t="shared" si="77"/>
        <v>9.8000000000000007</v>
      </c>
      <c r="V181" s="1">
        <f t="shared" si="78"/>
        <v>-12.3</v>
      </c>
      <c r="W181" s="4">
        <f t="shared" ref="W181" si="116">INTERCEPT(F$7:G$7,F181:G181)</f>
        <v>142.47142857142856</v>
      </c>
      <c r="X181" s="1">
        <f t="shared" si="90"/>
        <v>274.08181818181816</v>
      </c>
      <c r="Y181" s="1">
        <f t="shared" si="79"/>
        <v>131.6103896103896</v>
      </c>
      <c r="Z181" s="1">
        <f t="shared" si="80"/>
        <v>208.27662337662338</v>
      </c>
      <c r="AA181" s="7">
        <f t="shared" si="81"/>
        <v>859.85454545454536</v>
      </c>
      <c r="AB181" s="1">
        <f t="shared" si="82"/>
        <v>198.63809523809525</v>
      </c>
      <c r="AC181" s="1">
        <f t="shared" si="91"/>
        <v>1628.8323809523808</v>
      </c>
      <c r="AD181" s="1">
        <f t="shared" si="92"/>
        <v>43.152380952380938</v>
      </c>
      <c r="AE181" s="12">
        <f t="shared" si="93"/>
        <v>0.57918477980462368</v>
      </c>
      <c r="AH181" s="23">
        <f t="shared" si="83"/>
        <v>0.30362000000000006</v>
      </c>
      <c r="AI181" s="23">
        <f t="shared" si="84"/>
        <v>0.31353999999999999</v>
      </c>
      <c r="AJ181" s="11">
        <f t="shared" si="100"/>
        <v>0.21507999999999999</v>
      </c>
      <c r="AK181" s="11">
        <f t="shared" si="100"/>
        <v>0.32984000000000002</v>
      </c>
      <c r="AL181" s="11">
        <f t="shared" si="100"/>
        <v>0.36715999999999999</v>
      </c>
      <c r="AM181" s="11">
        <f t="shared" si="100"/>
        <v>0.50659999999999994</v>
      </c>
      <c r="AN181" s="23">
        <f t="shared" si="68"/>
        <v>0.83414834247200009</v>
      </c>
      <c r="AO181" s="23">
        <f t="shared" si="68"/>
        <v>1.0045569634880001</v>
      </c>
      <c r="AP181" s="23">
        <f t="shared" si="68"/>
        <v>0.81046410995200002</v>
      </c>
      <c r="AQ181" s="23">
        <f t="shared" si="67"/>
        <v>0.76108004675200003</v>
      </c>
      <c r="AR181" s="23">
        <f t="shared" si="67"/>
        <v>0.63621141520000024</v>
      </c>
      <c r="AS181" s="23">
        <f t="shared" si="108"/>
        <v>2.5275411283630151</v>
      </c>
      <c r="AT181" s="23">
        <f t="shared" si="108"/>
        <v>1.2143313891228043</v>
      </c>
      <c r="AU181" s="23">
        <f t="shared" si="108"/>
        <v>0.99768230783774114</v>
      </c>
      <c r="AV181" s="23">
        <f t="shared" si="108"/>
        <v>0.32744718404200501</v>
      </c>
    </row>
    <row r="182" spans="1:48" x14ac:dyDescent="0.35">
      <c r="A182">
        <v>2012</v>
      </c>
      <c r="B182" s="1">
        <v>-11.1</v>
      </c>
      <c r="C182" s="1">
        <v>-12.6</v>
      </c>
      <c r="D182" s="1">
        <v>-15.3</v>
      </c>
      <c r="E182" s="1">
        <v>-4.8</v>
      </c>
      <c r="F182" s="5">
        <v>1.6</v>
      </c>
      <c r="G182" s="1">
        <v>8.1</v>
      </c>
      <c r="H182" s="1">
        <v>10</v>
      </c>
      <c r="I182" s="1">
        <v>8.1999999999999993</v>
      </c>
      <c r="J182" s="1">
        <v>5</v>
      </c>
      <c r="K182" s="5">
        <v>0.7</v>
      </c>
      <c r="L182" s="1">
        <v>-4.5</v>
      </c>
      <c r="M182" s="1">
        <v>-6.3</v>
      </c>
      <c r="N182" s="1">
        <v>-1.8</v>
      </c>
      <c r="O182" s="1">
        <f t="shared" si="75"/>
        <v>32.9</v>
      </c>
      <c r="P182" s="1">
        <f t="shared" si="85"/>
        <v>-10.866666666666667</v>
      </c>
      <c r="Q182" s="1">
        <f t="shared" si="86"/>
        <v>-6.166666666666667</v>
      </c>
      <c r="R182" s="1">
        <f t="shared" si="87"/>
        <v>8.7666666666666675</v>
      </c>
      <c r="S182" s="1">
        <f t="shared" si="88"/>
        <v>0.40000000000000008</v>
      </c>
      <c r="U182" s="1">
        <f t="shared" si="77"/>
        <v>10</v>
      </c>
      <c r="V182" s="1">
        <f t="shared" si="78"/>
        <v>-15.3</v>
      </c>
      <c r="W182" s="5">
        <f t="shared" ref="W182" si="117">INTERCEPT(E$7:F$7,E182:F182)</f>
        <v>127.875</v>
      </c>
      <c r="X182" s="5">
        <f>INTERCEPT(K$7:L$7,K182:L182)</f>
        <v>292.60576923076923</v>
      </c>
      <c r="Y182" s="1">
        <f t="shared" si="79"/>
        <v>164.73076923076923</v>
      </c>
      <c r="Z182" s="1">
        <f t="shared" si="80"/>
        <v>210.24038461538461</v>
      </c>
      <c r="AA182" s="7">
        <f t="shared" si="81"/>
        <v>1098.2051282051282</v>
      </c>
      <c r="AB182" s="1">
        <f t="shared" si="82"/>
        <v>218.79318181818184</v>
      </c>
      <c r="AC182" s="1">
        <f t="shared" si="91"/>
        <v>2231.6904545454545</v>
      </c>
      <c r="AD182" s="1">
        <f t="shared" si="92"/>
        <v>18.478409090909082</v>
      </c>
      <c r="AE182" s="12">
        <f t="shared" si="93"/>
        <v>0.58771834947485402</v>
      </c>
      <c r="AH182" s="23">
        <f t="shared" si="83"/>
        <v>0.311</v>
      </c>
      <c r="AI182" s="23">
        <f t="shared" si="84"/>
        <v>0.39862999999999998</v>
      </c>
      <c r="AJ182" s="11">
        <f t="shared" si="100"/>
        <v>0.25795999999999997</v>
      </c>
      <c r="AK182" s="11">
        <f t="shared" si="100"/>
        <v>0.39817999999999998</v>
      </c>
      <c r="AL182" s="11">
        <f t="shared" si="100"/>
        <v>0.43281999999999998</v>
      </c>
      <c r="AM182" s="11">
        <f t="shared" si="100"/>
        <v>0.55014999999999992</v>
      </c>
      <c r="AN182" s="23">
        <f t="shared" si="68"/>
        <v>0.72467592209800014</v>
      </c>
      <c r="AO182" s="23">
        <f t="shared" si="68"/>
        <v>0.92457533507200018</v>
      </c>
      <c r="AP182" s="23">
        <f t="shared" si="68"/>
        <v>0.72516269600800021</v>
      </c>
      <c r="AQ182" s="23">
        <f t="shared" si="67"/>
        <v>0.69055802880799999</v>
      </c>
      <c r="AR182" s="23">
        <f t="shared" si="67"/>
        <v>0.61649785445000027</v>
      </c>
      <c r="AS182" s="23">
        <f t="shared" si="108"/>
        <v>2.7403834543680161</v>
      </c>
      <c r="AT182" s="23">
        <f t="shared" si="108"/>
        <v>1.2981273283066701</v>
      </c>
      <c r="AU182" s="23">
        <f t="shared" si="108"/>
        <v>1.0740053140371415</v>
      </c>
      <c r="AV182" s="23">
        <f t="shared" si="108"/>
        <v>0.36428018973827275</v>
      </c>
    </row>
    <row r="183" spans="1:48" x14ac:dyDescent="0.35">
      <c r="A183">
        <v>2013</v>
      </c>
      <c r="B183" s="1">
        <v>-7.4</v>
      </c>
      <c r="C183" s="1">
        <v>-10.6</v>
      </c>
      <c r="D183" s="1">
        <v>-7.3</v>
      </c>
      <c r="E183" s="1">
        <v>-4.3</v>
      </c>
      <c r="F183" s="6">
        <v>-3</v>
      </c>
      <c r="G183" s="1">
        <v>6.3</v>
      </c>
      <c r="H183" s="1">
        <v>8.1999999999999993</v>
      </c>
      <c r="I183" s="1">
        <v>6.8</v>
      </c>
      <c r="J183" s="1">
        <v>3.5</v>
      </c>
      <c r="K183" s="1">
        <v>-0.7</v>
      </c>
      <c r="L183" s="1">
        <v>-5.8</v>
      </c>
      <c r="M183" s="1">
        <v>-8.3000000000000007</v>
      </c>
      <c r="N183" s="1">
        <v>-1.9</v>
      </c>
      <c r="O183" s="1">
        <f t="shared" si="75"/>
        <v>24.8</v>
      </c>
      <c r="P183" s="1">
        <f t="shared" si="85"/>
        <v>-8.1</v>
      </c>
      <c r="Q183" s="1">
        <f t="shared" si="86"/>
        <v>-4.8666666666666663</v>
      </c>
      <c r="R183" s="1">
        <f t="shared" si="87"/>
        <v>7.1000000000000005</v>
      </c>
      <c r="S183" s="1">
        <f t="shared" si="88"/>
        <v>-1</v>
      </c>
      <c r="U183" s="1">
        <f t="shared" si="77"/>
        <v>8.1999999999999993</v>
      </c>
      <c r="V183" s="1">
        <f t="shared" si="78"/>
        <v>-10.6</v>
      </c>
      <c r="W183" s="4">
        <f t="shared" ref="W183:W185" si="118">INTERCEPT(F$7:G$7,F183:G183)</f>
        <v>145.33870967741936</v>
      </c>
      <c r="X183" s="1">
        <f t="shared" si="90"/>
        <v>283.41666666666669</v>
      </c>
      <c r="Y183" s="1">
        <f t="shared" si="79"/>
        <v>138.07795698924733</v>
      </c>
      <c r="Z183" s="1">
        <f t="shared" si="80"/>
        <v>214.37768817204301</v>
      </c>
      <c r="AA183" s="7">
        <f t="shared" si="81"/>
        <v>754.82616487455198</v>
      </c>
      <c r="AB183" s="1">
        <f t="shared" si="82"/>
        <v>217.73294044665013</v>
      </c>
      <c r="AC183" s="1">
        <f t="shared" si="91"/>
        <v>1538.6461124896609</v>
      </c>
      <c r="AD183" s="1">
        <f t="shared" si="92"/>
        <v>36.472239454094293</v>
      </c>
      <c r="AE183" s="12">
        <f t="shared" si="93"/>
        <v>0.58809247646799645</v>
      </c>
      <c r="AH183" s="23">
        <f t="shared" si="83"/>
        <v>0.24458000000000002</v>
      </c>
      <c r="AI183" s="23">
        <f t="shared" si="84"/>
        <v>0.29576000000000002</v>
      </c>
      <c r="AJ183" s="11">
        <f t="shared" si="100"/>
        <v>0.20612</v>
      </c>
      <c r="AK183" s="11">
        <f t="shared" si="100"/>
        <v>0.31556000000000001</v>
      </c>
      <c r="AL183" s="11">
        <f t="shared" si="100"/>
        <v>0.35343999999999998</v>
      </c>
      <c r="AM183" s="11">
        <f t="shared" si="100"/>
        <v>0.4975</v>
      </c>
      <c r="AN183" s="23">
        <f t="shared" si="68"/>
        <v>0.86144942579200012</v>
      </c>
      <c r="AO183" s="23">
        <f t="shared" si="68"/>
        <v>1.0223935996480003</v>
      </c>
      <c r="AP183" s="23">
        <f t="shared" si="68"/>
        <v>0.83114343491200005</v>
      </c>
      <c r="AQ183" s="23">
        <f t="shared" si="67"/>
        <v>0.77845159731200009</v>
      </c>
      <c r="AR183" s="23">
        <f t="shared" si="67"/>
        <v>0.64149012500000013</v>
      </c>
      <c r="AS183" s="23">
        <f t="shared" si="108"/>
        <v>2.38908160950368</v>
      </c>
      <c r="AT183" s="23">
        <f t="shared" si="108"/>
        <v>1.1521772454779111</v>
      </c>
      <c r="AU183" s="23">
        <f t="shared" si="108"/>
        <v>0.94537450722862137</v>
      </c>
      <c r="AV183" s="23">
        <f t="shared" si="108"/>
        <v>0.30806793414488115</v>
      </c>
    </row>
    <row r="184" spans="1:48" x14ac:dyDescent="0.35">
      <c r="A184">
        <v>2014</v>
      </c>
      <c r="B184" s="1">
        <v>-5.3</v>
      </c>
      <c r="C184" s="1">
        <v>-9</v>
      </c>
      <c r="D184" s="1">
        <v>-12.4</v>
      </c>
      <c r="E184" s="1">
        <v>-8.5</v>
      </c>
      <c r="F184" s="6">
        <v>-1.1000000000000001</v>
      </c>
      <c r="G184" s="1">
        <v>6.6</v>
      </c>
      <c r="H184" s="1">
        <v>8.6999999999999993</v>
      </c>
      <c r="I184" s="1">
        <v>7.4</v>
      </c>
      <c r="J184" s="1">
        <v>3.4</v>
      </c>
      <c r="K184" s="1">
        <v>-1.3</v>
      </c>
      <c r="L184" s="1">
        <v>-3.3</v>
      </c>
      <c r="M184" s="1">
        <v>-8.5</v>
      </c>
      <c r="N184" s="1">
        <v>-1.9</v>
      </c>
      <c r="O184" s="1">
        <f t="shared" si="75"/>
        <v>26.099999999999998</v>
      </c>
      <c r="P184" s="1">
        <f t="shared" si="85"/>
        <v>-7.5333333333333341</v>
      </c>
      <c r="Q184" s="1">
        <f t="shared" si="86"/>
        <v>-7.333333333333333</v>
      </c>
      <c r="R184" s="1">
        <f t="shared" si="87"/>
        <v>7.5666666666666664</v>
      </c>
      <c r="S184" s="1">
        <f t="shared" si="88"/>
        <v>-0.40000000000000008</v>
      </c>
      <c r="U184" s="1">
        <f t="shared" si="77"/>
        <v>8.6999999999999993</v>
      </c>
      <c r="V184" s="1">
        <f t="shared" si="78"/>
        <v>-12.4</v>
      </c>
      <c r="W184" s="4">
        <f t="shared" si="118"/>
        <v>139.85714285714286</v>
      </c>
      <c r="X184" s="1">
        <f t="shared" si="90"/>
        <v>280.06382978723406</v>
      </c>
      <c r="Y184" s="1">
        <f t="shared" si="79"/>
        <v>140.20668693009119</v>
      </c>
      <c r="Z184" s="1">
        <f t="shared" si="80"/>
        <v>209.96048632218844</v>
      </c>
      <c r="AA184" s="7">
        <f t="shared" si="81"/>
        <v>813.1987841945288</v>
      </c>
      <c r="AB184" s="1">
        <f t="shared" si="82"/>
        <v>221.44047619047618</v>
      </c>
      <c r="AC184" s="1">
        <f t="shared" si="91"/>
        <v>1830.5746031746028</v>
      </c>
      <c r="AD184" s="1">
        <f t="shared" si="92"/>
        <v>29.136904761904773</v>
      </c>
      <c r="AE184" s="12">
        <f t="shared" si="93"/>
        <v>0.60005752475789476</v>
      </c>
      <c r="AH184" s="23">
        <f t="shared" si="83"/>
        <v>0.26302999999999999</v>
      </c>
      <c r="AI184" s="23">
        <f t="shared" si="84"/>
        <v>0.31226999999999999</v>
      </c>
      <c r="AJ184" s="11">
        <f t="shared" si="100"/>
        <v>0.21443999999999999</v>
      </c>
      <c r="AK184" s="11">
        <f t="shared" si="100"/>
        <v>0.32882</v>
      </c>
      <c r="AL184" s="11">
        <f t="shared" si="100"/>
        <v>0.36617999999999995</v>
      </c>
      <c r="AM184" s="11">
        <f t="shared" si="100"/>
        <v>0.5059499999999999</v>
      </c>
      <c r="AN184" s="23">
        <f t="shared" si="68"/>
        <v>0.83604767801800006</v>
      </c>
      <c r="AO184" s="23">
        <f t="shared" si="68"/>
        <v>1.0058181229120002</v>
      </c>
      <c r="AP184" s="23">
        <f t="shared" si="68"/>
        <v>0.811908473608</v>
      </c>
      <c r="AQ184" s="23">
        <f t="shared" si="67"/>
        <v>0.76229065760800019</v>
      </c>
      <c r="AR184" s="23">
        <f t="shared" si="67"/>
        <v>0.63657517405000008</v>
      </c>
      <c r="AS184" s="23">
        <f t="shared" si="108"/>
        <v>2.4595550069637566</v>
      </c>
      <c r="AT184" s="23">
        <f t="shared" si="108"/>
        <v>1.1819789140800663</v>
      </c>
      <c r="AU184" s="23">
        <f t="shared" si="108"/>
        <v>0.97100902390753996</v>
      </c>
      <c r="AV184" s="23">
        <f t="shared" si="108"/>
        <v>0.31853066239662486</v>
      </c>
    </row>
    <row r="185" spans="1:48" x14ac:dyDescent="0.35">
      <c r="A185">
        <v>2015</v>
      </c>
      <c r="B185" s="1">
        <v>-13.9</v>
      </c>
      <c r="C185" s="1">
        <v>-18.600000000000001</v>
      </c>
      <c r="D185" s="1">
        <v>-14</v>
      </c>
      <c r="E185" s="1">
        <v>-10</v>
      </c>
      <c r="F185" s="6">
        <v>-1.6</v>
      </c>
      <c r="G185" s="1">
        <v>4.7</v>
      </c>
      <c r="H185" s="1">
        <v>9.1999999999999993</v>
      </c>
      <c r="I185" s="1">
        <v>6.8</v>
      </c>
      <c r="J185" s="1">
        <v>2.8</v>
      </c>
      <c r="K185" s="1">
        <v>-2.5</v>
      </c>
      <c r="L185" s="1">
        <v>-7.5</v>
      </c>
      <c r="M185" s="1">
        <v>-10.4</v>
      </c>
      <c r="N185" s="1">
        <v>-4.5999999999999996</v>
      </c>
      <c r="O185" s="1">
        <f t="shared" si="75"/>
        <v>23.5</v>
      </c>
      <c r="P185" s="1">
        <f t="shared" si="85"/>
        <v>-13.666666666666666</v>
      </c>
      <c r="Q185" s="1">
        <f t="shared" si="86"/>
        <v>-8.5333333333333332</v>
      </c>
      <c r="R185" s="1">
        <f t="shared" si="87"/>
        <v>6.8999999999999995</v>
      </c>
      <c r="S185" s="1">
        <f t="shared" si="88"/>
        <v>-2.4</v>
      </c>
      <c r="U185" s="1">
        <f t="shared" si="77"/>
        <v>9.1999999999999993</v>
      </c>
      <c r="V185" s="1">
        <f t="shared" si="78"/>
        <v>-18.600000000000001</v>
      </c>
      <c r="W185" s="4">
        <f t="shared" si="118"/>
        <v>143.24603174603175</v>
      </c>
      <c r="X185" s="1">
        <f t="shared" si="90"/>
        <v>274.11320754716979</v>
      </c>
      <c r="Y185" s="1">
        <f t="shared" si="79"/>
        <v>130.86717580113805</v>
      </c>
      <c r="Z185" s="1">
        <f t="shared" si="80"/>
        <v>208.67961964660077</v>
      </c>
      <c r="AA185" s="7">
        <f t="shared" si="81"/>
        <v>802.65201158031334</v>
      </c>
      <c r="AB185" s="1">
        <f t="shared" si="82"/>
        <v>228.18220195879769</v>
      </c>
      <c r="AC185" s="1">
        <f t="shared" si="91"/>
        <v>2829.4593042890915</v>
      </c>
      <c r="AD185" s="1">
        <f t="shared" si="92"/>
        <v>29.154930766632901</v>
      </c>
      <c r="AE185" s="12">
        <f t="shared" si="93"/>
        <v>0.65248035305748819</v>
      </c>
      <c r="AH185" s="23">
        <f t="shared" si="83"/>
        <v>0.28148000000000001</v>
      </c>
      <c r="AI185" s="23">
        <f t="shared" si="84"/>
        <v>0.27925</v>
      </c>
      <c r="AJ185" s="11">
        <f t="shared" si="100"/>
        <v>0.1978</v>
      </c>
      <c r="AK185" s="11">
        <f t="shared" si="100"/>
        <v>0.30230000000000001</v>
      </c>
      <c r="AL185" s="11">
        <f t="shared" si="100"/>
        <v>0.3407</v>
      </c>
      <c r="AM185" s="11">
        <f t="shared" si="100"/>
        <v>0.48904999999999998</v>
      </c>
      <c r="AN185" s="23">
        <f t="shared" si="68"/>
        <v>0.8881704612500001</v>
      </c>
      <c r="AO185" s="23">
        <f t="shared" si="68"/>
        <v>1.0393041128</v>
      </c>
      <c r="AP185" s="23">
        <f t="shared" si="68"/>
        <v>0.85122940180000017</v>
      </c>
      <c r="AQ185" s="23">
        <f t="shared" si="67"/>
        <v>0.79539810580000014</v>
      </c>
      <c r="AR185" s="23">
        <f t="shared" si="67"/>
        <v>0.64675066405000015</v>
      </c>
      <c r="AS185" s="23">
        <f t="shared" si="108"/>
        <v>2.4838960876099878</v>
      </c>
      <c r="AT185" s="23">
        <f t="shared" si="108"/>
        <v>1.2023884307394175</v>
      </c>
      <c r="AU185" s="23">
        <f t="shared" si="108"/>
        <v>0.98541809407149106</v>
      </c>
      <c r="AV185" s="23">
        <f t="shared" si="108"/>
        <v>0.31897755628282792</v>
      </c>
    </row>
    <row r="186" spans="1:48" x14ac:dyDescent="0.35">
      <c r="A186">
        <v>2016</v>
      </c>
      <c r="B186" s="1">
        <v>-7</v>
      </c>
      <c r="C186" s="1">
        <v>-9.3000000000000007</v>
      </c>
      <c r="D186" s="1">
        <v>-6.5</v>
      </c>
      <c r="E186" s="1">
        <v>-0.4</v>
      </c>
      <c r="F186" s="5">
        <v>1.7</v>
      </c>
      <c r="G186" s="1">
        <v>6</v>
      </c>
      <c r="H186" s="1">
        <v>9.1999999999999993</v>
      </c>
      <c r="I186" s="1">
        <v>8.1999999999999993</v>
      </c>
      <c r="J186" s="1">
        <v>3</v>
      </c>
      <c r="K186" s="1">
        <v>-1.2</v>
      </c>
      <c r="L186" s="1">
        <v>-4.7</v>
      </c>
      <c r="M186" s="1">
        <v>-8.3000000000000007</v>
      </c>
      <c r="N186" s="1">
        <v>-0.8</v>
      </c>
      <c r="O186" s="1">
        <f t="shared" si="75"/>
        <v>28.099999999999998</v>
      </c>
      <c r="P186" s="1">
        <f t="shared" si="85"/>
        <v>-8.9</v>
      </c>
      <c r="Q186" s="1">
        <f t="shared" si="86"/>
        <v>-1.7333333333333334</v>
      </c>
      <c r="R186" s="1">
        <f t="shared" si="87"/>
        <v>7.8</v>
      </c>
      <c r="S186" s="1">
        <f t="shared" si="88"/>
        <v>-0.96666666666666679</v>
      </c>
      <c r="U186" s="1">
        <f t="shared" si="77"/>
        <v>9.1999999999999993</v>
      </c>
      <c r="V186" s="1">
        <f t="shared" si="78"/>
        <v>-9.3000000000000007</v>
      </c>
      <c r="W186" s="5">
        <f t="shared" ref="W186:W187" si="119">INTERCEPT(E$7:F$7,E186:F186)</f>
        <v>110.80952380952381</v>
      </c>
      <c r="X186" s="1">
        <f t="shared" si="90"/>
        <v>279.78571428571428</v>
      </c>
      <c r="Y186" s="1">
        <f t="shared" si="79"/>
        <v>168.97619047619048</v>
      </c>
      <c r="Z186" s="1">
        <f t="shared" si="80"/>
        <v>195.29761904761904</v>
      </c>
      <c r="AA186" s="7">
        <f t="shared" si="81"/>
        <v>1036.3873015873016</v>
      </c>
      <c r="AB186" s="1">
        <f>365-X185+W186</f>
        <v>201.696316262354</v>
      </c>
      <c r="AC186" s="1">
        <f t="shared" si="91"/>
        <v>1250.5171608265948</v>
      </c>
      <c r="AD186" s="1">
        <f t="shared" si="92"/>
        <v>9.9613656783468087</v>
      </c>
      <c r="AE186" s="12">
        <f t="shared" si="93"/>
        <v>0.52345979669998555</v>
      </c>
      <c r="AH186" s="23">
        <f t="shared" si="83"/>
        <v>0.28148000000000001</v>
      </c>
      <c r="AI186" s="23">
        <f t="shared" si="84"/>
        <v>0.33766999999999997</v>
      </c>
      <c r="AJ186" s="11">
        <f t="shared" si="100"/>
        <v>0.22724</v>
      </c>
      <c r="AK186" s="11">
        <f t="shared" si="100"/>
        <v>0.34921999999999997</v>
      </c>
      <c r="AL186" s="11">
        <f t="shared" si="100"/>
        <v>0.38577999999999996</v>
      </c>
      <c r="AM186" s="11">
        <f t="shared" si="100"/>
        <v>0.51895000000000002</v>
      </c>
      <c r="AN186" s="23">
        <f t="shared" si="68"/>
        <v>0.79954418993800025</v>
      </c>
      <c r="AO186" s="23">
        <f t="shared" si="68"/>
        <v>0.98097160259200011</v>
      </c>
      <c r="AP186" s="23">
        <f t="shared" si="68"/>
        <v>0.78397795232800016</v>
      </c>
      <c r="AQ186" s="23">
        <f t="shared" si="67"/>
        <v>0.73896162432800017</v>
      </c>
      <c r="AR186" s="23">
        <f t="shared" si="67"/>
        <v>0.62968852804999997</v>
      </c>
      <c r="AS186" s="23">
        <f t="shared" si="108"/>
        <v>2.742127918937721</v>
      </c>
      <c r="AT186" s="23">
        <f t="shared" si="108"/>
        <v>1.311205607522443</v>
      </c>
      <c r="AU186" s="23">
        <f t="shared" si="108"/>
        <v>1.0792861182470983</v>
      </c>
      <c r="AV186" s="23">
        <f t="shared" si="108"/>
        <v>0.3576448435355094</v>
      </c>
    </row>
    <row r="187" spans="1:48" x14ac:dyDescent="0.35">
      <c r="A187">
        <v>2017</v>
      </c>
      <c r="B187" s="1">
        <v>-10.9</v>
      </c>
      <c r="C187" s="1">
        <v>-14.9</v>
      </c>
      <c r="D187" s="1">
        <v>-12.7</v>
      </c>
      <c r="E187" s="1">
        <v>-8.4</v>
      </c>
      <c r="F187" s="5">
        <v>0.5</v>
      </c>
      <c r="G187" s="1">
        <v>4.5999999999999996</v>
      </c>
      <c r="H187" s="1">
        <v>7.3</v>
      </c>
      <c r="I187" s="1">
        <v>6.8</v>
      </c>
      <c r="J187" s="1">
        <v>3</v>
      </c>
      <c r="K187" s="1">
        <v>-0.1</v>
      </c>
      <c r="L187" s="1">
        <v>-4.5</v>
      </c>
      <c r="M187" s="1">
        <v>-4.8</v>
      </c>
      <c r="N187" s="1">
        <v>-2.9</v>
      </c>
      <c r="O187" s="1">
        <f t="shared" si="75"/>
        <v>22.2</v>
      </c>
      <c r="P187" s="1">
        <f t="shared" si="85"/>
        <v>-11.366666666666667</v>
      </c>
      <c r="Q187" s="1">
        <f t="shared" si="86"/>
        <v>-6.8666666666666671</v>
      </c>
      <c r="R187" s="1">
        <f t="shared" si="87"/>
        <v>6.2333333333333334</v>
      </c>
      <c r="S187" s="1">
        <f t="shared" si="88"/>
        <v>-0.53333333333333333</v>
      </c>
      <c r="U187" s="1">
        <f t="shared" si="77"/>
        <v>7.3</v>
      </c>
      <c r="V187" s="1">
        <f t="shared" si="78"/>
        <v>-14.9</v>
      </c>
      <c r="W187" s="5">
        <f t="shared" si="119"/>
        <v>133.7865168539326</v>
      </c>
      <c r="X187" s="1">
        <f t="shared" si="90"/>
        <v>287.51612903225805</v>
      </c>
      <c r="Y187" s="1">
        <f t="shared" si="79"/>
        <v>153.72961217832545</v>
      </c>
      <c r="Z187" s="1">
        <f t="shared" si="80"/>
        <v>210.65132294309532</v>
      </c>
      <c r="AA187" s="7">
        <f t="shared" si="81"/>
        <v>748.15077926785045</v>
      </c>
      <c r="AB187" s="1">
        <f t="shared" ref="AB187:AB192" si="120">365-X186+W187</f>
        <v>219.00080256821832</v>
      </c>
      <c r="AC187" s="1">
        <f t="shared" si="91"/>
        <v>2175.4079721776352</v>
      </c>
      <c r="AD187" s="1">
        <f t="shared" si="92"/>
        <v>24.286115569823437</v>
      </c>
      <c r="AE187" s="12">
        <f t="shared" si="93"/>
        <v>0.6303418152668081</v>
      </c>
      <c r="AH187" s="23">
        <f t="shared" si="83"/>
        <v>0.21137</v>
      </c>
      <c r="AI187" s="23">
        <f t="shared" si="84"/>
        <v>0.26273999999999997</v>
      </c>
      <c r="AJ187" s="11">
        <f t="shared" si="100"/>
        <v>0.18948000000000001</v>
      </c>
      <c r="AK187" s="11">
        <f t="shared" si="100"/>
        <v>0.28904000000000002</v>
      </c>
      <c r="AL187" s="11">
        <f t="shared" si="100"/>
        <v>0.32795999999999997</v>
      </c>
      <c r="AM187" s="11">
        <f t="shared" si="100"/>
        <v>0.48059999999999997</v>
      </c>
      <c r="AN187" s="23">
        <f t="shared" si="68"/>
        <v>0.9162107843920001</v>
      </c>
      <c r="AO187" s="23">
        <f t="shared" si="68"/>
        <v>1.056549662368</v>
      </c>
      <c r="AP187" s="23">
        <f t="shared" si="68"/>
        <v>0.87216637427200006</v>
      </c>
      <c r="AQ187" s="23">
        <f t="shared" si="67"/>
        <v>0.81313018307200013</v>
      </c>
      <c r="AR187" s="23">
        <f t="shared" si="67"/>
        <v>0.65235679120000012</v>
      </c>
      <c r="AS187" s="23">
        <f t="shared" si="108"/>
        <v>2.4178979962215119</v>
      </c>
      <c r="AT187" s="23">
        <f t="shared" si="108"/>
        <v>1.1750384213390264</v>
      </c>
      <c r="AU187" s="23">
        <f t="shared" si="108"/>
        <v>0.96192057559324107</v>
      </c>
      <c r="AV187" s="23">
        <f t="shared" si="108"/>
        <v>0.30928951384197151</v>
      </c>
    </row>
    <row r="188" spans="1:48" x14ac:dyDescent="0.35">
      <c r="A188">
        <v>2018</v>
      </c>
      <c r="B188" s="1">
        <v>-10.1</v>
      </c>
      <c r="C188" s="1">
        <v>-16.2</v>
      </c>
      <c r="D188" s="1">
        <v>-12.1</v>
      </c>
      <c r="E188" s="1">
        <v>-6.1</v>
      </c>
      <c r="F188" s="6">
        <v>-2.5</v>
      </c>
      <c r="G188" s="1">
        <v>3.8</v>
      </c>
      <c r="H188" s="1">
        <v>6</v>
      </c>
      <c r="I188" s="1">
        <v>7.1</v>
      </c>
      <c r="J188" s="1">
        <v>3.2</v>
      </c>
      <c r="K188" s="1">
        <v>-3.3</v>
      </c>
      <c r="L188" s="1">
        <v>-4.5999999999999996</v>
      </c>
      <c r="M188" s="1">
        <v>-5.9</v>
      </c>
      <c r="N188" s="1">
        <v>-3.4</v>
      </c>
      <c r="O188" s="1">
        <f t="shared" si="75"/>
        <v>20.099999999999998</v>
      </c>
      <c r="P188" s="1">
        <f t="shared" si="85"/>
        <v>-10.366666666666665</v>
      </c>
      <c r="Q188" s="1">
        <f t="shared" si="86"/>
        <v>-6.8999999999999995</v>
      </c>
      <c r="R188" s="1">
        <f t="shared" si="87"/>
        <v>5.6333333333333329</v>
      </c>
      <c r="S188" s="1">
        <f t="shared" si="88"/>
        <v>-1.5666666666666664</v>
      </c>
      <c r="U188" s="1">
        <f t="shared" si="77"/>
        <v>7.1</v>
      </c>
      <c r="V188" s="1">
        <f t="shared" si="78"/>
        <v>-16.2</v>
      </c>
      <c r="W188" s="4">
        <f t="shared" ref="W188" si="121">INTERCEPT(F$7:G$7,F188:G188)</f>
        <v>147.60317460317461</v>
      </c>
      <c r="X188" s="1">
        <f t="shared" si="90"/>
        <v>273.01538461538462</v>
      </c>
      <c r="Y188" s="1">
        <f t="shared" si="79"/>
        <v>125.41221001221001</v>
      </c>
      <c r="Z188" s="1">
        <f t="shared" si="80"/>
        <v>210.3092796092796</v>
      </c>
      <c r="AA188" s="7">
        <f t="shared" si="81"/>
        <v>593.61779405779396</v>
      </c>
      <c r="AB188" s="1">
        <f t="shared" si="120"/>
        <v>225.08704557091656</v>
      </c>
      <c r="AC188" s="1">
        <f t="shared" si="91"/>
        <v>2430.9400921658985</v>
      </c>
      <c r="AD188" s="1">
        <f t="shared" si="92"/>
        <v>35.059651817716329</v>
      </c>
      <c r="AE188" s="12">
        <f t="shared" si="93"/>
        <v>0.66927300983129523</v>
      </c>
      <c r="AH188" s="23">
        <f t="shared" si="83"/>
        <v>0.16340000000000002</v>
      </c>
      <c r="AI188" s="23">
        <f t="shared" si="84"/>
        <v>0.23606999999999995</v>
      </c>
      <c r="AJ188" s="11">
        <f t="shared" si="100"/>
        <v>0.17604</v>
      </c>
      <c r="AK188" s="11">
        <f t="shared" si="100"/>
        <v>0.26761999999999997</v>
      </c>
      <c r="AL188" s="11">
        <f t="shared" si="100"/>
        <v>0.30737999999999999</v>
      </c>
      <c r="AM188" s="11">
        <f t="shared" si="100"/>
        <v>0.46694999999999998</v>
      </c>
      <c r="AN188" s="23">
        <f t="shared" si="68"/>
        <v>0.96429358865800019</v>
      </c>
      <c r="AO188" s="23">
        <f t="shared" si="68"/>
        <v>1.0851155974720001</v>
      </c>
      <c r="AP188" s="23">
        <f t="shared" si="68"/>
        <v>0.90778532384800015</v>
      </c>
      <c r="AQ188" s="23">
        <f t="shared" si="67"/>
        <v>0.84343376384800017</v>
      </c>
      <c r="AR188" s="23">
        <f t="shared" si="67"/>
        <v>0.66214287205000011</v>
      </c>
      <c r="AS188" s="23">
        <f t="shared" si="108"/>
        <v>2.1826791990766243</v>
      </c>
      <c r="AT188" s="23">
        <f t="shared" si="108"/>
        <v>1.0678318385055674</v>
      </c>
      <c r="AU188" s="23">
        <f t="shared" si="108"/>
        <v>0.87265695355671347</v>
      </c>
      <c r="AV188" s="23">
        <f t="shared" si="108"/>
        <v>0.27756029803855775</v>
      </c>
    </row>
    <row r="189" spans="1:48" x14ac:dyDescent="0.35">
      <c r="A189">
        <v>2019</v>
      </c>
      <c r="B189" s="1">
        <v>-11.3</v>
      </c>
      <c r="C189" s="1">
        <v>-9.9</v>
      </c>
      <c r="D189" s="1">
        <v>-11.1</v>
      </c>
      <c r="E189" s="1">
        <v>-2.4</v>
      </c>
      <c r="F189" s="5">
        <v>4.7</v>
      </c>
      <c r="G189" s="1">
        <v>7.2</v>
      </c>
      <c r="H189" s="1">
        <v>10.199999999999999</v>
      </c>
      <c r="I189" s="1">
        <v>9</v>
      </c>
      <c r="J189" s="1">
        <v>5.0999999999999996</v>
      </c>
      <c r="K189" s="5">
        <v>0.9</v>
      </c>
      <c r="L189" s="1">
        <v>-0.7</v>
      </c>
      <c r="M189" s="1">
        <v>-7.4</v>
      </c>
      <c r="N189" s="1">
        <v>-0.5</v>
      </c>
      <c r="O189" s="1">
        <f t="shared" si="75"/>
        <v>36.200000000000003</v>
      </c>
      <c r="P189" s="1">
        <f t="shared" si="85"/>
        <v>-9.0333333333333332</v>
      </c>
      <c r="Q189" s="1">
        <f t="shared" si="86"/>
        <v>-2.9333333333333336</v>
      </c>
      <c r="R189" s="1">
        <f t="shared" si="87"/>
        <v>8.7999999999999989</v>
      </c>
      <c r="S189" s="1">
        <f t="shared" si="88"/>
        <v>1.7666666666666666</v>
      </c>
      <c r="U189" s="1">
        <f t="shared" si="77"/>
        <v>10.199999999999999</v>
      </c>
      <c r="V189" s="1">
        <f t="shared" si="78"/>
        <v>-11.3</v>
      </c>
      <c r="W189" s="5">
        <f t="shared" ref="W189:W192" si="122">INTERCEPT(E$7:F$7,E189:F189)</f>
        <v>115.30985915492958</v>
      </c>
      <c r="X189" s="5">
        <f>INTERCEPT(K$7:L$7,K189:L189)</f>
        <v>305.65625</v>
      </c>
      <c r="Y189" s="1">
        <f t="shared" si="79"/>
        <v>190.3463908450704</v>
      </c>
      <c r="Z189" s="1">
        <f t="shared" si="80"/>
        <v>210.4830545774648</v>
      </c>
      <c r="AA189" s="7">
        <f t="shared" si="81"/>
        <v>1294.3554577464786</v>
      </c>
      <c r="AB189" s="1">
        <f t="shared" si="120"/>
        <v>207.29447453954498</v>
      </c>
      <c r="AC189" s="1">
        <f t="shared" si="91"/>
        <v>1561.6183748645722</v>
      </c>
      <c r="AD189" s="1">
        <f t="shared" si="92"/>
        <v>11.662621885157094</v>
      </c>
      <c r="AE189" s="12">
        <f t="shared" si="93"/>
        <v>0.52344652232912647</v>
      </c>
      <c r="AH189" s="23">
        <f t="shared" si="83"/>
        <v>0.31838</v>
      </c>
      <c r="AI189" s="23">
        <f t="shared" si="84"/>
        <v>0.44054000000000004</v>
      </c>
      <c r="AJ189" s="11">
        <f t="shared" si="100"/>
        <v>0.27907999999999999</v>
      </c>
      <c r="AK189" s="11">
        <f t="shared" si="100"/>
        <v>0.43184000000000006</v>
      </c>
      <c r="AL189" s="11">
        <f t="shared" si="100"/>
        <v>0.46516000000000002</v>
      </c>
      <c r="AM189" s="11">
        <f t="shared" si="100"/>
        <v>0.5716</v>
      </c>
      <c r="AN189" s="23">
        <f t="shared" si="68"/>
        <v>0.6836372896720001</v>
      </c>
      <c r="AO189" s="23">
        <f t="shared" si="68"/>
        <v>0.88845246428800007</v>
      </c>
      <c r="AP189" s="23">
        <f t="shared" si="68"/>
        <v>0.69145720115200004</v>
      </c>
      <c r="AQ189" s="23">
        <f t="shared" si="68"/>
        <v>0.66349305795200009</v>
      </c>
      <c r="AR189" s="23">
        <f t="shared" si="68"/>
        <v>0.6101622752000001</v>
      </c>
      <c r="AS189" s="23">
        <f t="shared" si="108"/>
        <v>2.916368031979462</v>
      </c>
      <c r="AT189" s="23">
        <f t="shared" si="108"/>
        <v>1.3761547176328173</v>
      </c>
      <c r="AU189" s="23">
        <f t="shared" si="108"/>
        <v>1.1429035410659494</v>
      </c>
      <c r="AV189" s="23">
        <f t="shared" si="108"/>
        <v>0.39343907624835806</v>
      </c>
    </row>
    <row r="190" spans="1:48" x14ac:dyDescent="0.35">
      <c r="A190">
        <v>2020</v>
      </c>
      <c r="B190" s="1">
        <v>-13.2</v>
      </c>
      <c r="C190" s="1">
        <v>-15.3</v>
      </c>
      <c r="D190" s="1">
        <v>-13.8</v>
      </c>
      <c r="E190" s="1">
        <v>-3.7</v>
      </c>
      <c r="F190" s="5">
        <v>0.4</v>
      </c>
      <c r="G190" s="1">
        <v>3.3</v>
      </c>
      <c r="H190" s="1">
        <v>7.6</v>
      </c>
      <c r="I190" s="1">
        <v>6.3</v>
      </c>
      <c r="J190" s="1">
        <v>1.6</v>
      </c>
      <c r="K190" s="1">
        <v>-0.2</v>
      </c>
      <c r="L190" s="1">
        <v>-4.8</v>
      </c>
      <c r="M190" s="1">
        <v>-4.3</v>
      </c>
      <c r="N190" s="1">
        <f>AVERAGE(B190:M190)</f>
        <v>-3.0083333333333333</v>
      </c>
      <c r="O190" s="1">
        <f t="shared" si="75"/>
        <v>19.2</v>
      </c>
      <c r="P190" s="1">
        <f t="shared" si="85"/>
        <v>-11.966666666666669</v>
      </c>
      <c r="Q190" s="1">
        <f t="shared" si="86"/>
        <v>-5.7</v>
      </c>
      <c r="R190" s="1">
        <f t="shared" si="87"/>
        <v>5.7333333333333334</v>
      </c>
      <c r="S190" s="1">
        <f t="shared" si="88"/>
        <v>-1.1333333333333331</v>
      </c>
      <c r="U190" s="1">
        <f t="shared" si="77"/>
        <v>7.6</v>
      </c>
      <c r="V190" s="1">
        <f t="shared" si="78"/>
        <v>-15.3</v>
      </c>
      <c r="W190" s="5">
        <f t="shared" si="122"/>
        <v>132.52439024390245</v>
      </c>
      <c r="X190" s="1">
        <f t="shared" si="90"/>
        <v>285.11111111111109</v>
      </c>
      <c r="Y190" s="1">
        <f t="shared" si="79"/>
        <v>152.58672086720864</v>
      </c>
      <c r="Z190" s="1">
        <f t="shared" si="80"/>
        <v>208.81775067750675</v>
      </c>
      <c r="AA190" s="7">
        <f t="shared" si="81"/>
        <v>773.10605239385711</v>
      </c>
      <c r="AB190" s="1">
        <f t="shared" si="120"/>
        <v>191.86814024390245</v>
      </c>
      <c r="AC190" s="1">
        <f t="shared" si="91"/>
        <v>1957.0550304878047</v>
      </c>
      <c r="AD190" s="1">
        <f t="shared" si="92"/>
        <v>36.590320121951223</v>
      </c>
      <c r="AE190" s="12">
        <f t="shared" si="93"/>
        <v>0.6140550704999943</v>
      </c>
      <c r="AH190" s="23">
        <f t="shared" si="83"/>
        <v>0.22244000000000003</v>
      </c>
      <c r="AI190" s="23">
        <f t="shared" si="84"/>
        <v>0.22463999999999998</v>
      </c>
      <c r="AJ190" s="11">
        <f t="shared" si="100"/>
        <v>0.17027999999999999</v>
      </c>
      <c r="AK190" s="11">
        <f t="shared" si="100"/>
        <v>0.25844</v>
      </c>
      <c r="AL190" s="11">
        <f t="shared" si="100"/>
        <v>0.29855999999999999</v>
      </c>
      <c r="AM190" s="11">
        <f t="shared" si="100"/>
        <v>0.46109999999999995</v>
      </c>
      <c r="AN190" s="23">
        <f t="shared" ref="AN190:AR192" si="123">2.42*AI190^2-3.01*AI190+1.54</f>
        <v>0.98595437363200022</v>
      </c>
      <c r="AO190" s="23">
        <f t="shared" si="123"/>
        <v>1.0976257737280002</v>
      </c>
      <c r="AP190" s="23">
        <f t="shared" si="123"/>
        <v>0.92373038531200002</v>
      </c>
      <c r="AQ190" s="23">
        <f t="shared" si="123"/>
        <v>0.8570485381120001</v>
      </c>
      <c r="AR190" s="23">
        <f t="shared" si="123"/>
        <v>0.66661296820000027</v>
      </c>
      <c r="AS190" s="23">
        <f t="shared" si="108"/>
        <v>2.5052157650760467</v>
      </c>
      <c r="AT190" s="23">
        <f t="shared" si="108"/>
        <v>1.2292776428955146</v>
      </c>
      <c r="AU190" s="23">
        <f t="shared" si="108"/>
        <v>1.0038916752651879</v>
      </c>
      <c r="AV190" s="23">
        <f t="shared" si="108"/>
        <v>0.31782236230739364</v>
      </c>
    </row>
    <row r="191" spans="1:48" x14ac:dyDescent="0.35">
      <c r="A191" s="52">
        <v>2021</v>
      </c>
      <c r="B191" s="1">
        <v>-6.4</v>
      </c>
      <c r="C191" s="1">
        <v>-10.4</v>
      </c>
      <c r="D191" s="1">
        <v>-11</v>
      </c>
      <c r="E191" s="1">
        <v>-3.9</v>
      </c>
      <c r="F191" s="46">
        <v>2.6</v>
      </c>
      <c r="G191" s="1">
        <v>5.3</v>
      </c>
      <c r="H191" s="1">
        <v>7.9</v>
      </c>
      <c r="I191" s="1">
        <v>8.1</v>
      </c>
      <c r="J191" s="1">
        <v>0.6</v>
      </c>
      <c r="K191" s="1">
        <v>-0.9</v>
      </c>
      <c r="L191" s="1">
        <v>-5</v>
      </c>
      <c r="M191" s="1">
        <v>-2.7</v>
      </c>
      <c r="N191" s="1">
        <f t="shared" ref="N191:N192" si="124">AVERAGE(B191:M191)</f>
        <v>-1.3166666666666664</v>
      </c>
      <c r="O191" s="1">
        <f t="shared" si="75"/>
        <v>24.5</v>
      </c>
      <c r="P191" s="1">
        <f t="shared" si="85"/>
        <v>-7.0333333333333341</v>
      </c>
      <c r="Q191" s="1">
        <f t="shared" si="86"/>
        <v>-4.1000000000000005</v>
      </c>
      <c r="R191" s="1">
        <f t="shared" si="87"/>
        <v>7.0999999999999988</v>
      </c>
      <c r="S191" s="1">
        <f t="shared" si="88"/>
        <v>-1.7666666666666666</v>
      </c>
      <c r="U191" s="1">
        <f t="shared" si="77"/>
        <v>8.1</v>
      </c>
      <c r="V191" s="1">
        <f t="shared" si="78"/>
        <v>-11</v>
      </c>
      <c r="W191" s="5">
        <f t="shared" si="122"/>
        <v>123.3</v>
      </c>
      <c r="X191" s="1">
        <f t="shared" si="90"/>
        <v>270.2</v>
      </c>
      <c r="Y191" s="1">
        <f t="shared" si="79"/>
        <v>146.89999999999998</v>
      </c>
      <c r="Z191" s="1">
        <f t="shared" si="80"/>
        <v>196.75</v>
      </c>
      <c r="AA191" s="7">
        <f t="shared" si="81"/>
        <v>793.25999999999976</v>
      </c>
      <c r="AB191" s="1">
        <f t="shared" si="120"/>
        <v>203.18888888888893</v>
      </c>
      <c r="AC191" s="1">
        <f t="shared" si="91"/>
        <v>1490.051851851852</v>
      </c>
      <c r="AD191" s="1">
        <f t="shared" si="92"/>
        <v>21.705555555555534</v>
      </c>
      <c r="AE191" s="12">
        <f t="shared" si="93"/>
        <v>0.57815586091760351</v>
      </c>
      <c r="AH191" s="23">
        <f t="shared" si="83"/>
        <v>0.23351000000000005</v>
      </c>
      <c r="AI191" s="23">
        <f t="shared" si="84"/>
        <v>0.29194999999999999</v>
      </c>
      <c r="AJ191" s="11">
        <f t="shared" si="100"/>
        <v>0.20419999999999999</v>
      </c>
      <c r="AK191" s="11">
        <f t="shared" si="100"/>
        <v>0.3125</v>
      </c>
      <c r="AL191" s="11">
        <f t="shared" si="100"/>
        <v>0.35049999999999998</v>
      </c>
      <c r="AM191" s="11">
        <f t="shared" si="100"/>
        <v>0.49554999999999999</v>
      </c>
      <c r="AN191" s="23">
        <f t="shared" si="123"/>
        <v>0.86749872205000012</v>
      </c>
      <c r="AO191" s="23">
        <f t="shared" si="123"/>
        <v>1.0262662888</v>
      </c>
      <c r="AP191" s="23">
        <f t="shared" si="123"/>
        <v>0.8357031250000001</v>
      </c>
      <c r="AQ191" s="23">
        <f t="shared" si="123"/>
        <v>0.78229260500000009</v>
      </c>
      <c r="AR191" s="23">
        <f t="shared" si="123"/>
        <v>0.64267342205000011</v>
      </c>
      <c r="AS191" s="23">
        <f t="shared" ref="AS191:AV192" si="125">AS$6*SQRT($AA191*AO191)</f>
        <v>2.4537836066554024</v>
      </c>
      <c r="AT191" s="23">
        <f t="shared" si="125"/>
        <v>1.1843815203488062</v>
      </c>
      <c r="AU191" s="23">
        <f t="shared" si="125"/>
        <v>0.97153174823684385</v>
      </c>
      <c r="AV191" s="23">
        <f t="shared" si="125"/>
        <v>0.31610472201467521</v>
      </c>
    </row>
    <row r="192" spans="1:48" x14ac:dyDescent="0.35">
      <c r="A192" s="52">
        <v>2022</v>
      </c>
      <c r="B192" s="1">
        <v>-7.6</v>
      </c>
      <c r="C192" s="1">
        <v>-13.3</v>
      </c>
      <c r="D192" s="1">
        <v>-10.5</v>
      </c>
      <c r="E192" s="1">
        <v>-5.0999999999999996</v>
      </c>
      <c r="F192" s="46">
        <v>-1.5</v>
      </c>
      <c r="G192" s="1">
        <v>4.0999999999999996</v>
      </c>
      <c r="H192" s="1">
        <v>8.2483092804363842</v>
      </c>
      <c r="I192" s="1">
        <v>7.4</v>
      </c>
      <c r="J192" s="1">
        <v>5.3</v>
      </c>
      <c r="K192" s="1">
        <v>0</v>
      </c>
      <c r="L192" s="1">
        <v>-4.7</v>
      </c>
      <c r="M192" s="1">
        <v>-5</v>
      </c>
      <c r="N192" s="1">
        <f t="shared" si="124"/>
        <v>-1.8876408932969675</v>
      </c>
      <c r="O192" s="1">
        <f t="shared" si="75"/>
        <v>25.048309280436385</v>
      </c>
      <c r="P192" s="1">
        <f t="shared" si="85"/>
        <v>-7.8666666666666671</v>
      </c>
      <c r="Q192" s="1">
        <f t="shared" si="86"/>
        <v>-5.7</v>
      </c>
      <c r="R192" s="1">
        <f t="shared" si="87"/>
        <v>6.5827697601454611</v>
      </c>
      <c r="S192" s="1">
        <f t="shared" si="88"/>
        <v>0.19999999999999987</v>
      </c>
      <c r="U192" s="1">
        <f t="shared" si="77"/>
        <v>8.2483092804363842</v>
      </c>
      <c r="V192" s="1">
        <f t="shared" si="78"/>
        <v>-13.3</v>
      </c>
      <c r="W192" s="5">
        <f t="shared" si="122"/>
        <v>148.20833333333334</v>
      </c>
      <c r="X192" s="1">
        <f t="shared" si="90"/>
        <v>288.5</v>
      </c>
      <c r="Y192" s="1">
        <f t="shared" si="79"/>
        <v>140.29166666666666</v>
      </c>
      <c r="Z192" s="1">
        <f t="shared" si="80"/>
        <v>218.35416666666669</v>
      </c>
      <c r="AA192" s="7">
        <f t="shared" si="81"/>
        <v>771.44603742303627</v>
      </c>
      <c r="AB192" s="1">
        <f t="shared" si="120"/>
        <v>243.00833333333335</v>
      </c>
      <c r="AC192" s="1">
        <f t="shared" si="91"/>
        <v>2154.673888888889</v>
      </c>
      <c r="AD192" s="1">
        <f t="shared" si="92"/>
        <v>26.704166666666666</v>
      </c>
      <c r="AE192" s="12">
        <f t="shared" si="93"/>
        <v>0.6256415797814886</v>
      </c>
      <c r="AH192" s="23">
        <f t="shared" si="83"/>
        <v>0.24636261244810259</v>
      </c>
      <c r="AI192" s="23">
        <f t="shared" si="84"/>
        <v>0.29891352786154207</v>
      </c>
      <c r="AJ192" s="11">
        <f t="shared" si="100"/>
        <v>0.20770917939479286</v>
      </c>
      <c r="AK192" s="11">
        <f t="shared" si="100"/>
        <v>0.31809275466045112</v>
      </c>
      <c r="AL192" s="11">
        <f t="shared" si="100"/>
        <v>0.35587343094827656</v>
      </c>
      <c r="AM192" s="11">
        <f t="shared" si="100"/>
        <v>0.49911401032283648</v>
      </c>
      <c r="AN192" s="23">
        <f t="shared" si="123"/>
        <v>0.85649558021225003</v>
      </c>
      <c r="AO192" s="23">
        <f t="shared" si="123"/>
        <v>1.0192016797774306</v>
      </c>
      <c r="AP192" s="23">
        <f t="shared" si="123"/>
        <v>0.8274036698453292</v>
      </c>
      <c r="AQ192" s="23">
        <f t="shared" si="123"/>
        <v>0.77530404807454012</v>
      </c>
      <c r="AR192" s="23">
        <f t="shared" si="123"/>
        <v>0.64052463355558009</v>
      </c>
      <c r="AS192" s="23">
        <f t="shared" si="125"/>
        <v>2.4114668322175388</v>
      </c>
      <c r="AT192" s="23">
        <f t="shared" si="125"/>
        <v>1.1621691140566779</v>
      </c>
      <c r="AU192" s="23">
        <f t="shared" si="125"/>
        <v>0.95379141507831933</v>
      </c>
      <c r="AV192" s="23">
        <f t="shared" si="125"/>
        <v>0.31120655090140015</v>
      </c>
    </row>
    <row r="193" spans="1:48" x14ac:dyDescent="0.35">
      <c r="A193" s="31">
        <v>2023</v>
      </c>
      <c r="B193" s="1">
        <v>-5.0833575533645279</v>
      </c>
      <c r="C193" s="1">
        <v>-5.8143299180452059</v>
      </c>
      <c r="D193" s="1">
        <v>-7.5958632258864682</v>
      </c>
      <c r="E193" s="1">
        <v>-4.5849231940515303</v>
      </c>
      <c r="F193" s="46">
        <v>0.82796164948365458</v>
      </c>
      <c r="G193" s="1">
        <v>6.3082587337059106</v>
      </c>
      <c r="H193" s="1">
        <v>10.669824055936157</v>
      </c>
      <c r="I193" s="1">
        <v>9.2519800643666414</v>
      </c>
      <c r="J193" s="1">
        <v>5.1329023352707415</v>
      </c>
      <c r="K193" s="1">
        <v>0.97758556279235975</v>
      </c>
      <c r="L193" s="1">
        <v>-2.270530457751784</v>
      </c>
      <c r="M193" s="1">
        <v>-6.0361537213864098</v>
      </c>
      <c r="N193" s="1">
        <f t="shared" ref="N193:N254" si="126">AVERAGE(B193:M193)</f>
        <v>0.14861286092246165</v>
      </c>
      <c r="O193" s="1">
        <f t="shared" si="75"/>
        <v>32.190926838763104</v>
      </c>
      <c r="P193" s="1">
        <f t="shared" ref="P193:P254" si="127">(M192+B193+C193)/3</f>
        <v>-5.2992291571365788</v>
      </c>
      <c r="Q193" s="1">
        <f t="shared" ref="Q193:Q254" si="128">AVERAGE(D193:F193)</f>
        <v>-3.7842749234847814</v>
      </c>
      <c r="R193" s="1">
        <f t="shared" ref="R193:R254" si="129">AVERAGE(G193:I193)</f>
        <v>8.7433542846695698</v>
      </c>
      <c r="S193" s="1">
        <f t="shared" ref="S193:S254" si="130">AVERAGE(J193:L193)</f>
        <v>1.2799858134371058</v>
      </c>
      <c r="U193" s="1">
        <f t="shared" ref="U193:U254" si="131">MAX(B193:M193)</f>
        <v>10.669824055936157</v>
      </c>
      <c r="V193" s="1">
        <f t="shared" ref="V193:V254" si="132">MIN(B193:M193)</f>
        <v>-7.5958632258864682</v>
      </c>
      <c r="W193" s="5">
        <f t="shared" ref="W193:W254" si="133">INTERCEPT(E$7:F$7,E193:F193)</f>
        <v>130.83468177520683</v>
      </c>
      <c r="X193" s="1">
        <f t="shared" ref="X193:X254" si="134">INTERCEPT(J$7:K$7,J193:K193)</f>
        <v>295.67547212348467</v>
      </c>
      <c r="Y193" s="1">
        <f t="shared" ref="Y193:Y254" si="135">(X193-W193)</f>
        <v>164.84079034827784</v>
      </c>
      <c r="Z193" s="1">
        <f t="shared" ref="Z193:Z254" si="136">(X193+W193)/2</f>
        <v>213.25507694934575</v>
      </c>
      <c r="AA193" s="7">
        <f t="shared" ref="AA193:AA256" si="137">(2/3)*U193*(X193-W193)</f>
        <v>1172.5481535050556</v>
      </c>
      <c r="AB193" s="1">
        <f t="shared" ref="AB193:AB256" si="138">365-X192+W193</f>
        <v>207.33468177520683</v>
      </c>
      <c r="AC193" s="1">
        <f t="shared" ref="AC193:AC256" si="139">ABS((2/3)*V193*AB193)</f>
        <v>1049.9239231647778</v>
      </c>
      <c r="AD193" s="1">
        <f t="shared" ref="AD193:AD256" si="140">W193-AB193/2</f>
        <v>27.167340887603416</v>
      </c>
      <c r="AE193" s="12">
        <f t="shared" ref="AE193:AE256" si="141">SQRT(AC193)/(SQRT(AA193)+SQRT(AC193))</f>
        <v>0.48619581112192106</v>
      </c>
      <c r="AH193" s="23">
        <f t="shared" ref="AH193:AH256" si="142">0.0369*H193-0.058</f>
        <v>0.33571650766404421</v>
      </c>
      <c r="AI193" s="23">
        <f t="shared" si="84"/>
        <v>0.38962477085229141</v>
      </c>
      <c r="AJ193" s="11">
        <f t="shared" si="100"/>
        <v>0.25342193176808386</v>
      </c>
      <c r="AK193" s="11">
        <f t="shared" si="100"/>
        <v>0.3909474537553837</v>
      </c>
      <c r="AL193" s="11">
        <f t="shared" si="100"/>
        <v>0.42587108301987842</v>
      </c>
      <c r="AM193" s="11">
        <f t="shared" si="100"/>
        <v>0.54554102445196018</v>
      </c>
      <c r="AN193" s="23">
        <f t="shared" ref="AN193:AN256" si="143">2.42*AI193^2-3.01*AI193+1.54</f>
        <v>0.73460349792391844</v>
      </c>
      <c r="AO193" s="23">
        <f t="shared" ref="AO193:AO256" si="144">2.42*AJ193^2-3.01*AJ193+1.54</f>
        <v>0.93261886009065065</v>
      </c>
      <c r="AP193" s="23">
        <f t="shared" ref="AP193:AP256" si="145">2.42*AK193^2-3.01*AK193+1.54</f>
        <v>0.73312075026301449</v>
      </c>
      <c r="AQ193" s="23">
        <f t="shared" ref="AQ193:AQ256" si="146">2.42*AL193^2-3.01*AL193+1.54</f>
        <v>0.6970341941432745</v>
      </c>
      <c r="AR193" s="23">
        <f t="shared" ref="AR193:AR256" si="147">2.42*AM193^2-3.01*AM193+1.54</f>
        <v>0.61814983905102794</v>
      </c>
      <c r="AS193" s="23">
        <f t="shared" ref="AS193:AS256" si="148">AS$6*SQRT($AA193*AO193)</f>
        <v>2.843910283940581</v>
      </c>
      <c r="AT193" s="23">
        <f t="shared" ref="AT193:AT256" si="149">AT$6*SQRT($AA193*AP193)</f>
        <v>1.3486862542297469</v>
      </c>
      <c r="AU193" s="23">
        <f t="shared" ref="AU193:AU256" si="150">AU$6*SQRT($AA193*AQ193)</f>
        <v>1.11495410901597</v>
      </c>
      <c r="AV193" s="23">
        <f t="shared" ref="AV193:AV256" si="151">AV$6*SQRT($AA193*AR193)</f>
        <v>0.37691225592207944</v>
      </c>
    </row>
    <row r="194" spans="1:48" x14ac:dyDescent="0.35">
      <c r="A194" s="31">
        <v>2024</v>
      </c>
      <c r="B194" s="1">
        <v>-7.2042066430875442</v>
      </c>
      <c r="C194" s="1">
        <v>-5.7688603624398453</v>
      </c>
      <c r="D194" s="1">
        <v>-9.5459522388168772</v>
      </c>
      <c r="E194" s="1">
        <v>-6.5866887771669722</v>
      </c>
      <c r="F194" s="4">
        <v>-0.22445008133235811</v>
      </c>
      <c r="G194" s="1">
        <v>6.758643772853655</v>
      </c>
      <c r="H194" s="1">
        <v>9.6207338900306922</v>
      </c>
      <c r="I194" s="1">
        <v>8.2278345265042567</v>
      </c>
      <c r="J194" s="1">
        <v>6.2916493202166999</v>
      </c>
      <c r="K194" s="1">
        <v>1.762117562015</v>
      </c>
      <c r="L194" s="1">
        <v>0.98324861741275882</v>
      </c>
      <c r="M194" s="1">
        <v>-4.5456436382498318</v>
      </c>
      <c r="N194" s="1">
        <f t="shared" si="126"/>
        <v>-1.9297837671697165E-2</v>
      </c>
      <c r="O194" s="1">
        <f t="shared" si="75"/>
        <v>30.898861509605304</v>
      </c>
      <c r="P194" s="1">
        <f t="shared" si="127"/>
        <v>-6.3364069089712665</v>
      </c>
      <c r="Q194" s="1">
        <f t="shared" si="128"/>
        <v>-5.4523636991054021</v>
      </c>
      <c r="R194" s="1">
        <f t="shared" si="129"/>
        <v>8.202404063129535</v>
      </c>
      <c r="S194" s="1">
        <f t="shared" si="130"/>
        <v>3.0123384998814866</v>
      </c>
      <c r="U194" s="1">
        <f t="shared" si="131"/>
        <v>9.6207338900306922</v>
      </c>
      <c r="V194" s="1">
        <f t="shared" si="132"/>
        <v>-9.5459522388168772</v>
      </c>
      <c r="W194" s="4">
        <f t="shared" ref="W194" si="152">INTERCEPT(F$7:G$7,F194:G194)</f>
        <v>136.48032872299621</v>
      </c>
      <c r="X194" s="1">
        <f t="shared" si="134"/>
        <v>300.36537340071436</v>
      </c>
      <c r="Y194" s="1">
        <f t="shared" si="135"/>
        <v>163.88504467771816</v>
      </c>
      <c r="Z194" s="1">
        <f t="shared" si="136"/>
        <v>218.42285106185528</v>
      </c>
      <c r="AA194" s="7">
        <f t="shared" si="137"/>
        <v>1051.1296022667448</v>
      </c>
      <c r="AB194" s="1">
        <f t="shared" si="138"/>
        <v>205.80485659951154</v>
      </c>
      <c r="AC194" s="1">
        <f t="shared" si="139"/>
        <v>1309.7355544103289</v>
      </c>
      <c r="AD194" s="1">
        <f t="shared" si="140"/>
        <v>33.577900423240436</v>
      </c>
      <c r="AE194" s="12">
        <f t="shared" si="141"/>
        <v>0.52746730104102413</v>
      </c>
      <c r="AH194" s="23">
        <f t="shared" si="142"/>
        <v>0.29700508054213259</v>
      </c>
      <c r="AI194" s="23">
        <f t="shared" si="84"/>
        <v>0.37321554117198735</v>
      </c>
      <c r="AJ194" s="11">
        <f t="shared" si="100"/>
        <v>0.24515271366147395</v>
      </c>
      <c r="AK194" s="11">
        <f t="shared" si="100"/>
        <v>0.37776838739797414</v>
      </c>
      <c r="AL194" s="11">
        <f t="shared" si="100"/>
        <v>0.41320884279413195</v>
      </c>
      <c r="AM194" s="11">
        <f t="shared" si="100"/>
        <v>0.5371425998124344</v>
      </c>
      <c r="AN194" s="23">
        <f t="shared" si="143"/>
        <v>0.75370263428928275</v>
      </c>
      <c r="AO194" s="23">
        <f t="shared" si="144"/>
        <v>0.94753197617667828</v>
      </c>
      <c r="AP194" s="23">
        <f t="shared" si="145"/>
        <v>0.74827282386388139</v>
      </c>
      <c r="AQ194" s="23">
        <f t="shared" si="146"/>
        <v>0.70943592877676576</v>
      </c>
      <c r="AR194" s="23">
        <f t="shared" si="147"/>
        <v>0.62142443209506448</v>
      </c>
      <c r="AS194" s="23">
        <f t="shared" si="148"/>
        <v>2.7140854837015973</v>
      </c>
      <c r="AT194" s="23">
        <f t="shared" si="149"/>
        <v>1.2900779474494468</v>
      </c>
      <c r="AU194" s="23">
        <f t="shared" si="150"/>
        <v>1.0649993191039686</v>
      </c>
      <c r="AV194" s="23">
        <f t="shared" si="151"/>
        <v>0.35780823462407468</v>
      </c>
    </row>
    <row r="195" spans="1:48" x14ac:dyDescent="0.35">
      <c r="A195" s="31">
        <v>2025</v>
      </c>
      <c r="B195" s="1">
        <v>-9.2219249137093762</v>
      </c>
      <c r="C195" s="1">
        <v>-8.3013170885010155</v>
      </c>
      <c r="D195" s="1">
        <v>-7.705129381850746</v>
      </c>
      <c r="E195" s="1">
        <v>-6.1401336970692872</v>
      </c>
      <c r="F195" s="46">
        <v>-0.37851928946387103</v>
      </c>
      <c r="G195" s="1">
        <v>6.0348721589559045</v>
      </c>
      <c r="H195" s="1">
        <v>8.7438026071728387</v>
      </c>
      <c r="I195" s="1">
        <v>7.5477820308785359</v>
      </c>
      <c r="J195" s="1">
        <v>4.0583074534088235</v>
      </c>
      <c r="K195" s="1">
        <v>-0.53158131077180526</v>
      </c>
      <c r="L195" s="1">
        <v>-2.6984937140474177</v>
      </c>
      <c r="M195" s="1">
        <v>-4.8676364779844636</v>
      </c>
      <c r="N195" s="1">
        <f t="shared" si="126"/>
        <v>-1.1216643019151564</v>
      </c>
      <c r="O195" s="1">
        <f t="shared" si="75"/>
        <v>26.384764250416101</v>
      </c>
      <c r="P195" s="1">
        <f t="shared" si="127"/>
        <v>-7.3562952134867414</v>
      </c>
      <c r="Q195" s="1">
        <f t="shared" si="128"/>
        <v>-4.7412607894613013</v>
      </c>
      <c r="R195" s="1">
        <f t="shared" si="129"/>
        <v>7.442152265669093</v>
      </c>
      <c r="S195" s="1">
        <f t="shared" si="130"/>
        <v>0.2760774761965335</v>
      </c>
      <c r="U195" s="1">
        <f t="shared" si="131"/>
        <v>8.7438026071728387</v>
      </c>
      <c r="V195" s="1">
        <f t="shared" si="132"/>
        <v>-9.2219249137093762</v>
      </c>
      <c r="W195" s="5">
        <f t="shared" si="133"/>
        <v>137.5037506004235</v>
      </c>
      <c r="X195" s="1">
        <f t="shared" si="134"/>
        <v>284.96762028198424</v>
      </c>
      <c r="Y195" s="1">
        <f t="shared" si="135"/>
        <v>147.46386968156074</v>
      </c>
      <c r="Z195" s="1">
        <f t="shared" si="136"/>
        <v>211.23568544120388</v>
      </c>
      <c r="AA195" s="7">
        <f t="shared" si="137"/>
        <v>859.59664545695091</v>
      </c>
      <c r="AB195" s="1">
        <f t="shared" si="138"/>
        <v>202.13837719970914</v>
      </c>
      <c r="AC195" s="1">
        <f t="shared" si="139"/>
        <v>1242.7366244765205</v>
      </c>
      <c r="AD195" s="1">
        <f t="shared" si="140"/>
        <v>36.434562000568931</v>
      </c>
      <c r="AE195" s="12">
        <f t="shared" si="141"/>
        <v>0.54594600590576303</v>
      </c>
      <c r="AH195" s="23">
        <f t="shared" si="142"/>
        <v>0.26464631620467777</v>
      </c>
      <c r="AI195" s="23">
        <f t="shared" si="84"/>
        <v>0.31588650598028445</v>
      </c>
      <c r="AJ195" s="11">
        <f t="shared" si="100"/>
        <v>0.21626249120266305</v>
      </c>
      <c r="AK195" s="11">
        <f t="shared" si="100"/>
        <v>0.33172459535424426</v>
      </c>
      <c r="AL195" s="11">
        <f t="shared" si="100"/>
        <v>0.36897068965407775</v>
      </c>
      <c r="AM195" s="11">
        <f t="shared" si="100"/>
        <v>0.50780096762770466</v>
      </c>
      <c r="AN195" s="23">
        <f t="shared" si="143"/>
        <v>0.83065958587759003</v>
      </c>
      <c r="AO195" s="23">
        <f t="shared" si="144"/>
        <v>1.0022320070248445</v>
      </c>
      <c r="AP195" s="23">
        <f t="shared" si="145"/>
        <v>0.80780868931803274</v>
      </c>
      <c r="AQ195" s="23">
        <f t="shared" si="146"/>
        <v>0.75885549911483596</v>
      </c>
      <c r="AR195" s="23">
        <f t="shared" si="147"/>
        <v>0.63554469843180128</v>
      </c>
      <c r="AS195" s="23">
        <f t="shared" si="148"/>
        <v>2.5242359132726535</v>
      </c>
      <c r="AT195" s="23">
        <f t="shared" si="149"/>
        <v>1.2121586023291384</v>
      </c>
      <c r="AU195" s="23">
        <f t="shared" si="150"/>
        <v>0.99607377468159897</v>
      </c>
      <c r="AV195" s="23">
        <f t="shared" si="151"/>
        <v>0.32722648089472445</v>
      </c>
    </row>
    <row r="196" spans="1:48" x14ac:dyDescent="0.35">
      <c r="A196" s="31">
        <v>2026</v>
      </c>
      <c r="B196" s="1">
        <v>-9.0923331077470504</v>
      </c>
      <c r="C196" s="1">
        <v>-6.7223795197712928</v>
      </c>
      <c r="D196" s="1">
        <v>-9.2384530607940647</v>
      </c>
      <c r="E196" s="1">
        <v>-5.5259481978132658</v>
      </c>
      <c r="F196" s="46">
        <v>0.58087871783611134</v>
      </c>
      <c r="G196" s="1">
        <v>7.4247677453818035</v>
      </c>
      <c r="H196" s="1">
        <v>11.49832374165123</v>
      </c>
      <c r="I196" s="1">
        <v>8.647928157693114</v>
      </c>
      <c r="J196" s="1">
        <v>5.4516120884013226</v>
      </c>
      <c r="K196" s="1">
        <v>3.7281081022883078E-2</v>
      </c>
      <c r="L196" s="1">
        <v>-3.1202192391775054</v>
      </c>
      <c r="M196" s="1">
        <v>-3.7844675511512476</v>
      </c>
      <c r="N196" s="1">
        <f t="shared" si="126"/>
        <v>-0.32025076203899699</v>
      </c>
      <c r="O196" s="1">
        <f t="shared" si="75"/>
        <v>33.603510450963583</v>
      </c>
      <c r="P196" s="1">
        <f t="shared" si="127"/>
        <v>-6.8941163685009359</v>
      </c>
      <c r="Q196" s="1">
        <f t="shared" si="128"/>
        <v>-4.7278408469237396</v>
      </c>
      <c r="R196" s="1">
        <f t="shared" si="129"/>
        <v>9.1903398815753832</v>
      </c>
      <c r="S196" s="1">
        <f t="shared" si="130"/>
        <v>0.78955797674889994</v>
      </c>
      <c r="U196" s="1">
        <f t="shared" si="131"/>
        <v>11.49832374165123</v>
      </c>
      <c r="V196" s="1">
        <f t="shared" si="132"/>
        <v>-9.2384530607940647</v>
      </c>
      <c r="W196" s="5">
        <f t="shared" si="133"/>
        <v>132.59885327704308</v>
      </c>
      <c r="X196" s="1">
        <f t="shared" si="134"/>
        <v>288.71001172068134</v>
      </c>
      <c r="Y196" s="1">
        <f t="shared" si="135"/>
        <v>156.11115844363826</v>
      </c>
      <c r="Z196" s="1">
        <f t="shared" si="136"/>
        <v>210.65443249886221</v>
      </c>
      <c r="AA196" s="7">
        <f t="shared" si="137"/>
        <v>1196.6777596461086</v>
      </c>
      <c r="AB196" s="1">
        <f t="shared" si="138"/>
        <v>212.63123299505884</v>
      </c>
      <c r="AC196" s="1">
        <f t="shared" si="139"/>
        <v>1309.5891101890782</v>
      </c>
      <c r="AD196" s="1">
        <f t="shared" si="140"/>
        <v>26.283236779513658</v>
      </c>
      <c r="AE196" s="12">
        <f t="shared" si="141"/>
        <v>0.51126862253508187</v>
      </c>
      <c r="AH196" s="23">
        <f t="shared" si="142"/>
        <v>0.36628814606693044</v>
      </c>
      <c r="AI196" s="23">
        <f t="shared" si="84"/>
        <v>0.4075645827272375</v>
      </c>
      <c r="AJ196" s="11">
        <f t="shared" si="100"/>
        <v>0.26246246688616692</v>
      </c>
      <c r="AK196" s="11">
        <f t="shared" si="100"/>
        <v>0.40535580659982856</v>
      </c>
      <c r="AL196" s="11">
        <f t="shared" si="100"/>
        <v>0.4397144024194431</v>
      </c>
      <c r="AM196" s="11">
        <f t="shared" si="100"/>
        <v>0.55472281793126332</v>
      </c>
      <c r="AN196" s="23">
        <f t="shared" si="143"/>
        <v>0.71521411759759312</v>
      </c>
      <c r="AO196" s="23">
        <f t="shared" si="144"/>
        <v>0.91669341726065057</v>
      </c>
      <c r="AP196" s="23">
        <f t="shared" si="145"/>
        <v>0.71751728059947451</v>
      </c>
      <c r="AQ196" s="23">
        <f t="shared" si="146"/>
        <v>0.68436363749958917</v>
      </c>
      <c r="AR196" s="23">
        <f t="shared" si="147"/>
        <v>0.6149604374822133</v>
      </c>
      <c r="AS196" s="23">
        <f t="shared" si="148"/>
        <v>2.8483878031948531</v>
      </c>
      <c r="AT196" s="23">
        <f t="shared" si="149"/>
        <v>1.3479153654608631</v>
      </c>
      <c r="AU196" s="23">
        <f t="shared" si="150"/>
        <v>1.1160834800291761</v>
      </c>
      <c r="AV196" s="23">
        <f t="shared" si="151"/>
        <v>0.37978712169457823</v>
      </c>
    </row>
    <row r="197" spans="1:48" x14ac:dyDescent="0.35">
      <c r="A197" s="31">
        <v>2027</v>
      </c>
      <c r="B197" s="1">
        <v>-3.7802739400503755</v>
      </c>
      <c r="C197" s="1">
        <v>-13.370869606102135</v>
      </c>
      <c r="D197" s="1">
        <v>-7.3125408407282269</v>
      </c>
      <c r="E197" s="1">
        <v>-8.2573184487567204</v>
      </c>
      <c r="F197" s="46">
        <v>3.1608001174173745</v>
      </c>
      <c r="G197" s="1">
        <v>6.6700156477220753</v>
      </c>
      <c r="H197" s="1">
        <v>9.4584991777365595</v>
      </c>
      <c r="I197" s="1">
        <v>8.3123603170237512</v>
      </c>
      <c r="J197" s="1">
        <v>5.7924869096385567</v>
      </c>
      <c r="K197" s="1">
        <v>-5.8701037802976641E-2</v>
      </c>
      <c r="L197" s="1">
        <v>-2.0155886437722614</v>
      </c>
      <c r="M197" s="1">
        <v>-3.1707241843352536</v>
      </c>
      <c r="N197" s="1">
        <f t="shared" si="126"/>
        <v>-0.38098787766746939</v>
      </c>
      <c r="O197" s="1">
        <f t="shared" si="75"/>
        <v>33.394162169538319</v>
      </c>
      <c r="P197" s="1">
        <f t="shared" si="127"/>
        <v>-6.978537032434585</v>
      </c>
      <c r="Q197" s="1">
        <f t="shared" si="128"/>
        <v>-4.1363530573558576</v>
      </c>
      <c r="R197" s="1">
        <f t="shared" si="129"/>
        <v>8.1469583808274617</v>
      </c>
      <c r="S197" s="1">
        <f t="shared" si="130"/>
        <v>1.2393990760211062</v>
      </c>
      <c r="U197" s="1">
        <f t="shared" si="131"/>
        <v>9.4584991777365595</v>
      </c>
      <c r="V197" s="1">
        <f t="shared" si="132"/>
        <v>-13.370869606102135</v>
      </c>
      <c r="W197" s="5">
        <f t="shared" si="133"/>
        <v>127.05689240547689</v>
      </c>
      <c r="X197" s="1">
        <f t="shared" si="134"/>
        <v>288.19401399013793</v>
      </c>
      <c r="Y197" s="1">
        <f t="shared" si="135"/>
        <v>161.13712158466103</v>
      </c>
      <c r="Z197" s="1">
        <f t="shared" si="136"/>
        <v>207.62545319780742</v>
      </c>
      <c r="AA197" s="7">
        <f t="shared" si="137"/>
        <v>1016.0768880075683</v>
      </c>
      <c r="AB197" s="1">
        <f t="shared" si="138"/>
        <v>203.34688068479556</v>
      </c>
      <c r="AC197" s="1">
        <f t="shared" si="139"/>
        <v>1812.61641762934</v>
      </c>
      <c r="AD197" s="1">
        <f t="shared" si="140"/>
        <v>25.383452063079105</v>
      </c>
      <c r="AE197" s="12">
        <f t="shared" si="141"/>
        <v>0.57185196814096206</v>
      </c>
      <c r="AH197" s="23">
        <f t="shared" si="142"/>
        <v>0.29101861965847908</v>
      </c>
      <c r="AI197" s="23">
        <f t="shared" si="84"/>
        <v>0.40490585955313663</v>
      </c>
      <c r="AJ197" s="11">
        <f t="shared" si="100"/>
        <v>0.26112263788504525</v>
      </c>
      <c r="AK197" s="11">
        <f t="shared" si="100"/>
        <v>0.40322045412929086</v>
      </c>
      <c r="AL197" s="11">
        <f t="shared" si="100"/>
        <v>0.4376627892614755</v>
      </c>
      <c r="AM197" s="11">
        <f t="shared" si="100"/>
        <v>0.55336205410199901</v>
      </c>
      <c r="AN197" s="23">
        <f t="shared" si="143"/>
        <v>0.71798935008818288</v>
      </c>
      <c r="AO197" s="23">
        <f t="shared" si="144"/>
        <v>0.91902863744484153</v>
      </c>
      <c r="AP197" s="23">
        <f t="shared" si="145"/>
        <v>0.71976633087115505</v>
      </c>
      <c r="AQ197" s="23">
        <f t="shared" si="146"/>
        <v>0.68618289971496482</v>
      </c>
      <c r="AR197" s="23">
        <f t="shared" si="147"/>
        <v>0.61540735941934355</v>
      </c>
      <c r="AS197" s="23">
        <f t="shared" si="148"/>
        <v>2.628005440179253</v>
      </c>
      <c r="AT197" s="23">
        <f t="shared" si="149"/>
        <v>1.2439899788269291</v>
      </c>
      <c r="AU197" s="23">
        <f t="shared" si="150"/>
        <v>1.0297880288252823</v>
      </c>
      <c r="AV197" s="23">
        <f t="shared" si="151"/>
        <v>0.35008432433442271</v>
      </c>
    </row>
    <row r="198" spans="1:48" x14ac:dyDescent="0.35">
      <c r="A198" s="31">
        <v>2028</v>
      </c>
      <c r="B198" s="1">
        <v>-3.4740424947480166</v>
      </c>
      <c r="C198" s="1">
        <v>-5.372485956637985</v>
      </c>
      <c r="D198" s="1">
        <v>-8.9044924638379577</v>
      </c>
      <c r="E198" s="1">
        <v>-3.3663507856316053</v>
      </c>
      <c r="F198" s="46">
        <v>1.3802276089030623</v>
      </c>
      <c r="G198" s="1">
        <v>7.3924212294240856</v>
      </c>
      <c r="H198" s="1">
        <v>9.9545460292904355</v>
      </c>
      <c r="I198" s="1">
        <v>9.4269046890712378</v>
      </c>
      <c r="J198" s="1">
        <v>4.4289447224312539</v>
      </c>
      <c r="K198" s="1">
        <v>0.4865229884774952</v>
      </c>
      <c r="L198" s="1">
        <v>-2.9916561787490199</v>
      </c>
      <c r="M198" s="1">
        <v>-0.27562441236884272</v>
      </c>
      <c r="N198" s="1">
        <f t="shared" si="126"/>
        <v>0.7237429146353449</v>
      </c>
      <c r="O198" s="1">
        <f t="shared" si="75"/>
        <v>32.583044279120074</v>
      </c>
      <c r="P198" s="1">
        <f t="shared" si="127"/>
        <v>-4.0057508785737523</v>
      </c>
      <c r="Q198" s="1">
        <f t="shared" si="128"/>
        <v>-3.6302052135221667</v>
      </c>
      <c r="R198" s="1">
        <f t="shared" si="129"/>
        <v>8.9246239825952518</v>
      </c>
      <c r="S198" s="1">
        <f t="shared" si="130"/>
        <v>0.64127051071990981</v>
      </c>
      <c r="U198" s="1">
        <f t="shared" si="131"/>
        <v>9.9545460292904355</v>
      </c>
      <c r="V198" s="1">
        <f t="shared" si="132"/>
        <v>-8.9044924638379577</v>
      </c>
      <c r="W198" s="5">
        <f t="shared" si="133"/>
        <v>126.63109727208658</v>
      </c>
      <c r="X198" s="1">
        <f t="shared" si="134"/>
        <v>292.26391775155975</v>
      </c>
      <c r="Y198" s="1">
        <f t="shared" si="135"/>
        <v>165.63282047947317</v>
      </c>
      <c r="Z198" s="1">
        <f t="shared" si="136"/>
        <v>209.44750751182318</v>
      </c>
      <c r="AA198" s="7">
        <f t="shared" si="137"/>
        <v>1099.1996902827434</v>
      </c>
      <c r="AB198" s="1">
        <f t="shared" si="138"/>
        <v>203.43708328194865</v>
      </c>
      <c r="AC198" s="1">
        <f t="shared" si="139"/>
        <v>1207.6693166328578</v>
      </c>
      <c r="AD198" s="1">
        <f t="shared" si="140"/>
        <v>24.912555631112255</v>
      </c>
      <c r="AE198" s="12">
        <f t="shared" si="141"/>
        <v>0.51176157450307636</v>
      </c>
      <c r="AH198" s="23">
        <f t="shared" si="142"/>
        <v>0.30932274848081709</v>
      </c>
      <c r="AI198" s="23">
        <f t="shared" si="84"/>
        <v>0.39460466234482494</v>
      </c>
      <c r="AJ198" s="11">
        <f t="shared" si="100"/>
        <v>0.25593148338636851</v>
      </c>
      <c r="AK198" s="11">
        <f t="shared" si="100"/>
        <v>0.39494705164702476</v>
      </c>
      <c r="AL198" s="11">
        <f t="shared" si="100"/>
        <v>0.42971383393537671</v>
      </c>
      <c r="AM198" s="11">
        <f t="shared" si="100"/>
        <v>0.54808978781428053</v>
      </c>
      <c r="AN198" s="23">
        <f t="shared" si="143"/>
        <v>0.7290650380392184</v>
      </c>
      <c r="AO198" s="23">
        <f t="shared" si="144"/>
        <v>0.92815847154283071</v>
      </c>
      <c r="AP198" s="23">
        <f t="shared" si="145"/>
        <v>0.72868865466577548</v>
      </c>
      <c r="AQ198" s="23">
        <f t="shared" si="146"/>
        <v>0.69342398921708226</v>
      </c>
      <c r="AR198" s="23">
        <f t="shared" si="147"/>
        <v>0.61722358420426915</v>
      </c>
      <c r="AS198" s="23">
        <f t="shared" si="148"/>
        <v>2.746931416496551</v>
      </c>
      <c r="AT198" s="23">
        <f t="shared" si="149"/>
        <v>1.3018685459334189</v>
      </c>
      <c r="AU198" s="23">
        <f t="shared" si="150"/>
        <v>1.076718900823648</v>
      </c>
      <c r="AV198" s="23">
        <f t="shared" si="151"/>
        <v>0.36465954893316221</v>
      </c>
    </row>
    <row r="199" spans="1:48" x14ac:dyDescent="0.35">
      <c r="A199" s="31">
        <v>2029</v>
      </c>
      <c r="B199" s="1">
        <v>-9.7495074039073835</v>
      </c>
      <c r="C199" s="1">
        <v>-5.4783498097290195</v>
      </c>
      <c r="D199" s="1">
        <v>-12.728592723952941</v>
      </c>
      <c r="E199" s="1">
        <v>-6.457616280316949</v>
      </c>
      <c r="F199" s="46">
        <v>0.95926238506996708</v>
      </c>
      <c r="G199" s="1">
        <v>7.1406787501852582</v>
      </c>
      <c r="H199" s="1">
        <v>8.5071637161479128</v>
      </c>
      <c r="I199" s="1">
        <v>8.1631335972558769</v>
      </c>
      <c r="J199" s="1">
        <v>5.87462997942235</v>
      </c>
      <c r="K199" s="1">
        <v>0.91114112144894088</v>
      </c>
      <c r="L199" s="1">
        <v>-1.6858003901363223</v>
      </c>
      <c r="M199" s="1">
        <v>-6.2793017476989341</v>
      </c>
      <c r="N199" s="1">
        <f t="shared" si="126"/>
        <v>-0.90192990051760347</v>
      </c>
      <c r="O199" s="1">
        <f t="shared" si="75"/>
        <v>30.644868428081367</v>
      </c>
      <c r="P199" s="1">
        <f t="shared" si="127"/>
        <v>-5.1678272086684149</v>
      </c>
      <c r="Q199" s="1">
        <f t="shared" si="128"/>
        <v>-6.0756488730666414</v>
      </c>
      <c r="R199" s="1">
        <f t="shared" si="129"/>
        <v>7.9369920211963487</v>
      </c>
      <c r="S199" s="1">
        <f t="shared" si="130"/>
        <v>1.6999902369116562</v>
      </c>
      <c r="U199" s="1">
        <f t="shared" si="131"/>
        <v>8.5071637161479128</v>
      </c>
      <c r="V199" s="1">
        <f t="shared" si="132"/>
        <v>-12.728592723952941</v>
      </c>
      <c r="W199" s="5">
        <f t="shared" si="133"/>
        <v>131.55528092549594</v>
      </c>
      <c r="X199" s="1">
        <f t="shared" si="134"/>
        <v>294.09884488499472</v>
      </c>
      <c r="Y199" s="1">
        <f t="shared" si="135"/>
        <v>162.54356395949878</v>
      </c>
      <c r="Z199" s="1">
        <f t="shared" si="136"/>
        <v>212.82706290524533</v>
      </c>
      <c r="AA199" s="7">
        <f t="shared" si="137"/>
        <v>921.85647307307704</v>
      </c>
      <c r="AB199" s="1">
        <f t="shared" si="138"/>
        <v>204.29136317393619</v>
      </c>
      <c r="AC199" s="1">
        <f t="shared" si="139"/>
        <v>1733.5610392414612</v>
      </c>
      <c r="AD199" s="1">
        <f t="shared" si="140"/>
        <v>29.40959933852784</v>
      </c>
      <c r="AE199" s="12">
        <f t="shared" si="141"/>
        <v>0.57829344294603335</v>
      </c>
      <c r="AH199" s="23">
        <f t="shared" si="142"/>
        <v>0.25591434112585798</v>
      </c>
      <c r="AI199" s="23">
        <f t="shared" si="84"/>
        <v>0.36998982903663336</v>
      </c>
      <c r="AJ199" s="11">
        <f t="shared" si="100"/>
        <v>0.24352715793972074</v>
      </c>
      <c r="AK199" s="11">
        <f t="shared" si="100"/>
        <v>0.37517765796642993</v>
      </c>
      <c r="AL199" s="11">
        <f t="shared" si="100"/>
        <v>0.41071971059519741</v>
      </c>
      <c r="AM199" s="11">
        <f t="shared" si="100"/>
        <v>0.53549164478252886</v>
      </c>
      <c r="AN199" s="23">
        <f t="shared" si="143"/>
        <v>0.75761040068888197</v>
      </c>
      <c r="AO199" s="23">
        <f t="shared" si="144"/>
        <v>0.95050250810459913</v>
      </c>
      <c r="AP199" s="23">
        <f t="shared" si="145"/>
        <v>0.7513502751110106</v>
      </c>
      <c r="AQ199" s="23">
        <f t="shared" si="146"/>
        <v>0.71196511833325049</v>
      </c>
      <c r="AR199" s="23">
        <f t="shared" si="147"/>
        <v>0.62210829915378141</v>
      </c>
      <c r="AS199" s="23">
        <f t="shared" si="148"/>
        <v>2.5456971690928265</v>
      </c>
      <c r="AT199" s="23">
        <f t="shared" si="149"/>
        <v>1.2106279918343117</v>
      </c>
      <c r="AU199" s="23">
        <f t="shared" si="150"/>
        <v>0.9991383298214076</v>
      </c>
      <c r="AV199" s="23">
        <f t="shared" si="151"/>
        <v>0.33526845102897695</v>
      </c>
    </row>
    <row r="200" spans="1:48" x14ac:dyDescent="0.35">
      <c r="A200" s="31">
        <v>2030</v>
      </c>
      <c r="B200" s="1">
        <v>-10.104139514073855</v>
      </c>
      <c r="C200" s="1">
        <v>-11.496895749406587</v>
      </c>
      <c r="D200" s="1">
        <v>-8.5024011878155221</v>
      </c>
      <c r="E200" s="1">
        <v>-5.9357601364814494</v>
      </c>
      <c r="F200" s="46">
        <v>2.0402902858018095</v>
      </c>
      <c r="G200" s="1">
        <v>6.87357565827398</v>
      </c>
      <c r="H200" s="1">
        <v>9.9957488428563277</v>
      </c>
      <c r="I200" s="1">
        <v>8.3612840725995969</v>
      </c>
      <c r="J200" s="1">
        <v>4.0486340727765002</v>
      </c>
      <c r="K200" s="1">
        <v>0.53591906453247173</v>
      </c>
      <c r="L200" s="1">
        <v>-1.7252319311886029</v>
      </c>
      <c r="M200" s="1">
        <v>-5.9537942763513056</v>
      </c>
      <c r="N200" s="1">
        <f t="shared" si="126"/>
        <v>-0.98856423320638609</v>
      </c>
      <c r="O200" s="1">
        <f t="shared" si="75"/>
        <v>31.319532932308213</v>
      </c>
      <c r="P200" s="1">
        <f t="shared" si="127"/>
        <v>-9.2934456703931243</v>
      </c>
      <c r="Q200" s="1">
        <f t="shared" si="128"/>
        <v>-4.132623679498387</v>
      </c>
      <c r="R200" s="1">
        <f t="shared" si="129"/>
        <v>8.410202857909967</v>
      </c>
      <c r="S200" s="1">
        <f t="shared" si="130"/>
        <v>0.95310706870678974</v>
      </c>
      <c r="U200" s="1">
        <f t="shared" si="131"/>
        <v>9.9957488428563277</v>
      </c>
      <c r="V200" s="1">
        <f t="shared" si="132"/>
        <v>-11.496895749406587</v>
      </c>
      <c r="W200" s="5">
        <f t="shared" si="133"/>
        <v>127.69803656918943</v>
      </c>
      <c r="X200" s="1">
        <f t="shared" si="134"/>
        <v>293.15324725458197</v>
      </c>
      <c r="Y200" s="1">
        <f t="shared" si="135"/>
        <v>165.45521068539256</v>
      </c>
      <c r="Z200" s="1">
        <f t="shared" si="136"/>
        <v>210.42564191188569</v>
      </c>
      <c r="AA200" s="7">
        <f t="shared" si="137"/>
        <v>1102.5658205020418</v>
      </c>
      <c r="AB200" s="1">
        <f t="shared" si="138"/>
        <v>198.59919168419469</v>
      </c>
      <c r="AC200" s="1">
        <f t="shared" si="139"/>
        <v>1522.1828018064014</v>
      </c>
      <c r="AD200" s="1">
        <f t="shared" si="140"/>
        <v>28.39844072709208</v>
      </c>
      <c r="AE200" s="12">
        <f t="shared" si="141"/>
        <v>0.54022603956888793</v>
      </c>
      <c r="AH200" s="23">
        <f t="shared" si="142"/>
        <v>0.31084313230139854</v>
      </c>
      <c r="AI200" s="23">
        <f t="shared" si="84"/>
        <v>0.37855806824031429</v>
      </c>
      <c r="AJ200" s="11">
        <f t="shared" si="100"/>
        <v>0.24784501076677257</v>
      </c>
      <c r="AK200" s="11">
        <f t="shared" si="100"/>
        <v>0.38205923590954377</v>
      </c>
      <c r="AL200" s="11">
        <f t="shared" si="100"/>
        <v>0.41733142273662049</v>
      </c>
      <c r="AM200" s="11">
        <f t="shared" si="100"/>
        <v>0.53987696406000341</v>
      </c>
      <c r="AN200" s="23">
        <f t="shared" si="143"/>
        <v>0.74734124528886314</v>
      </c>
      <c r="AO200" s="23">
        <f t="shared" si="144"/>
        <v>0.9426402190480101</v>
      </c>
      <c r="AP200" s="23">
        <f t="shared" si="145"/>
        <v>0.74324730849223153</v>
      </c>
      <c r="AQ200" s="23">
        <f t="shared" si="146"/>
        <v>0.70531296725893222</v>
      </c>
      <c r="AR200" s="23">
        <f t="shared" si="147"/>
        <v>0.62032080808019363</v>
      </c>
      <c r="AS200" s="23">
        <f t="shared" si="148"/>
        <v>2.7725136733558591</v>
      </c>
      <c r="AT200" s="23">
        <f t="shared" si="149"/>
        <v>1.316821069908926</v>
      </c>
      <c r="AU200" s="23">
        <f t="shared" si="150"/>
        <v>1.0875714638884424</v>
      </c>
      <c r="AV200" s="23">
        <f t="shared" si="151"/>
        <v>0.3661326618374055</v>
      </c>
    </row>
    <row r="201" spans="1:48" x14ac:dyDescent="0.35">
      <c r="A201" s="31">
        <v>2031</v>
      </c>
      <c r="B201" s="1">
        <v>-10.037476472680124</v>
      </c>
      <c r="C201" s="1">
        <v>-10.579492921206727</v>
      </c>
      <c r="D201" s="1">
        <v>-11.383706738412069</v>
      </c>
      <c r="E201" s="1">
        <v>-8.1270241794487408</v>
      </c>
      <c r="F201" s="46">
        <v>9.2107020319690536E-3</v>
      </c>
      <c r="G201" s="1">
        <v>6.8063052800308643</v>
      </c>
      <c r="H201" s="1">
        <v>9.7353161506170611</v>
      </c>
      <c r="I201" s="1">
        <v>8.9401034473447574</v>
      </c>
      <c r="J201" s="1">
        <v>4.1600486309463403</v>
      </c>
      <c r="K201" s="1">
        <v>0.55524843505501997</v>
      </c>
      <c r="L201" s="1">
        <v>-2.518877426043229</v>
      </c>
      <c r="M201" s="1">
        <v>-5.2351311654258375</v>
      </c>
      <c r="N201" s="1">
        <f t="shared" si="126"/>
        <v>-1.472956354765893</v>
      </c>
      <c r="O201" s="1">
        <f t="shared" si="75"/>
        <v>29.650984210970989</v>
      </c>
      <c r="P201" s="1">
        <f t="shared" si="127"/>
        <v>-8.8569212234127193</v>
      </c>
      <c r="Q201" s="1">
        <f t="shared" si="128"/>
        <v>-6.5005067386096149</v>
      </c>
      <c r="R201" s="1">
        <f t="shared" si="129"/>
        <v>8.4939082926642282</v>
      </c>
      <c r="S201" s="1">
        <f t="shared" si="130"/>
        <v>0.7321398799860438</v>
      </c>
      <c r="U201" s="1">
        <f t="shared" si="131"/>
        <v>9.7353161506170611</v>
      </c>
      <c r="V201" s="1">
        <f t="shared" si="132"/>
        <v>-11.383706738412069</v>
      </c>
      <c r="W201" s="5">
        <f t="shared" si="133"/>
        <v>135.46547218509946</v>
      </c>
      <c r="X201" s="1">
        <f t="shared" si="134"/>
        <v>293.19792397605846</v>
      </c>
      <c r="Y201" s="1">
        <f t="shared" si="135"/>
        <v>157.732451790959</v>
      </c>
      <c r="Z201" s="1">
        <f t="shared" si="136"/>
        <v>214.33169808057897</v>
      </c>
      <c r="AA201" s="7">
        <f t="shared" si="137"/>
        <v>1023.7168569313001</v>
      </c>
      <c r="AB201" s="1">
        <f t="shared" si="138"/>
        <v>207.31222493051749</v>
      </c>
      <c r="AC201" s="1">
        <f t="shared" si="139"/>
        <v>1573.3210479311535</v>
      </c>
      <c r="AD201" s="1">
        <f t="shared" si="140"/>
        <v>31.809359719840714</v>
      </c>
      <c r="AE201" s="12">
        <f t="shared" si="141"/>
        <v>0.55351285325719635</v>
      </c>
      <c r="AH201" s="23">
        <f t="shared" si="142"/>
        <v>0.30123316595776956</v>
      </c>
      <c r="AI201" s="23">
        <f t="shared" si="84"/>
        <v>0.35736749947933155</v>
      </c>
      <c r="AJ201" s="11">
        <f t="shared" si="100"/>
        <v>0.23716629895021435</v>
      </c>
      <c r="AK201" s="11">
        <f t="shared" si="100"/>
        <v>0.36504003895190412</v>
      </c>
      <c r="AL201" s="11">
        <f t="shared" si="100"/>
        <v>0.40097964526751567</v>
      </c>
      <c r="AM201" s="11">
        <f t="shared" si="100"/>
        <v>0.52903139737131144</v>
      </c>
      <c r="AN201" s="23">
        <f t="shared" si="143"/>
        <v>0.77338572840275832</v>
      </c>
      <c r="AO201" s="23">
        <f t="shared" si="144"/>
        <v>0.96224924528559164</v>
      </c>
      <c r="AP201" s="23">
        <f t="shared" si="145"/>
        <v>0.76370471944674723</v>
      </c>
      <c r="AQ201" s="23">
        <f t="shared" si="146"/>
        <v>0.72215018346842563</v>
      </c>
      <c r="AR201" s="23">
        <f t="shared" si="147"/>
        <v>0.6249111048715873</v>
      </c>
      <c r="AS201" s="23">
        <f t="shared" si="148"/>
        <v>2.6991819940258583</v>
      </c>
      <c r="AT201" s="23">
        <f t="shared" si="149"/>
        <v>1.2862058963684861</v>
      </c>
      <c r="AU201" s="23">
        <f t="shared" si="150"/>
        <v>1.060396528528877</v>
      </c>
      <c r="AV201" s="23">
        <f t="shared" si="151"/>
        <v>0.35410094365810302</v>
      </c>
    </row>
    <row r="202" spans="1:48" x14ac:dyDescent="0.35">
      <c r="A202" s="31">
        <v>2032</v>
      </c>
      <c r="B202" s="1">
        <v>-6.2188636564256345</v>
      </c>
      <c r="C202" s="1">
        <v>-11.492891564805261</v>
      </c>
      <c r="D202" s="1">
        <v>-11.478895614183683</v>
      </c>
      <c r="E202" s="1">
        <v>-2.5764165964764159</v>
      </c>
      <c r="F202" s="46">
        <v>1.2155714130354833</v>
      </c>
      <c r="G202" s="1">
        <v>4.2781045825669493</v>
      </c>
      <c r="H202" s="1">
        <v>8.3150980110030464</v>
      </c>
      <c r="I202" s="1">
        <v>8.8309895320473935</v>
      </c>
      <c r="J202" s="1">
        <v>4.988008276975636</v>
      </c>
      <c r="K202" s="1">
        <v>0.61525834217491793</v>
      </c>
      <c r="L202" s="1">
        <v>-2.3234670698196238</v>
      </c>
      <c r="M202" s="1">
        <v>-3.71637404868261</v>
      </c>
      <c r="N202" s="1">
        <f t="shared" si="126"/>
        <v>-0.79698986604915045</v>
      </c>
      <c r="O202" s="1">
        <f t="shared" ref="O202:O270" si="153">SUMIF(F202:J202,"&gt;0")</f>
        <v>27.627771815628506</v>
      </c>
      <c r="P202" s="1">
        <f t="shared" si="127"/>
        <v>-7.6489621288855778</v>
      </c>
      <c r="Q202" s="1">
        <f t="shared" si="128"/>
        <v>-4.2799135992082045</v>
      </c>
      <c r="R202" s="1">
        <f t="shared" si="129"/>
        <v>7.1413973752057958</v>
      </c>
      <c r="S202" s="1">
        <f t="shared" si="130"/>
        <v>1.0932665164436433</v>
      </c>
      <c r="U202" s="1">
        <f t="shared" si="131"/>
        <v>8.8309895320473935</v>
      </c>
      <c r="V202" s="1">
        <f t="shared" si="132"/>
        <v>-11.492891564805261</v>
      </c>
      <c r="W202" s="5">
        <f t="shared" si="133"/>
        <v>125.72282559845054</v>
      </c>
      <c r="X202" s="1">
        <f t="shared" si="134"/>
        <v>292.79143667397716</v>
      </c>
      <c r="Y202" s="1">
        <f t="shared" si="135"/>
        <v>167.06861107552663</v>
      </c>
      <c r="Z202" s="1">
        <f t="shared" si="136"/>
        <v>209.25713113621384</v>
      </c>
      <c r="AA202" s="7">
        <f t="shared" si="137"/>
        <v>983.58743702778179</v>
      </c>
      <c r="AB202" s="1">
        <f t="shared" si="138"/>
        <v>197.52490162239206</v>
      </c>
      <c r="AC202" s="1">
        <f t="shared" si="139"/>
        <v>1513.4215171299859</v>
      </c>
      <c r="AD202" s="1">
        <f t="shared" si="140"/>
        <v>26.960374787254509</v>
      </c>
      <c r="AE202" s="12">
        <f t="shared" si="141"/>
        <v>0.55365779581613317</v>
      </c>
      <c r="AH202" s="23">
        <f t="shared" si="142"/>
        <v>0.24882711660601242</v>
      </c>
      <c r="AI202" s="23">
        <f t="shared" si="84"/>
        <v>0.33167270205848204</v>
      </c>
      <c r="AJ202" s="11">
        <f t="shared" si="100"/>
        <v>0.22421773962002245</v>
      </c>
      <c r="AK202" s="11">
        <f t="shared" si="100"/>
        <v>0.34440327251941077</v>
      </c>
      <c r="AL202" s="11">
        <f t="shared" si="100"/>
        <v>0.38115216379315936</v>
      </c>
      <c r="AM202" s="11">
        <f t="shared" si="100"/>
        <v>0.51588051680158531</v>
      </c>
      <c r="AN202" s="23">
        <f t="shared" si="143"/>
        <v>0.80788157752764367</v>
      </c>
      <c r="AO202" s="23">
        <f t="shared" si="144"/>
        <v>0.98676670306368808</v>
      </c>
      <c r="AP202" s="23">
        <f t="shared" si="145"/>
        <v>0.79039109589200607</v>
      </c>
      <c r="AQ202" s="23">
        <f t="shared" si="146"/>
        <v>0.74430225913597237</v>
      </c>
      <c r="AR202" s="23">
        <f t="shared" si="147"/>
        <v>0.63124079685666756</v>
      </c>
      <c r="AS202" s="23">
        <f t="shared" si="148"/>
        <v>2.6792434705547072</v>
      </c>
      <c r="AT202" s="23">
        <f t="shared" si="149"/>
        <v>1.2825825820499526</v>
      </c>
      <c r="AU202" s="23">
        <f t="shared" si="150"/>
        <v>1.0552266773241172</v>
      </c>
      <c r="AV202" s="23">
        <f t="shared" si="151"/>
        <v>0.34884463796282489</v>
      </c>
    </row>
    <row r="203" spans="1:48" x14ac:dyDescent="0.35">
      <c r="A203" s="31">
        <v>2033</v>
      </c>
      <c r="B203" s="1">
        <v>-6.7620372827752773</v>
      </c>
      <c r="C203" s="1">
        <v>-12.068936571688615</v>
      </c>
      <c r="D203" s="1">
        <v>-8.361691760359161</v>
      </c>
      <c r="E203" s="1">
        <v>-3.3408474477610626</v>
      </c>
      <c r="F203" s="1">
        <v>-0.10955881400178091</v>
      </c>
      <c r="G203" s="1">
        <v>6.1601046670301631</v>
      </c>
      <c r="H203" s="1">
        <v>9.7246237319755444</v>
      </c>
      <c r="I203" s="1">
        <v>9.6161485914355342</v>
      </c>
      <c r="J203" s="1">
        <v>3.9121409457819727</v>
      </c>
      <c r="K203" s="1">
        <v>-0.21015633611366027</v>
      </c>
      <c r="L203" s="1">
        <v>-2.4576123280804385</v>
      </c>
      <c r="M203" s="1">
        <v>-4.7074024793054106</v>
      </c>
      <c r="N203" s="1">
        <f t="shared" si="126"/>
        <v>-0.71710209032184913</v>
      </c>
      <c r="O203" s="1">
        <f t="shared" si="153"/>
        <v>29.413017936223213</v>
      </c>
      <c r="P203" s="1">
        <f t="shared" si="127"/>
        <v>-7.515782634382167</v>
      </c>
      <c r="Q203" s="1">
        <f t="shared" si="128"/>
        <v>-3.9373660073740013</v>
      </c>
      <c r="R203" s="1">
        <f t="shared" si="129"/>
        <v>8.5002923301470812</v>
      </c>
      <c r="S203" s="1">
        <f t="shared" si="130"/>
        <v>0.41479076052929126</v>
      </c>
      <c r="U203" s="1">
        <f t="shared" si="131"/>
        <v>9.7246237319755444</v>
      </c>
      <c r="V203" s="1">
        <f t="shared" si="132"/>
        <v>-12.068936571688615</v>
      </c>
      <c r="W203" s="4">
        <f t="shared" ref="W203" si="154">INTERCEPT(F$7:G$7,F203:G203)</f>
        <v>136.03297020440789</v>
      </c>
      <c r="X203" s="1">
        <f t="shared" si="134"/>
        <v>286.94509800891433</v>
      </c>
      <c r="Y203" s="1">
        <f t="shared" si="135"/>
        <v>150.91212780450644</v>
      </c>
      <c r="Z203" s="1">
        <f t="shared" si="136"/>
        <v>211.48903410666111</v>
      </c>
      <c r="AA203" s="7">
        <f t="shared" si="137"/>
        <v>978.37577299375312</v>
      </c>
      <c r="AB203" s="1">
        <f t="shared" si="138"/>
        <v>208.24153353043073</v>
      </c>
      <c r="AC203" s="1">
        <f t="shared" si="139"/>
        <v>1675.5025731799576</v>
      </c>
      <c r="AD203" s="1">
        <f t="shared" si="140"/>
        <v>31.912203439192524</v>
      </c>
      <c r="AE203" s="12">
        <f t="shared" si="141"/>
        <v>0.56684427426598216</v>
      </c>
      <c r="AH203" s="23">
        <f t="shared" si="142"/>
        <v>0.30083861570989762</v>
      </c>
      <c r="AI203" s="23">
        <f t="shared" ref="AI203:AI266" si="155">0.0127*$O203-0.0192</f>
        <v>0.3543453277900348</v>
      </c>
      <c r="AJ203" s="11">
        <f t="shared" si="100"/>
        <v>0.23564331479182857</v>
      </c>
      <c r="AK203" s="11">
        <f t="shared" si="100"/>
        <v>0.3626127829494768</v>
      </c>
      <c r="AL203" s="11">
        <f t="shared" si="100"/>
        <v>0.39864757577498749</v>
      </c>
      <c r="AM203" s="11">
        <f t="shared" si="100"/>
        <v>0.52748461658545087</v>
      </c>
      <c r="AN203" s="23">
        <f t="shared" si="143"/>
        <v>0.77727724276243326</v>
      </c>
      <c r="AO203" s="23">
        <f t="shared" si="144"/>
        <v>0.96509083024731157</v>
      </c>
      <c r="AP203" s="23">
        <f t="shared" si="145"/>
        <v>0.76673655678931674</v>
      </c>
      <c r="AQ203" s="23">
        <f t="shared" si="146"/>
        <v>0.72465692992177189</v>
      </c>
      <c r="AR203" s="23">
        <f t="shared" si="147"/>
        <v>0.62561215425479921</v>
      </c>
      <c r="AS203" s="23">
        <f t="shared" si="148"/>
        <v>2.6426240970367925</v>
      </c>
      <c r="AT203" s="23">
        <f t="shared" si="149"/>
        <v>1.2598932865717896</v>
      </c>
      <c r="AU203" s="23">
        <f t="shared" si="150"/>
        <v>1.038445423897933</v>
      </c>
      <c r="AV203" s="23">
        <f t="shared" si="151"/>
        <v>0.34636457657013942</v>
      </c>
    </row>
    <row r="204" spans="1:48" x14ac:dyDescent="0.35">
      <c r="A204" s="31">
        <v>2034</v>
      </c>
      <c r="B204" s="1">
        <v>-7.6363006068340082</v>
      </c>
      <c r="C204" s="1">
        <v>-9.757418661476736</v>
      </c>
      <c r="D204" s="1">
        <v>-9.9558566780403162</v>
      </c>
      <c r="E204" s="1">
        <v>-5.3648665129025899</v>
      </c>
      <c r="F204" s="46">
        <v>2.1720496502157198</v>
      </c>
      <c r="G204" s="1">
        <v>7.3507626270576418</v>
      </c>
      <c r="H204" s="1">
        <v>10.0723660150939</v>
      </c>
      <c r="I204" s="1">
        <v>8.378759166017268</v>
      </c>
      <c r="J204" s="1">
        <v>5.1206050113472692</v>
      </c>
      <c r="K204" s="1">
        <v>0.67312637221147065</v>
      </c>
      <c r="L204" s="1">
        <v>-3.0339013919545845</v>
      </c>
      <c r="M204" s="1">
        <v>-5.2363139570195596</v>
      </c>
      <c r="N204" s="1">
        <f t="shared" si="126"/>
        <v>-0.60141574719037694</v>
      </c>
      <c r="O204" s="1">
        <f t="shared" si="153"/>
        <v>33.094542469731799</v>
      </c>
      <c r="P204" s="1">
        <f t="shared" si="127"/>
        <v>-7.367040582538718</v>
      </c>
      <c r="Q204" s="1">
        <f t="shared" si="128"/>
        <v>-4.382891180242396</v>
      </c>
      <c r="R204" s="1">
        <f t="shared" si="129"/>
        <v>8.6006292693896036</v>
      </c>
      <c r="S204" s="1">
        <f t="shared" si="130"/>
        <v>0.91994333053471833</v>
      </c>
      <c r="U204" s="1">
        <f t="shared" si="131"/>
        <v>10.0723660150939</v>
      </c>
      <c r="V204" s="1">
        <f t="shared" si="132"/>
        <v>-9.9558566780403162</v>
      </c>
      <c r="W204" s="5">
        <f t="shared" si="133"/>
        <v>126.71026254003463</v>
      </c>
      <c r="X204" s="1">
        <f t="shared" si="134"/>
        <v>293.11617829297529</v>
      </c>
      <c r="Y204" s="1">
        <f t="shared" si="135"/>
        <v>166.40591575294064</v>
      </c>
      <c r="Z204" s="1">
        <f t="shared" si="136"/>
        <v>209.91322041650497</v>
      </c>
      <c r="AA204" s="7">
        <f t="shared" si="137"/>
        <v>1117.400860360332</v>
      </c>
      <c r="AB204" s="1">
        <f t="shared" si="138"/>
        <v>204.76516453112032</v>
      </c>
      <c r="AC204" s="1">
        <f t="shared" si="139"/>
        <v>1359.0750871514522</v>
      </c>
      <c r="AD204" s="1">
        <f t="shared" si="140"/>
        <v>24.327680274474474</v>
      </c>
      <c r="AE204" s="12">
        <f t="shared" si="141"/>
        <v>0.5244553529717253</v>
      </c>
      <c r="AH204" s="23">
        <f t="shared" si="142"/>
        <v>0.31367030595696493</v>
      </c>
      <c r="AI204" s="23">
        <f t="shared" si="155"/>
        <v>0.40110068936559384</v>
      </c>
      <c r="AJ204" s="11">
        <f t="shared" si="100"/>
        <v>0.25920507180628349</v>
      </c>
      <c r="AK204" s="11">
        <f t="shared" si="100"/>
        <v>0.40016433319126438</v>
      </c>
      <c r="AL204" s="11">
        <f t="shared" si="100"/>
        <v>0.4347265162033716</v>
      </c>
      <c r="AM204" s="11">
        <f t="shared" si="100"/>
        <v>0.55141452605325669</v>
      </c>
      <c r="AN204" s="23">
        <f t="shared" si="143"/>
        <v>0.72202079149268494</v>
      </c>
      <c r="AO204" s="23">
        <f t="shared" si="144"/>
        <v>0.9223859254483302</v>
      </c>
      <c r="AP204" s="23">
        <f t="shared" si="145"/>
        <v>0.72302357150564467</v>
      </c>
      <c r="AQ204" s="23">
        <f t="shared" si="146"/>
        <v>0.68882207444242671</v>
      </c>
      <c r="AR204" s="23">
        <f t="shared" si="147"/>
        <v>0.61606258707263883</v>
      </c>
      <c r="AS204" s="23">
        <f t="shared" si="148"/>
        <v>2.760954729459892</v>
      </c>
      <c r="AT204" s="23">
        <f t="shared" si="149"/>
        <v>1.3074905553702154</v>
      </c>
      <c r="AU204" s="23">
        <f t="shared" si="150"/>
        <v>1.0819884777005229</v>
      </c>
      <c r="AV204" s="23">
        <f t="shared" si="151"/>
        <v>0.36732032002985165</v>
      </c>
    </row>
    <row r="205" spans="1:48" x14ac:dyDescent="0.35">
      <c r="A205" s="31">
        <v>2035</v>
      </c>
      <c r="B205" s="1">
        <v>-2.3641597629485887</v>
      </c>
      <c r="C205" s="1">
        <v>-11.528760100149727</v>
      </c>
      <c r="D205" s="1">
        <v>-8.3217614283722821</v>
      </c>
      <c r="E205" s="1">
        <v>-2.0087668561475964</v>
      </c>
      <c r="F205" s="46">
        <v>1.1133346231649983</v>
      </c>
      <c r="G205" s="1">
        <v>5.5352105984929469</v>
      </c>
      <c r="H205" s="1">
        <v>8.3371340827454166</v>
      </c>
      <c r="I205" s="1">
        <v>8.4764850457016401</v>
      </c>
      <c r="J205" s="1">
        <v>3.2253211505344064</v>
      </c>
      <c r="K205" s="1">
        <v>0.85829993933468218</v>
      </c>
      <c r="L205" s="1">
        <v>-1.5461788522135682</v>
      </c>
      <c r="M205" s="1">
        <v>-5.1720853908999125</v>
      </c>
      <c r="N205" s="1">
        <f t="shared" si="126"/>
        <v>-0.28299391256313172</v>
      </c>
      <c r="O205" s="1">
        <f t="shared" si="153"/>
        <v>26.687485500639408</v>
      </c>
      <c r="P205" s="1">
        <f t="shared" si="127"/>
        <v>-6.376411273372625</v>
      </c>
      <c r="Q205" s="1">
        <f t="shared" si="128"/>
        <v>-3.0723978871182935</v>
      </c>
      <c r="R205" s="1">
        <f t="shared" si="129"/>
        <v>7.4496099089800012</v>
      </c>
      <c r="S205" s="1">
        <f t="shared" si="130"/>
        <v>0.84581407921850682</v>
      </c>
      <c r="U205" s="1">
        <f t="shared" si="131"/>
        <v>8.4764850457016401</v>
      </c>
      <c r="V205" s="1">
        <f t="shared" si="132"/>
        <v>-11.528760100149727</v>
      </c>
      <c r="W205" s="5">
        <f t="shared" si="133"/>
        <v>124.62376608142512</v>
      </c>
      <c r="X205" s="1">
        <f t="shared" si="134"/>
        <v>299.55953255756395</v>
      </c>
      <c r="Y205" s="1">
        <f t="shared" si="135"/>
        <v>174.93576647613884</v>
      </c>
      <c r="Z205" s="1">
        <f t="shared" si="136"/>
        <v>212.09164931949454</v>
      </c>
      <c r="AA205" s="7">
        <f t="shared" si="137"/>
        <v>988.56027232889676</v>
      </c>
      <c r="AB205" s="1">
        <f t="shared" si="138"/>
        <v>196.50758778844983</v>
      </c>
      <c r="AC205" s="1">
        <f t="shared" si="139"/>
        <v>1510.3258916481</v>
      </c>
      <c r="AD205" s="1">
        <f t="shared" si="140"/>
        <v>26.369972187200204</v>
      </c>
      <c r="AE205" s="12">
        <f t="shared" si="141"/>
        <v>0.55278151010197296</v>
      </c>
      <c r="AH205" s="23">
        <f t="shared" si="142"/>
        <v>0.24964024765330589</v>
      </c>
      <c r="AI205" s="23">
        <f t="shared" si="155"/>
        <v>0.31973106585812044</v>
      </c>
      <c r="AJ205" s="11">
        <f t="shared" si="100"/>
        <v>0.21819990720409221</v>
      </c>
      <c r="AK205" s="11">
        <f t="shared" si="100"/>
        <v>0.33481235210652199</v>
      </c>
      <c r="AL205" s="11">
        <f t="shared" si="100"/>
        <v>0.3719373579062662</v>
      </c>
      <c r="AM205" s="11">
        <f t="shared" si="100"/>
        <v>0.50976865575415609</v>
      </c>
      <c r="AN205" s="23">
        <f t="shared" si="143"/>
        <v>0.82500114159600035</v>
      </c>
      <c r="AO205" s="23">
        <f t="shared" si="144"/>
        <v>0.99843738211505872</v>
      </c>
      <c r="AP205" s="23">
        <f t="shared" si="145"/>
        <v>0.80349515307727482</v>
      </c>
      <c r="AQ205" s="23">
        <f t="shared" si="146"/>
        <v>0.75524505636137018</v>
      </c>
      <c r="AR205" s="23">
        <f t="shared" si="147"/>
        <v>0.6344674255623366</v>
      </c>
      <c r="AS205" s="23">
        <f t="shared" si="148"/>
        <v>2.7018450848622741</v>
      </c>
      <c r="AT205" s="23">
        <f t="shared" si="149"/>
        <v>1.2964358709992552</v>
      </c>
      <c r="AU205" s="23">
        <f t="shared" si="150"/>
        <v>1.0656390563027889</v>
      </c>
      <c r="AV205" s="23">
        <f t="shared" si="151"/>
        <v>0.3506180557751592</v>
      </c>
    </row>
    <row r="206" spans="1:48" x14ac:dyDescent="0.35">
      <c r="A206" s="31">
        <v>2036</v>
      </c>
      <c r="B206" s="1">
        <v>-5.8862830022765964</v>
      </c>
      <c r="C206" s="1">
        <v>-14.494129999170763</v>
      </c>
      <c r="D206" s="1">
        <v>-7.860007182663308</v>
      </c>
      <c r="E206" s="1">
        <v>-3.4874268292554182</v>
      </c>
      <c r="F206" s="46">
        <v>2.8032621000781957</v>
      </c>
      <c r="G206" s="1">
        <v>8.2089438328476021</v>
      </c>
      <c r="H206" s="1">
        <v>10.091765658558563</v>
      </c>
      <c r="I206" s="1">
        <v>8.5182933945453616</v>
      </c>
      <c r="J206" s="1">
        <v>5.8500374954448997</v>
      </c>
      <c r="K206" s="1">
        <v>1.4017174826490113</v>
      </c>
      <c r="L206" s="1">
        <v>-9.3712948953258213E-2</v>
      </c>
      <c r="M206" s="1">
        <v>-4.004488515031948</v>
      </c>
      <c r="N206" s="1">
        <f t="shared" si="126"/>
        <v>8.733095723102835E-2</v>
      </c>
      <c r="O206" s="1">
        <f t="shared" si="153"/>
        <v>35.472302481474621</v>
      </c>
      <c r="P206" s="1">
        <f t="shared" si="127"/>
        <v>-8.5174994641157564</v>
      </c>
      <c r="Q206" s="1">
        <f t="shared" si="128"/>
        <v>-2.8480573039468431</v>
      </c>
      <c r="R206" s="1">
        <f t="shared" si="129"/>
        <v>8.9396676286505095</v>
      </c>
      <c r="S206" s="1">
        <f t="shared" si="130"/>
        <v>2.3860140097135507</v>
      </c>
      <c r="U206" s="1">
        <f t="shared" si="131"/>
        <v>10.091765658558563</v>
      </c>
      <c r="V206" s="1">
        <f t="shared" si="132"/>
        <v>-14.494129999170763</v>
      </c>
      <c r="W206" s="5">
        <f t="shared" si="133"/>
        <v>121.90856430625603</v>
      </c>
      <c r="X206" s="1">
        <f t="shared" si="134"/>
        <v>298.11090548742328</v>
      </c>
      <c r="Y206" s="1">
        <f t="shared" si="135"/>
        <v>176.20234118116724</v>
      </c>
      <c r="Z206" s="1">
        <f t="shared" si="136"/>
        <v>210.00973489683966</v>
      </c>
      <c r="AA206" s="7">
        <f t="shared" si="137"/>
        <v>1185.4618237931486</v>
      </c>
      <c r="AB206" s="1">
        <f t="shared" si="138"/>
        <v>187.34903174869208</v>
      </c>
      <c r="AC206" s="1">
        <f t="shared" si="139"/>
        <v>1810.3074809228756</v>
      </c>
      <c r="AD206" s="1">
        <f t="shared" si="140"/>
        <v>28.234048431909983</v>
      </c>
      <c r="AE206" s="12">
        <f t="shared" si="141"/>
        <v>0.55272380614403838</v>
      </c>
      <c r="AH206" s="23">
        <f t="shared" si="142"/>
        <v>0.314386152800811</v>
      </c>
      <c r="AI206" s="23">
        <f t="shared" si="155"/>
        <v>0.43129824151472768</v>
      </c>
      <c r="AJ206" s="11">
        <f t="shared" si="100"/>
        <v>0.27442273588143762</v>
      </c>
      <c r="AK206" s="11">
        <f t="shared" si="100"/>
        <v>0.42441748531104118</v>
      </c>
      <c r="AL206" s="11">
        <f t="shared" si="100"/>
        <v>0.45802856431845129</v>
      </c>
      <c r="AM206" s="11">
        <f t="shared" si="100"/>
        <v>0.56686996612958507</v>
      </c>
      <c r="AN206" s="23">
        <f t="shared" si="143"/>
        <v>0.69195627202421495</v>
      </c>
      <c r="AO206" s="23">
        <f t="shared" si="144"/>
        <v>0.89623253288101379</v>
      </c>
      <c r="AP206" s="23">
        <f t="shared" si="145"/>
        <v>0.69841845766111599</v>
      </c>
      <c r="AQ206" s="23">
        <f t="shared" si="146"/>
        <v>0.66902622247198629</v>
      </c>
      <c r="AR206" s="23">
        <f t="shared" si="147"/>
        <v>0.61136797351936079</v>
      </c>
      <c r="AS206" s="23">
        <f t="shared" si="148"/>
        <v>2.8031903528265825</v>
      </c>
      <c r="AT206" s="23">
        <f t="shared" si="149"/>
        <v>1.3236082704999614</v>
      </c>
      <c r="AU206" s="23">
        <f t="shared" si="150"/>
        <v>1.0983227097481967</v>
      </c>
      <c r="AV206" s="23">
        <f t="shared" si="151"/>
        <v>0.37689741974151092</v>
      </c>
    </row>
    <row r="207" spans="1:48" x14ac:dyDescent="0.35">
      <c r="A207" s="31">
        <v>2037</v>
      </c>
      <c r="B207" s="1">
        <v>-4.4076661397199928</v>
      </c>
      <c r="C207" s="1">
        <v>-9.2701374065071072</v>
      </c>
      <c r="D207" s="1">
        <v>-12.680169997043665</v>
      </c>
      <c r="E207" s="1">
        <v>-2.4829872882738955</v>
      </c>
      <c r="F207" s="46">
        <v>0.23557221878288803</v>
      </c>
      <c r="G207" s="1">
        <v>6.5317265740105572</v>
      </c>
      <c r="H207" s="1">
        <v>9.360791741670905</v>
      </c>
      <c r="I207" s="1">
        <v>8.5936672485658097</v>
      </c>
      <c r="J207" s="1">
        <v>5.1392392786425996</v>
      </c>
      <c r="K207" s="1">
        <v>0.42330791469674633</v>
      </c>
      <c r="L207" s="1">
        <v>-1.4583168722195539</v>
      </c>
      <c r="M207" s="1">
        <v>-5.4152961332144489</v>
      </c>
      <c r="N207" s="1">
        <f t="shared" si="126"/>
        <v>-0.45252240505076324</v>
      </c>
      <c r="O207" s="1">
        <f t="shared" si="153"/>
        <v>29.860997061672755</v>
      </c>
      <c r="P207" s="1">
        <f t="shared" si="127"/>
        <v>-5.8940973537530157</v>
      </c>
      <c r="Q207" s="1">
        <f t="shared" si="128"/>
        <v>-4.9758616888448906</v>
      </c>
      <c r="R207" s="1">
        <f t="shared" si="129"/>
        <v>8.1620618547490906</v>
      </c>
      <c r="S207" s="1">
        <f t="shared" si="130"/>
        <v>1.3680767737065971</v>
      </c>
      <c r="U207" s="1">
        <f t="shared" si="131"/>
        <v>9.360791741670905</v>
      </c>
      <c r="V207" s="1">
        <f t="shared" si="132"/>
        <v>-12.680169997043665</v>
      </c>
      <c r="W207" s="5">
        <f t="shared" si="133"/>
        <v>132.85707360672905</v>
      </c>
      <c r="X207" s="1">
        <f t="shared" si="134"/>
        <v>291.23771825793665</v>
      </c>
      <c r="Y207" s="1">
        <f t="shared" si="135"/>
        <v>158.3806446512076</v>
      </c>
      <c r="Z207" s="1">
        <f t="shared" si="136"/>
        <v>212.04739593233285</v>
      </c>
      <c r="AA207" s="7">
        <f t="shared" si="137"/>
        <v>988.37882032769221</v>
      </c>
      <c r="AB207" s="1">
        <f t="shared" si="138"/>
        <v>199.74616811930576</v>
      </c>
      <c r="AC207" s="1">
        <f t="shared" si="139"/>
        <v>1688.5435786739069</v>
      </c>
      <c r="AD207" s="1">
        <f t="shared" si="140"/>
        <v>32.983989547076163</v>
      </c>
      <c r="AE207" s="12">
        <f t="shared" si="141"/>
        <v>0.56654727734249233</v>
      </c>
      <c r="AH207" s="23">
        <f t="shared" si="142"/>
        <v>0.2874132152676564</v>
      </c>
      <c r="AI207" s="23">
        <f t="shared" si="155"/>
        <v>0.36003466268324397</v>
      </c>
      <c r="AJ207" s="11">
        <f t="shared" si="100"/>
        <v>0.23851038119470563</v>
      </c>
      <c r="AK207" s="11">
        <f t="shared" si="100"/>
        <v>0.36718217002906212</v>
      </c>
      <c r="AL207" s="11">
        <f t="shared" si="100"/>
        <v>0.40303777120439299</v>
      </c>
      <c r="AM207" s="11">
        <f t="shared" si="100"/>
        <v>0.53039648090087288</v>
      </c>
      <c r="AN207" s="23">
        <f t="shared" si="143"/>
        <v>0.76998806449035395</v>
      </c>
      <c r="AO207" s="23">
        <f t="shared" si="144"/>
        <v>0.95975078129303415</v>
      </c>
      <c r="AP207" s="23">
        <f t="shared" si="145"/>
        <v>0.76105271350167081</v>
      </c>
      <c r="AQ207" s="23">
        <f t="shared" si="146"/>
        <v>0.71995976561689634</v>
      </c>
      <c r="AR207" s="23">
        <f t="shared" si="147"/>
        <v>0.62430202571228544</v>
      </c>
      <c r="AS207" s="23">
        <f t="shared" si="148"/>
        <v>2.6487404485509773</v>
      </c>
      <c r="AT207" s="23">
        <f t="shared" si="149"/>
        <v>1.2616152102779141</v>
      </c>
      <c r="AU207" s="23">
        <f t="shared" si="150"/>
        <v>1.0403523097470613</v>
      </c>
      <c r="AV207" s="23">
        <f t="shared" si="151"/>
        <v>0.34776600227959703</v>
      </c>
    </row>
    <row r="208" spans="1:48" x14ac:dyDescent="0.35">
      <c r="A208" s="31">
        <v>2038</v>
      </c>
      <c r="B208" s="1">
        <v>-2.0665367807095212</v>
      </c>
      <c r="C208" s="1">
        <v>-5.0837430479739343</v>
      </c>
      <c r="D208" s="1">
        <v>-8.5021986761657224</v>
      </c>
      <c r="E208" s="1">
        <v>-2.1133449699305857</v>
      </c>
      <c r="F208" s="46">
        <v>1.4054259814106587</v>
      </c>
      <c r="G208" s="1">
        <v>8.4185991640117752</v>
      </c>
      <c r="H208" s="1">
        <v>9.1087102826282713</v>
      </c>
      <c r="I208" s="1">
        <v>7.9814180789784848</v>
      </c>
      <c r="J208" s="1">
        <v>4.4765104268569962</v>
      </c>
      <c r="K208" s="1">
        <v>1.0005036040217399</v>
      </c>
      <c r="L208" s="1">
        <v>-2.9582279172313237</v>
      </c>
      <c r="M208" s="1">
        <v>-4.7976989284720402</v>
      </c>
      <c r="N208" s="1">
        <f t="shared" si="126"/>
        <v>0.57245143478539984</v>
      </c>
      <c r="O208" s="1">
        <f t="shared" si="153"/>
        <v>31.390663933886188</v>
      </c>
      <c r="P208" s="1">
        <f t="shared" si="127"/>
        <v>-4.1885253206326345</v>
      </c>
      <c r="Q208" s="1">
        <f t="shared" si="128"/>
        <v>-3.070039221561883</v>
      </c>
      <c r="R208" s="1">
        <f t="shared" si="129"/>
        <v>8.5029091752061774</v>
      </c>
      <c r="S208" s="1">
        <f t="shared" si="130"/>
        <v>0.8395953712158043</v>
      </c>
      <c r="U208" s="1">
        <f t="shared" si="131"/>
        <v>9.1087102826282713</v>
      </c>
      <c r="V208" s="1">
        <f t="shared" si="132"/>
        <v>-8.5021986761657224</v>
      </c>
      <c r="W208" s="5">
        <f t="shared" si="133"/>
        <v>123.31804981745512</v>
      </c>
      <c r="X208" s="1">
        <f t="shared" si="134"/>
        <v>297.27885501322828</v>
      </c>
      <c r="Y208" s="1">
        <f t="shared" si="135"/>
        <v>173.96080519577316</v>
      </c>
      <c r="Z208" s="1">
        <f t="shared" si="136"/>
        <v>210.2984524153417</v>
      </c>
      <c r="AA208" s="7">
        <f t="shared" si="137"/>
        <v>1056.3723833740216</v>
      </c>
      <c r="AB208" s="1">
        <f t="shared" si="138"/>
        <v>197.08033155951847</v>
      </c>
      <c r="AC208" s="1">
        <f t="shared" si="139"/>
        <v>1117.0774227224263</v>
      </c>
      <c r="AD208" s="1">
        <f t="shared" si="140"/>
        <v>24.777884037695884</v>
      </c>
      <c r="AE208" s="12">
        <f t="shared" si="141"/>
        <v>0.50698392974132178</v>
      </c>
      <c r="AH208" s="23">
        <f t="shared" si="142"/>
        <v>0.27811140942898321</v>
      </c>
      <c r="AI208" s="23">
        <f t="shared" si="155"/>
        <v>0.37946143196035459</v>
      </c>
      <c r="AJ208" s="11">
        <f t="shared" si="100"/>
        <v>0.2483002491768716</v>
      </c>
      <c r="AK208" s="11">
        <f t="shared" si="100"/>
        <v>0.38278477212563911</v>
      </c>
      <c r="AL208" s="11">
        <f t="shared" si="100"/>
        <v>0.41802850655208462</v>
      </c>
      <c r="AM208" s="11">
        <f t="shared" si="100"/>
        <v>0.54033931557026016</v>
      </c>
      <c r="AN208" s="23">
        <f t="shared" si="143"/>
        <v>0.74627925739520762</v>
      </c>
      <c r="AO208" s="23">
        <f t="shared" si="144"/>
        <v>0.94181654323155417</v>
      </c>
      <c r="AP208" s="23">
        <f t="shared" si="145"/>
        <v>0.74240635578831793</v>
      </c>
      <c r="AQ208" s="23">
        <f t="shared" si="146"/>
        <v>0.70462394942042783</v>
      </c>
      <c r="AR208" s="23">
        <f t="shared" si="147"/>
        <v>0.62013777393478486</v>
      </c>
      <c r="AS208" s="23">
        <f t="shared" si="148"/>
        <v>2.7126272991264639</v>
      </c>
      <c r="AT208" s="23">
        <f t="shared" si="149"/>
        <v>1.2882115592113763</v>
      </c>
      <c r="AU208" s="23">
        <f t="shared" si="150"/>
        <v>1.0640249866168441</v>
      </c>
      <c r="AV208" s="23">
        <f t="shared" si="151"/>
        <v>0.3583279196228823</v>
      </c>
    </row>
    <row r="209" spans="1:48" x14ac:dyDescent="0.35">
      <c r="A209" s="31">
        <v>2039</v>
      </c>
      <c r="B209" s="1">
        <v>-4.1882747176081381</v>
      </c>
      <c r="C209" s="1">
        <v>-9.4008136776207039</v>
      </c>
      <c r="D209" s="1">
        <v>-1.2722458440148641</v>
      </c>
      <c r="E209" s="1">
        <v>-8.7881521609957645</v>
      </c>
      <c r="F209" s="1">
        <v>-1.7460734110918574</v>
      </c>
      <c r="G209" s="1">
        <v>5.7027985624354995</v>
      </c>
      <c r="H209" s="1">
        <v>11.167429557998169</v>
      </c>
      <c r="I209" s="1">
        <v>9.4795396205154709</v>
      </c>
      <c r="J209" s="1">
        <v>6.63344598428246</v>
      </c>
      <c r="K209" s="1">
        <v>0.28591694190264944</v>
      </c>
      <c r="L209" s="1">
        <v>-2.5374917011898774</v>
      </c>
      <c r="M209" s="1">
        <v>-5.6808835662008663</v>
      </c>
      <c r="N209" s="1">
        <f t="shared" si="126"/>
        <v>-2.8733700965651865E-2</v>
      </c>
      <c r="O209" s="1">
        <f t="shared" si="153"/>
        <v>32.9832137252316</v>
      </c>
      <c r="P209" s="1">
        <f t="shared" si="127"/>
        <v>-6.1289291079002943</v>
      </c>
      <c r="Q209" s="1">
        <f t="shared" si="128"/>
        <v>-3.9354904720341621</v>
      </c>
      <c r="R209" s="1">
        <f t="shared" si="129"/>
        <v>8.7832559136497128</v>
      </c>
      <c r="S209" s="1">
        <f t="shared" si="130"/>
        <v>1.4606237416650771</v>
      </c>
      <c r="U209" s="1">
        <f t="shared" si="131"/>
        <v>11.167429557998169</v>
      </c>
      <c r="V209" s="1">
        <f t="shared" si="132"/>
        <v>-9.4008136776207039</v>
      </c>
      <c r="W209" s="4">
        <f t="shared" ref="W209" si="156">INTERCEPT(F$7:G$7,F209:G209)</f>
        <v>142.64943675063367</v>
      </c>
      <c r="X209" s="1">
        <f t="shared" si="134"/>
        <v>289.8738364440411</v>
      </c>
      <c r="Y209" s="1">
        <f t="shared" si="135"/>
        <v>147.22439969340743</v>
      </c>
      <c r="Z209" s="1">
        <f t="shared" si="136"/>
        <v>216.26163659733737</v>
      </c>
      <c r="AA209" s="7">
        <f t="shared" si="137"/>
        <v>1096.0787418631298</v>
      </c>
      <c r="AB209" s="1">
        <f t="shared" si="138"/>
        <v>210.37058173740539</v>
      </c>
      <c r="AC209" s="1">
        <f t="shared" si="139"/>
        <v>1318.4364281106832</v>
      </c>
      <c r="AD209" s="1">
        <f t="shared" si="140"/>
        <v>37.464145881930975</v>
      </c>
      <c r="AE209" s="12">
        <f t="shared" si="141"/>
        <v>0.52307203842256689</v>
      </c>
      <c r="AH209" s="23">
        <f t="shared" si="142"/>
        <v>0.35407815069013243</v>
      </c>
      <c r="AI209" s="23">
        <f t="shared" si="155"/>
        <v>0.39968681431044129</v>
      </c>
      <c r="AJ209" s="11">
        <f t="shared" si="100"/>
        <v>0.25849256784148222</v>
      </c>
      <c r="AK209" s="11">
        <f t="shared" si="100"/>
        <v>0.39902877999736236</v>
      </c>
      <c r="AL209" s="11">
        <f t="shared" si="100"/>
        <v>0.43363549450726968</v>
      </c>
      <c r="AM209" s="11">
        <f t="shared" si="100"/>
        <v>0.55069088921400544</v>
      </c>
      <c r="AN209" s="23">
        <f t="shared" si="143"/>
        <v>0.72353659879695431</v>
      </c>
      <c r="AO209" s="23">
        <f t="shared" si="144"/>
        <v>0.92363791726000422</v>
      </c>
      <c r="AP209" s="23">
        <f t="shared" si="145"/>
        <v>0.72424537299210323</v>
      </c>
      <c r="AQ209" s="23">
        <f t="shared" si="146"/>
        <v>0.68981333740680395</v>
      </c>
      <c r="AR209" s="23">
        <f t="shared" si="147"/>
        <v>0.6163107256870588</v>
      </c>
      <c r="AS209" s="23">
        <f t="shared" si="148"/>
        <v>2.7363409215559762</v>
      </c>
      <c r="AT209" s="23">
        <f t="shared" si="149"/>
        <v>1.29604945488101</v>
      </c>
      <c r="AU209" s="23">
        <f t="shared" si="150"/>
        <v>1.0723863515135648</v>
      </c>
      <c r="AV209" s="23">
        <f t="shared" si="151"/>
        <v>0.36387211575268241</v>
      </c>
    </row>
    <row r="210" spans="1:48" x14ac:dyDescent="0.35">
      <c r="A210" s="31">
        <v>2040</v>
      </c>
      <c r="B210" s="1">
        <v>-3.2510542140588825</v>
      </c>
      <c r="C210" s="1">
        <v>-1.7938009280737495</v>
      </c>
      <c r="D210" s="1">
        <v>-9.7203818122997525</v>
      </c>
      <c r="E210" s="1">
        <v>-1.1838079451865928</v>
      </c>
      <c r="F210" s="46">
        <v>3.8464174657646693</v>
      </c>
      <c r="G210" s="1">
        <v>8.2203754032415173</v>
      </c>
      <c r="H210" s="1">
        <v>10.348724859622775</v>
      </c>
      <c r="I210" s="1">
        <v>9.1207473257740883</v>
      </c>
      <c r="J210" s="1">
        <v>5.0642009006714348</v>
      </c>
      <c r="K210" s="1">
        <v>0.24665155230955305</v>
      </c>
      <c r="L210" s="1">
        <v>-2.6035498513350293</v>
      </c>
      <c r="M210" s="1">
        <v>-4.378346276181599</v>
      </c>
      <c r="N210" s="1">
        <f t="shared" si="126"/>
        <v>1.1596813733540363</v>
      </c>
      <c r="O210" s="1">
        <f t="shared" si="153"/>
        <v>36.60046595507449</v>
      </c>
      <c r="P210" s="1">
        <f t="shared" si="127"/>
        <v>-3.5752462361111661</v>
      </c>
      <c r="Q210" s="1">
        <f t="shared" si="128"/>
        <v>-2.3525907639072257</v>
      </c>
      <c r="R210" s="1">
        <f t="shared" si="129"/>
        <v>9.2299491962127931</v>
      </c>
      <c r="S210" s="1">
        <f t="shared" si="130"/>
        <v>0.90243420054865275</v>
      </c>
      <c r="U210" s="1">
        <f t="shared" si="131"/>
        <v>10.348724859622775</v>
      </c>
      <c r="V210" s="1">
        <f t="shared" si="132"/>
        <v>-9.7203818122997525</v>
      </c>
      <c r="W210" s="5">
        <f t="shared" si="133"/>
        <v>112.17783784591138</v>
      </c>
      <c r="X210" s="1">
        <f t="shared" si="134"/>
        <v>290.06155584540079</v>
      </c>
      <c r="Y210" s="1">
        <f t="shared" si="135"/>
        <v>177.88371799948942</v>
      </c>
      <c r="Z210" s="1">
        <f t="shared" si="136"/>
        <v>201.11969684565608</v>
      </c>
      <c r="AA210" s="7">
        <f t="shared" si="137"/>
        <v>1227.2464363889624</v>
      </c>
      <c r="AB210" s="1">
        <f t="shared" si="138"/>
        <v>187.30400140187027</v>
      </c>
      <c r="AC210" s="1">
        <f t="shared" si="139"/>
        <v>1213.7776057318047</v>
      </c>
      <c r="AD210" s="1">
        <f t="shared" si="140"/>
        <v>18.525837144976251</v>
      </c>
      <c r="AE210" s="12">
        <f t="shared" si="141"/>
        <v>0.49862056528931387</v>
      </c>
      <c r="AH210" s="23">
        <f t="shared" si="142"/>
        <v>0.32386794732008045</v>
      </c>
      <c r="AI210" s="23">
        <f t="shared" si="155"/>
        <v>0.44562591762944603</v>
      </c>
      <c r="AJ210" s="11">
        <f t="shared" si="100"/>
        <v>0.28164298211247674</v>
      </c>
      <c r="AK210" s="11">
        <f t="shared" si="100"/>
        <v>0.43592475274175979</v>
      </c>
      <c r="AL210" s="11">
        <f t="shared" si="100"/>
        <v>0.46908456635973</v>
      </c>
      <c r="AM210" s="11">
        <f t="shared" si="100"/>
        <v>0.57420302870798423</v>
      </c>
      <c r="AN210" s="23">
        <f t="shared" si="143"/>
        <v>0.67923553741603526</v>
      </c>
      <c r="AO210" s="23">
        <f t="shared" si="144"/>
        <v>0.8842157257246106</v>
      </c>
      <c r="AP210" s="23">
        <f t="shared" si="145"/>
        <v>0.68774003817547702</v>
      </c>
      <c r="AQ210" s="23">
        <f t="shared" si="146"/>
        <v>0.66055305481770099</v>
      </c>
      <c r="AR210" s="23">
        <f t="shared" si="147"/>
        <v>0.60954494957832928</v>
      </c>
      <c r="AS210" s="23">
        <f t="shared" si="148"/>
        <v>2.832979672663841</v>
      </c>
      <c r="AT210" s="23">
        <f t="shared" si="149"/>
        <v>1.3363981806719201</v>
      </c>
      <c r="AU210" s="23">
        <f t="shared" si="150"/>
        <v>1.1104125192424155</v>
      </c>
      <c r="AV210" s="23">
        <f t="shared" si="151"/>
        <v>0.38291007556477707</v>
      </c>
    </row>
    <row r="211" spans="1:48" x14ac:dyDescent="0.35">
      <c r="A211" s="31">
        <v>2041</v>
      </c>
      <c r="B211" s="1">
        <v>-12.345464913389872</v>
      </c>
      <c r="C211" s="1">
        <v>-8.4286771949538455</v>
      </c>
      <c r="D211" s="1">
        <v>-6.5342799819095392</v>
      </c>
      <c r="E211" s="1">
        <v>-1.3963142344284094</v>
      </c>
      <c r="F211" s="46">
        <v>2.6761216952226468</v>
      </c>
      <c r="G211" s="1">
        <v>6.7386361268085908</v>
      </c>
      <c r="H211" s="1">
        <v>10.060550834966884</v>
      </c>
      <c r="I211" s="1">
        <v>9.2868660140285044</v>
      </c>
      <c r="J211" s="1">
        <v>4.3423754221372581</v>
      </c>
      <c r="K211" s="1">
        <v>3.7238643916934266E-2</v>
      </c>
      <c r="L211" s="1">
        <v>-2.2010795242204599</v>
      </c>
      <c r="M211" s="1">
        <v>-3.4878619054442748</v>
      </c>
      <c r="N211" s="1">
        <f t="shared" si="126"/>
        <v>-0.10432408477213177</v>
      </c>
      <c r="O211" s="1">
        <f t="shared" si="153"/>
        <v>33.104550093163887</v>
      </c>
      <c r="P211" s="1">
        <f t="shared" si="127"/>
        <v>-8.3841627948417727</v>
      </c>
      <c r="Q211" s="1">
        <f t="shared" si="128"/>
        <v>-1.7514908403717673</v>
      </c>
      <c r="R211" s="1">
        <f t="shared" si="129"/>
        <v>8.6953509919346601</v>
      </c>
      <c r="S211" s="1">
        <f t="shared" si="130"/>
        <v>0.72617818061124417</v>
      </c>
      <c r="U211" s="1">
        <f t="shared" si="131"/>
        <v>10.060550834966884</v>
      </c>
      <c r="V211" s="1">
        <f t="shared" si="132"/>
        <v>-12.345464913389872</v>
      </c>
      <c r="W211" s="5">
        <f t="shared" si="133"/>
        <v>115.45752097411525</v>
      </c>
      <c r="X211" s="1">
        <f t="shared" si="134"/>
        <v>288.76381940876126</v>
      </c>
      <c r="Y211" s="1">
        <f t="shared" si="135"/>
        <v>173.30629843464601</v>
      </c>
      <c r="Z211" s="1">
        <f t="shared" si="136"/>
        <v>202.11067019143826</v>
      </c>
      <c r="AA211" s="7">
        <f t="shared" si="137"/>
        <v>1162.3712169477985</v>
      </c>
      <c r="AB211" s="1">
        <f t="shared" si="138"/>
        <v>190.39596512871447</v>
      </c>
      <c r="AC211" s="1">
        <f t="shared" si="139"/>
        <v>1567.0178047650306</v>
      </c>
      <c r="AD211" s="1">
        <f t="shared" si="140"/>
        <v>20.259538409758022</v>
      </c>
      <c r="AE211" s="12">
        <f t="shared" si="141"/>
        <v>0.53726977535468434</v>
      </c>
      <c r="AH211" s="23">
        <f t="shared" si="142"/>
        <v>0.31323432581027805</v>
      </c>
      <c r="AI211" s="23">
        <f t="shared" si="155"/>
        <v>0.40122778618318133</v>
      </c>
      <c r="AJ211" s="11">
        <f t="shared" si="100"/>
        <v>0.25926912059624885</v>
      </c>
      <c r="AK211" s="11">
        <f t="shared" si="100"/>
        <v>0.40026641095027166</v>
      </c>
      <c r="AL211" s="11">
        <f t="shared" si="100"/>
        <v>0.43482459091300607</v>
      </c>
      <c r="AM211" s="11">
        <f t="shared" si="100"/>
        <v>0.55147957560556526</v>
      </c>
      <c r="AN211" s="23">
        <f t="shared" si="143"/>
        <v>0.72188500568982938</v>
      </c>
      <c r="AO211" s="23">
        <f t="shared" si="144"/>
        <v>0.92227350109059147</v>
      </c>
      <c r="AP211" s="23">
        <f t="shared" si="145"/>
        <v>0.72291404639841084</v>
      </c>
      <c r="AQ211" s="23">
        <f t="shared" si="146"/>
        <v>0.68873324951949644</v>
      </c>
      <c r="AR211" s="23">
        <f t="shared" si="147"/>
        <v>0.61604040541767713</v>
      </c>
      <c r="AS211" s="23">
        <f t="shared" si="148"/>
        <v>2.8157930987185313</v>
      </c>
      <c r="AT211" s="23">
        <f t="shared" si="149"/>
        <v>1.3334403321429145</v>
      </c>
      <c r="AU211" s="23">
        <f t="shared" si="150"/>
        <v>1.103475145124668</v>
      </c>
      <c r="AV211" s="23">
        <f t="shared" si="151"/>
        <v>0.37463216173192432</v>
      </c>
    </row>
    <row r="212" spans="1:48" x14ac:dyDescent="0.35">
      <c r="A212" s="31">
        <v>2042</v>
      </c>
      <c r="B212" s="1">
        <v>-5.100502103078016</v>
      </c>
      <c r="C212" s="1">
        <v>-3.0691944660579811</v>
      </c>
      <c r="D212" s="1">
        <v>-4.1032795651333114</v>
      </c>
      <c r="E212" s="1">
        <v>-4.7672716558256685</v>
      </c>
      <c r="F212" s="46">
        <v>2.5118201653463585</v>
      </c>
      <c r="G212" s="1">
        <v>7.7232904656269232</v>
      </c>
      <c r="H212" s="1">
        <v>9.3797854319838248</v>
      </c>
      <c r="I212" s="1">
        <v>7.3278803402950929</v>
      </c>
      <c r="J212" s="1">
        <v>4.0371564081485483</v>
      </c>
      <c r="K212" s="1">
        <v>1.4329802387797408</v>
      </c>
      <c r="L212" s="1">
        <v>-5.9233897401441471E-2</v>
      </c>
      <c r="M212" s="1">
        <v>-2.8071202023442328</v>
      </c>
      <c r="N212" s="1">
        <f t="shared" si="126"/>
        <v>1.0421925966949865</v>
      </c>
      <c r="O212" s="1">
        <f t="shared" si="153"/>
        <v>30.979932811400747</v>
      </c>
      <c r="P212" s="1">
        <f t="shared" si="127"/>
        <v>-3.8858528248600908</v>
      </c>
      <c r="Q212" s="1">
        <f t="shared" si="128"/>
        <v>-2.1195770185375404</v>
      </c>
      <c r="R212" s="1">
        <f t="shared" si="129"/>
        <v>8.1436520793019458</v>
      </c>
      <c r="S212" s="1">
        <f t="shared" si="130"/>
        <v>1.8036342498422826</v>
      </c>
      <c r="U212" s="1">
        <f t="shared" si="131"/>
        <v>9.3797854319838248</v>
      </c>
      <c r="V212" s="1">
        <f t="shared" si="132"/>
        <v>-5.100502103078016</v>
      </c>
      <c r="W212" s="5">
        <f t="shared" si="133"/>
        <v>124.97526464493359</v>
      </c>
      <c r="X212" s="1">
        <f>INTERCEPT(K$7:L$7,K212:L212)</f>
        <v>317.78929315375109</v>
      </c>
      <c r="Y212" s="1">
        <f t="shared" si="135"/>
        <v>192.8140285088175</v>
      </c>
      <c r="Z212" s="1">
        <f t="shared" si="136"/>
        <v>221.38227889934234</v>
      </c>
      <c r="AA212" s="7">
        <f t="shared" si="137"/>
        <v>1205.7028104594135</v>
      </c>
      <c r="AB212" s="1">
        <f t="shared" si="138"/>
        <v>201.21144523617232</v>
      </c>
      <c r="AC212" s="1">
        <f t="shared" si="139"/>
        <v>684.18626639364254</v>
      </c>
      <c r="AD212" s="1">
        <f t="shared" si="140"/>
        <v>24.369542026847427</v>
      </c>
      <c r="AE212" s="12">
        <f t="shared" si="141"/>
        <v>0.42964642791794511</v>
      </c>
      <c r="AH212" s="23">
        <f t="shared" si="142"/>
        <v>0.28811408244020315</v>
      </c>
      <c r="AI212" s="23">
        <f t="shared" si="155"/>
        <v>0.37424514670478948</v>
      </c>
      <c r="AJ212" s="11">
        <f t="shared" si="100"/>
        <v>0.2456715699929648</v>
      </c>
      <c r="AK212" s="11">
        <f t="shared" si="100"/>
        <v>0.37859531467628765</v>
      </c>
      <c r="AL212" s="11">
        <f t="shared" si="100"/>
        <v>0.4140033415517273</v>
      </c>
      <c r="AM212" s="11">
        <f t="shared" si="100"/>
        <v>0.53766956327410487</v>
      </c>
      <c r="AN212" s="23">
        <f t="shared" si="143"/>
        <v>0.75246592861224015</v>
      </c>
      <c r="AO212" s="23">
        <f t="shared" si="144"/>
        <v>0.94658651345397193</v>
      </c>
      <c r="AP212" s="23">
        <f t="shared" si="145"/>
        <v>0.74729738057788053</v>
      </c>
      <c r="AQ212" s="23">
        <f t="shared" si="146"/>
        <v>0.70863495762401174</v>
      </c>
      <c r="AR212" s="23">
        <f t="shared" si="147"/>
        <v>0.62120892798165173</v>
      </c>
      <c r="AS212" s="23">
        <f t="shared" si="148"/>
        <v>2.905351912775513</v>
      </c>
      <c r="AT212" s="23">
        <f t="shared" si="149"/>
        <v>1.3807806690625326</v>
      </c>
      <c r="AU212" s="23">
        <f t="shared" si="150"/>
        <v>1.1399768446576122</v>
      </c>
      <c r="AV212" s="23">
        <f t="shared" si="151"/>
        <v>0.38314840032106562</v>
      </c>
    </row>
    <row r="213" spans="1:48" x14ac:dyDescent="0.35">
      <c r="A213" s="31">
        <v>2043</v>
      </c>
      <c r="B213" s="1">
        <v>-10.017616795542912</v>
      </c>
      <c r="C213" s="1">
        <v>-3.4439571800230224</v>
      </c>
      <c r="D213" s="1">
        <v>-16.531166448187072</v>
      </c>
      <c r="E213" s="1">
        <v>-3.8867707459738203</v>
      </c>
      <c r="F213" s="46">
        <v>2.0524667998353507</v>
      </c>
      <c r="G213" s="1">
        <v>7.9343664232054296</v>
      </c>
      <c r="H213" s="1">
        <v>10.147404474179963</v>
      </c>
      <c r="I213" s="1">
        <v>9.2922639266415459</v>
      </c>
      <c r="J213" s="1">
        <v>4.0119915599576892</v>
      </c>
      <c r="K213" s="1">
        <v>-8.5645875200258778E-2</v>
      </c>
      <c r="L213" s="1">
        <v>-0.69100030032586623</v>
      </c>
      <c r="M213" s="1">
        <v>1.0204320375090168</v>
      </c>
      <c r="N213" s="1">
        <f t="shared" si="126"/>
        <v>-1.6436010326996375E-2</v>
      </c>
      <c r="O213" s="1">
        <f t="shared" si="153"/>
        <v>33.438493183819972</v>
      </c>
      <c r="P213" s="1">
        <f t="shared" si="127"/>
        <v>-5.4228980593033889</v>
      </c>
      <c r="Q213" s="1">
        <f t="shared" si="128"/>
        <v>-6.1218234647751801</v>
      </c>
      <c r="R213" s="1">
        <f t="shared" si="129"/>
        <v>9.124678274675647</v>
      </c>
      <c r="S213" s="1">
        <f t="shared" si="130"/>
        <v>1.0784484614771881</v>
      </c>
      <c r="U213" s="1">
        <f t="shared" si="131"/>
        <v>10.147404474179963</v>
      </c>
      <c r="V213" s="1">
        <f t="shared" si="132"/>
        <v>-16.531166448187072</v>
      </c>
      <c r="W213" s="5">
        <f t="shared" si="133"/>
        <v>124.95988657430448</v>
      </c>
      <c r="X213" s="1">
        <f t="shared" si="134"/>
        <v>287.86251090172226</v>
      </c>
      <c r="Y213" s="1">
        <f t="shared" si="135"/>
        <v>162.90262432741778</v>
      </c>
      <c r="Z213" s="1">
        <f t="shared" si="136"/>
        <v>206.41119873801335</v>
      </c>
      <c r="AA213" s="7">
        <f t="shared" si="137"/>
        <v>1102.0258793037979</v>
      </c>
      <c r="AB213" s="1">
        <f t="shared" si="138"/>
        <v>172.17059342055339</v>
      </c>
      <c r="AC213" s="1">
        <f t="shared" si="139"/>
        <v>1897.4538248788733</v>
      </c>
      <c r="AD213" s="1">
        <f t="shared" si="140"/>
        <v>38.874589864027783</v>
      </c>
      <c r="AE213" s="12">
        <f t="shared" si="141"/>
        <v>0.56750562739217925</v>
      </c>
      <c r="AH213" s="23">
        <f t="shared" si="142"/>
        <v>0.31643922509724065</v>
      </c>
      <c r="AI213" s="23">
        <f t="shared" si="155"/>
        <v>0.4054688634345136</v>
      </c>
      <c r="AJ213" s="11">
        <f t="shared" si="100"/>
        <v>0.26140635637644782</v>
      </c>
      <c r="AK213" s="11">
        <f t="shared" si="100"/>
        <v>0.40367263047496371</v>
      </c>
      <c r="AL213" s="11">
        <f t="shared" si="100"/>
        <v>0.43809723320143573</v>
      </c>
      <c r="AM213" s="11">
        <f t="shared" si="100"/>
        <v>0.55365020569482981</v>
      </c>
      <c r="AN213" s="23">
        <f t="shared" si="143"/>
        <v>0.71739881916211456</v>
      </c>
      <c r="AO213" s="23">
        <f t="shared" si="144"/>
        <v>0.91853341253959742</v>
      </c>
      <c r="AP213" s="23">
        <f t="shared" si="145"/>
        <v>0.71928823634923478</v>
      </c>
      <c r="AQ213" s="23">
        <f t="shared" si="146"/>
        <v>0.68579595755146117</v>
      </c>
      <c r="AR213" s="23">
        <f t="shared" si="147"/>
        <v>0.61531197250210656</v>
      </c>
      <c r="AS213" s="23">
        <f t="shared" si="148"/>
        <v>2.7361621274424013</v>
      </c>
      <c r="AT213" s="23">
        <f t="shared" si="149"/>
        <v>1.2951056773109373</v>
      </c>
      <c r="AU213" s="23">
        <f t="shared" si="150"/>
        <v>1.072155959957074</v>
      </c>
      <c r="AV213" s="23">
        <f t="shared" si="151"/>
        <v>0.3645621821286274</v>
      </c>
    </row>
    <row r="214" spans="1:48" x14ac:dyDescent="0.35">
      <c r="A214" s="31">
        <v>2044</v>
      </c>
      <c r="B214" s="1">
        <v>-4.4722398773737657</v>
      </c>
      <c r="C214" s="1">
        <v>-9.9996245196501281</v>
      </c>
      <c r="D214" s="1">
        <v>-9.0025957113684143</v>
      </c>
      <c r="E214" s="1">
        <v>-4.3920191448580912</v>
      </c>
      <c r="F214" s="46">
        <v>0.59075060888199249</v>
      </c>
      <c r="G214" s="1">
        <v>6.0782217323818646</v>
      </c>
      <c r="H214" s="1">
        <v>10.150560205893562</v>
      </c>
      <c r="I214" s="1">
        <v>7.7700575348280481</v>
      </c>
      <c r="J214" s="1">
        <v>4.2465540132258042</v>
      </c>
      <c r="K214" s="1">
        <v>2.95766961443617</v>
      </c>
      <c r="L214" s="1">
        <v>-2.55308759974054</v>
      </c>
      <c r="M214" s="1">
        <v>-0.29699817396574968</v>
      </c>
      <c r="N214" s="1">
        <f t="shared" si="126"/>
        <v>8.9770723557563173E-2</v>
      </c>
      <c r="O214" s="1">
        <f t="shared" si="153"/>
        <v>28.836144095211271</v>
      </c>
      <c r="P214" s="1">
        <f t="shared" si="127"/>
        <v>-4.483810786504959</v>
      </c>
      <c r="Q214" s="1">
        <f t="shared" si="128"/>
        <v>-4.2679547491148382</v>
      </c>
      <c r="R214" s="1">
        <f t="shared" si="129"/>
        <v>7.999613157701158</v>
      </c>
      <c r="S214" s="1">
        <f t="shared" si="130"/>
        <v>1.5503786759738116</v>
      </c>
      <c r="U214" s="1">
        <f t="shared" si="131"/>
        <v>10.150560205893562</v>
      </c>
      <c r="V214" s="1">
        <f t="shared" si="132"/>
        <v>-9.9996245196501281</v>
      </c>
      <c r="W214" s="5">
        <f t="shared" si="133"/>
        <v>131.88396023469147</v>
      </c>
      <c r="X214" s="1">
        <f>INTERCEPT(K$7:L$7,K214:L214)</f>
        <v>304.86960579722802</v>
      </c>
      <c r="Y214" s="1">
        <f t="shared" si="135"/>
        <v>172.98564556253655</v>
      </c>
      <c r="Z214" s="1">
        <f t="shared" si="136"/>
        <v>218.37678301595975</v>
      </c>
      <c r="AA214" s="7">
        <f t="shared" si="137"/>
        <v>1170.6008066919278</v>
      </c>
      <c r="AB214" s="1">
        <f t="shared" si="138"/>
        <v>209.02144933296921</v>
      </c>
      <c r="AC214" s="1">
        <f t="shared" si="139"/>
        <v>1393.4240065885106</v>
      </c>
      <c r="AD214" s="1">
        <f t="shared" si="140"/>
        <v>27.373235568206866</v>
      </c>
      <c r="AE214" s="12">
        <f t="shared" si="141"/>
        <v>0.5217670963094676</v>
      </c>
      <c r="AH214" s="23">
        <f t="shared" si="142"/>
        <v>0.3165556715974725</v>
      </c>
      <c r="AI214" s="23">
        <f t="shared" si="155"/>
        <v>0.3470190300091831</v>
      </c>
      <c r="AJ214" s="11">
        <f t="shared" si="100"/>
        <v>0.23195132220935213</v>
      </c>
      <c r="AK214" s="11">
        <f t="shared" si="100"/>
        <v>0.35672866977115497</v>
      </c>
      <c r="AL214" s="11">
        <f t="shared" si="100"/>
        <v>0.39299421213307045</v>
      </c>
      <c r="AM214" s="11">
        <f t="shared" si="100"/>
        <v>0.52373493661887327</v>
      </c>
      <c r="AN214" s="23">
        <f t="shared" si="143"/>
        <v>0.78689446106856353</v>
      </c>
      <c r="AO214" s="23">
        <f t="shared" si="144"/>
        <v>0.97202594656654351</v>
      </c>
      <c r="AP214" s="23">
        <f t="shared" si="145"/>
        <v>0.7742046360736321</v>
      </c>
      <c r="AQ214" s="23">
        <f t="shared" si="146"/>
        <v>0.73084299234308259</v>
      </c>
      <c r="AR214" s="23">
        <f t="shared" si="147"/>
        <v>0.62735968765831551</v>
      </c>
      <c r="AS214" s="23">
        <f t="shared" si="148"/>
        <v>2.9009603281802683</v>
      </c>
      <c r="AT214" s="23">
        <f t="shared" si="149"/>
        <v>1.3848097895966107</v>
      </c>
      <c r="AU214" s="23">
        <f t="shared" si="150"/>
        <v>1.1407252639997825</v>
      </c>
      <c r="AV214" s="23">
        <f t="shared" si="151"/>
        <v>0.37939425439235203</v>
      </c>
    </row>
    <row r="215" spans="1:48" x14ac:dyDescent="0.35">
      <c r="A215" s="31">
        <v>2045</v>
      </c>
      <c r="B215" s="1">
        <v>-3.8154041879878933</v>
      </c>
      <c r="C215" s="1">
        <v>-7.7051388091554509</v>
      </c>
      <c r="D215" s="1">
        <v>-8.4721420910194212</v>
      </c>
      <c r="E215" s="1">
        <v>-7.2158728430717538</v>
      </c>
      <c r="F215" s="46">
        <v>0.5446816599098312</v>
      </c>
      <c r="G215" s="1">
        <v>6.4866846547896779</v>
      </c>
      <c r="H215" s="1">
        <v>10.187600611064592</v>
      </c>
      <c r="I215" s="1">
        <v>9.1605030996932513</v>
      </c>
      <c r="J215" s="1">
        <v>5.2490577056001184</v>
      </c>
      <c r="K215" s="1">
        <v>0.35297769263272882</v>
      </c>
      <c r="L215" s="1">
        <v>-2.7155177355210687</v>
      </c>
      <c r="M215" s="1">
        <v>-5.2277340901190632</v>
      </c>
      <c r="N215" s="1">
        <f t="shared" si="126"/>
        <v>-0.26419202776537104</v>
      </c>
      <c r="O215" s="1">
        <f t="shared" si="153"/>
        <v>31.628527731057471</v>
      </c>
      <c r="P215" s="1">
        <f t="shared" si="127"/>
        <v>-3.9391803903696982</v>
      </c>
      <c r="Q215" s="1">
        <f t="shared" si="128"/>
        <v>-5.0477777580604481</v>
      </c>
      <c r="R215" s="1">
        <f t="shared" si="129"/>
        <v>8.611596121849173</v>
      </c>
      <c r="S215" s="1">
        <f t="shared" si="130"/>
        <v>0.96217255423725956</v>
      </c>
      <c r="U215" s="1">
        <f t="shared" si="131"/>
        <v>10.187600611064592</v>
      </c>
      <c r="V215" s="1">
        <f t="shared" si="132"/>
        <v>-8.4721420910194212</v>
      </c>
      <c r="W215" s="5">
        <f t="shared" si="133"/>
        <v>133.35932943053655</v>
      </c>
      <c r="X215" s="1">
        <f t="shared" si="134"/>
        <v>290.69886513226595</v>
      </c>
      <c r="Y215" s="1">
        <f t="shared" si="135"/>
        <v>157.3395357017294</v>
      </c>
      <c r="Z215" s="1">
        <f t="shared" si="136"/>
        <v>212.02909728140125</v>
      </c>
      <c r="AA215" s="7">
        <f t="shared" si="137"/>
        <v>1068.6082333730385</v>
      </c>
      <c r="AB215" s="1">
        <f t="shared" si="138"/>
        <v>193.48972363330853</v>
      </c>
      <c r="AC215" s="1">
        <f t="shared" si="139"/>
        <v>1092.848287848979</v>
      </c>
      <c r="AD215" s="1">
        <f t="shared" si="140"/>
        <v>36.614467613882283</v>
      </c>
      <c r="AE215" s="12">
        <f t="shared" si="141"/>
        <v>0.50280375946135347</v>
      </c>
      <c r="AH215" s="23">
        <f t="shared" si="142"/>
        <v>0.31792246254828349</v>
      </c>
      <c r="AI215" s="23">
        <f t="shared" si="155"/>
        <v>0.38248230218442986</v>
      </c>
      <c r="AJ215" s="11">
        <f t="shared" si="100"/>
        <v>0.24982257747876782</v>
      </c>
      <c r="AK215" s="11">
        <f t="shared" si="100"/>
        <v>0.38521098285678623</v>
      </c>
      <c r="AL215" s="11">
        <f t="shared" si="100"/>
        <v>0.42035957176436323</v>
      </c>
      <c r="AM215" s="11">
        <f t="shared" si="100"/>
        <v>0.54188543025187352</v>
      </c>
      <c r="AN215" s="23">
        <f t="shared" si="143"/>
        <v>0.74275663221687593</v>
      </c>
      <c r="AO215" s="23">
        <f t="shared" si="144"/>
        <v>0.93906943671679555</v>
      </c>
      <c r="AP215" s="23">
        <f t="shared" si="145"/>
        <v>0.73961269477972236</v>
      </c>
      <c r="AQ215" s="23">
        <f t="shared" si="146"/>
        <v>0.70233693935815045</v>
      </c>
      <c r="AR215" s="23">
        <f t="shared" si="147"/>
        <v>0.61953321817846552</v>
      </c>
      <c r="AS215" s="23">
        <f t="shared" si="148"/>
        <v>2.7243102367165388</v>
      </c>
      <c r="AT215" s="23">
        <f t="shared" si="149"/>
        <v>1.2932106368472722</v>
      </c>
      <c r="AU215" s="23">
        <f t="shared" si="150"/>
        <v>1.0684313444279949</v>
      </c>
      <c r="AV215" s="23">
        <f t="shared" si="151"/>
        <v>0.36022146849895864</v>
      </c>
    </row>
    <row r="216" spans="1:48" x14ac:dyDescent="0.35">
      <c r="A216" s="31">
        <v>2046</v>
      </c>
      <c r="B216" s="1">
        <v>-8.1902829065325911</v>
      </c>
      <c r="C216" s="1">
        <v>-7.1969757156320275</v>
      </c>
      <c r="D216" s="1">
        <v>-6.7345224607196705</v>
      </c>
      <c r="E216" s="1">
        <v>-6.073204057016671</v>
      </c>
      <c r="F216" s="46">
        <v>1.1900594028733196</v>
      </c>
      <c r="G216" s="1">
        <v>7.809458366350202</v>
      </c>
      <c r="H216" s="1">
        <v>11.19638068519723</v>
      </c>
      <c r="I216" s="1">
        <v>9.5739202246875017</v>
      </c>
      <c r="J216" s="1">
        <v>5.2852212021807041</v>
      </c>
      <c r="K216" s="1">
        <v>0.92766520175214129</v>
      </c>
      <c r="L216" s="1">
        <v>-2.3971306333313285</v>
      </c>
      <c r="M216" s="1">
        <v>-3.090752577633026</v>
      </c>
      <c r="N216" s="1">
        <f t="shared" si="126"/>
        <v>0.19165306101464874</v>
      </c>
      <c r="O216" s="1">
        <f t="shared" si="153"/>
        <v>35.055039881288955</v>
      </c>
      <c r="P216" s="1">
        <f t="shared" si="127"/>
        <v>-6.8716642374278942</v>
      </c>
      <c r="Q216" s="1">
        <f t="shared" si="128"/>
        <v>-3.8725557049543404</v>
      </c>
      <c r="R216" s="1">
        <f t="shared" si="129"/>
        <v>9.5265864254116455</v>
      </c>
      <c r="S216" s="1">
        <f t="shared" si="130"/>
        <v>1.2719185902005057</v>
      </c>
      <c r="U216" s="1">
        <f t="shared" si="131"/>
        <v>11.19638068519723</v>
      </c>
      <c r="V216" s="1">
        <f t="shared" si="132"/>
        <v>-8.1902829065325911</v>
      </c>
      <c r="W216" s="5">
        <f t="shared" si="133"/>
        <v>130.50268550244962</v>
      </c>
      <c r="X216" s="1">
        <f t="shared" si="134"/>
        <v>294.99304074363192</v>
      </c>
      <c r="Y216" s="1">
        <f t="shared" si="135"/>
        <v>164.4903552411823</v>
      </c>
      <c r="Z216" s="1">
        <f t="shared" si="136"/>
        <v>212.74786312304076</v>
      </c>
      <c r="AA216" s="7">
        <f t="shared" si="137"/>
        <v>1227.7977575490697</v>
      </c>
      <c r="AB216" s="1">
        <f t="shared" si="138"/>
        <v>204.80382037018367</v>
      </c>
      <c r="AC216" s="1">
        <f t="shared" si="139"/>
        <v>1118.2674861136577</v>
      </c>
      <c r="AD216" s="1">
        <f t="shared" si="140"/>
        <v>28.100775317357787</v>
      </c>
      <c r="AE216" s="12">
        <f t="shared" si="141"/>
        <v>0.48832193377060856</v>
      </c>
      <c r="AH216" s="23">
        <f t="shared" si="142"/>
        <v>0.35514644728377781</v>
      </c>
      <c r="AI216" s="23">
        <f t="shared" si="155"/>
        <v>0.42599900649236971</v>
      </c>
      <c r="AJ216" s="11">
        <f t="shared" si="100"/>
        <v>0.27175225524024932</v>
      </c>
      <c r="AK216" s="11">
        <f t="shared" si="100"/>
        <v>0.42016140678914737</v>
      </c>
      <c r="AL216" s="11">
        <f t="shared" si="100"/>
        <v>0.45393939083663176</v>
      </c>
      <c r="AM216" s="11">
        <f t="shared" ref="AJ216:AM270" si="157">AM$3*$O216+AM$4</f>
        <v>0.56415775922837819</v>
      </c>
      <c r="AN216" s="23">
        <f t="shared" si="143"/>
        <v>0.69691286200658364</v>
      </c>
      <c r="AO216" s="23">
        <f t="shared" si="144"/>
        <v>0.9007409892390007</v>
      </c>
      <c r="AP216" s="23">
        <f t="shared" si="145"/>
        <v>0.70253033633185202</v>
      </c>
      <c r="AQ216" s="23">
        <f t="shared" si="146"/>
        <v>0.6723099823203188</v>
      </c>
      <c r="AR216" s="23">
        <f t="shared" si="147"/>
        <v>0.61210816978273697</v>
      </c>
      <c r="AS216" s="23">
        <f t="shared" si="148"/>
        <v>2.8599723359960008</v>
      </c>
      <c r="AT216" s="23">
        <f t="shared" si="149"/>
        <v>1.3509951528475823</v>
      </c>
      <c r="AU216" s="23">
        <f t="shared" si="150"/>
        <v>1.1205024352799056</v>
      </c>
      <c r="AV216" s="23">
        <f t="shared" si="151"/>
        <v>0.38380050481258504</v>
      </c>
    </row>
    <row r="217" spans="1:48" x14ac:dyDescent="0.35">
      <c r="A217" s="31">
        <v>2047</v>
      </c>
      <c r="B217" s="1">
        <v>-5.0164656131769565</v>
      </c>
      <c r="C217" s="1">
        <v>-10.350010101564271</v>
      </c>
      <c r="D217" s="1">
        <v>-10.983965891580667</v>
      </c>
      <c r="E217" s="1">
        <v>-2.4960891356791626</v>
      </c>
      <c r="F217" s="46">
        <v>2.2433360245449792</v>
      </c>
      <c r="G217" s="1">
        <v>6.7877065204173661</v>
      </c>
      <c r="H217" s="1">
        <v>8.577789548014314</v>
      </c>
      <c r="I217" s="1">
        <v>9.3788035772540344</v>
      </c>
      <c r="J217" s="1">
        <v>7.0169699606528493</v>
      </c>
      <c r="K217" s="1">
        <v>0.862059542354772</v>
      </c>
      <c r="L217" s="1">
        <v>-1.2235891059727937</v>
      </c>
      <c r="M217" s="1">
        <v>-3.6062342239497509</v>
      </c>
      <c r="N217" s="1">
        <f t="shared" si="126"/>
        <v>9.9192591776226191E-2</v>
      </c>
      <c r="O217" s="1">
        <f t="shared" si="153"/>
        <v>34.004605630883546</v>
      </c>
      <c r="P217" s="1">
        <f t="shared" si="127"/>
        <v>-6.1524094307914181</v>
      </c>
      <c r="Q217" s="1">
        <f t="shared" si="128"/>
        <v>-3.7455730009049506</v>
      </c>
      <c r="R217" s="1">
        <f t="shared" si="129"/>
        <v>8.2480998818952376</v>
      </c>
      <c r="S217" s="1">
        <f t="shared" si="130"/>
        <v>2.2184801323449426</v>
      </c>
      <c r="U217" s="1">
        <f t="shared" si="131"/>
        <v>9.3788035772540344</v>
      </c>
      <c r="V217" s="1">
        <f t="shared" si="132"/>
        <v>-10.983965891580667</v>
      </c>
      <c r="W217" s="5">
        <f t="shared" si="133"/>
        <v>121.06328110783249</v>
      </c>
      <c r="X217" s="1">
        <f t="shared" si="134"/>
        <v>292.77184382142332</v>
      </c>
      <c r="Y217" s="1">
        <f t="shared" si="135"/>
        <v>171.70856271359082</v>
      </c>
      <c r="Z217" s="1">
        <f t="shared" si="136"/>
        <v>206.91756246462791</v>
      </c>
      <c r="AA217" s="7">
        <f t="shared" si="137"/>
        <v>1073.6139214822495</v>
      </c>
      <c r="AB217" s="1">
        <f t="shared" si="138"/>
        <v>191.07024036420057</v>
      </c>
      <c r="AC217" s="1">
        <f t="shared" si="139"/>
        <v>1399.1393353709989</v>
      </c>
      <c r="AD217" s="1">
        <f t="shared" si="140"/>
        <v>25.528160925732209</v>
      </c>
      <c r="AE217" s="12">
        <f t="shared" si="141"/>
        <v>0.5330550711415899</v>
      </c>
      <c r="AH217" s="23">
        <f t="shared" si="142"/>
        <v>0.25852043432172822</v>
      </c>
      <c r="AI217" s="23">
        <f t="shared" si="155"/>
        <v>0.412658491512221</v>
      </c>
      <c r="AJ217" s="11">
        <f t="shared" si="157"/>
        <v>0.2650294760376547</v>
      </c>
      <c r="AK217" s="11">
        <f t="shared" si="157"/>
        <v>0.40944697743501218</v>
      </c>
      <c r="AL217" s="11">
        <f t="shared" si="157"/>
        <v>0.44364513518265875</v>
      </c>
      <c r="AM217" s="11">
        <f t="shared" si="157"/>
        <v>0.55732993660074304</v>
      </c>
      <c r="AN217" s="23">
        <f t="shared" si="143"/>
        <v>0.70999255464169808</v>
      </c>
      <c r="AO217" s="23">
        <f t="shared" si="144"/>
        <v>0.91224358519514048</v>
      </c>
      <c r="AP217" s="23">
        <f t="shared" si="145"/>
        <v>0.71326992006082846</v>
      </c>
      <c r="AQ217" s="23">
        <f t="shared" si="146"/>
        <v>0.68093497755059706</v>
      </c>
      <c r="AR217" s="23">
        <f t="shared" si="147"/>
        <v>0.6141292037517232</v>
      </c>
      <c r="AS217" s="23">
        <f t="shared" si="148"/>
        <v>2.6913980131943744</v>
      </c>
      <c r="AT217" s="23">
        <f t="shared" si="149"/>
        <v>1.2729426961784596</v>
      </c>
      <c r="AU217" s="23">
        <f t="shared" si="150"/>
        <v>1.0544876452504122</v>
      </c>
      <c r="AV217" s="23">
        <f t="shared" si="151"/>
        <v>0.35948599680152377</v>
      </c>
    </row>
    <row r="218" spans="1:48" x14ac:dyDescent="0.35">
      <c r="A218" s="31">
        <v>2048</v>
      </c>
      <c r="B218" s="1">
        <v>-5.5093155135263308</v>
      </c>
      <c r="C218" s="1">
        <v>-8.6908370868961704</v>
      </c>
      <c r="D218" s="1">
        <v>-7.2434867441562902</v>
      </c>
      <c r="E218" s="1">
        <v>-1.1348333438795164</v>
      </c>
      <c r="F218" s="46">
        <v>2.8014845945160625</v>
      </c>
      <c r="G218" s="1">
        <v>8.600073642618419</v>
      </c>
      <c r="H218" s="1">
        <v>10.977907899899623</v>
      </c>
      <c r="I218" s="1">
        <v>8.6333099224297456</v>
      </c>
      <c r="J218" s="1">
        <v>5.7690979602017363</v>
      </c>
      <c r="K218" s="1">
        <v>0.27545722510844545</v>
      </c>
      <c r="L218" s="1">
        <v>-0.65406710047107852</v>
      </c>
      <c r="M218" s="1">
        <v>-3.5887202093204893</v>
      </c>
      <c r="N218" s="1">
        <f t="shared" si="126"/>
        <v>0.85300593721034623</v>
      </c>
      <c r="O218" s="1">
        <f t="shared" si="153"/>
        <v>36.781874019665587</v>
      </c>
      <c r="P218" s="1">
        <f t="shared" si="127"/>
        <v>-5.9354622747907513</v>
      </c>
      <c r="Q218" s="1">
        <f t="shared" si="128"/>
        <v>-1.8589451645065813</v>
      </c>
      <c r="R218" s="1">
        <f t="shared" si="129"/>
        <v>9.4037638216492621</v>
      </c>
      <c r="S218" s="1">
        <f t="shared" si="130"/>
        <v>1.7968293616130342</v>
      </c>
      <c r="U218" s="1">
        <f t="shared" si="131"/>
        <v>10.977907899899623</v>
      </c>
      <c r="V218" s="1">
        <f t="shared" si="132"/>
        <v>-8.6908370868961704</v>
      </c>
      <c r="W218" s="5">
        <f t="shared" si="133"/>
        <v>113.79309484904897</v>
      </c>
      <c r="X218" s="1">
        <f t="shared" si="134"/>
        <v>290.02930374790242</v>
      </c>
      <c r="Y218" s="1">
        <f t="shared" si="135"/>
        <v>176.23620889885345</v>
      </c>
      <c r="Z218" s="1">
        <f t="shared" si="136"/>
        <v>201.91119929847571</v>
      </c>
      <c r="AA218" s="7">
        <f t="shared" si="137"/>
        <v>1289.8032466127222</v>
      </c>
      <c r="AB218" s="1">
        <f t="shared" si="138"/>
        <v>186.02125102762565</v>
      </c>
      <c r="AC218" s="1">
        <f t="shared" si="139"/>
        <v>1077.7869249211408</v>
      </c>
      <c r="AD218" s="1">
        <f t="shared" si="140"/>
        <v>20.782469335236144</v>
      </c>
      <c r="AE218" s="12">
        <f t="shared" si="141"/>
        <v>0.47756758306372948</v>
      </c>
      <c r="AH218" s="23">
        <f t="shared" si="142"/>
        <v>0.34708480150629611</v>
      </c>
      <c r="AI218" s="23">
        <f t="shared" si="155"/>
        <v>0.44792980004975291</v>
      </c>
      <c r="AJ218" s="11">
        <f t="shared" si="157"/>
        <v>0.28280399372585974</v>
      </c>
      <c r="AK218" s="11">
        <f t="shared" si="157"/>
        <v>0.43777511500058902</v>
      </c>
      <c r="AL218" s="11">
        <f t="shared" si="157"/>
        <v>0.47086236539272275</v>
      </c>
      <c r="AM218" s="11">
        <f t="shared" si="157"/>
        <v>0.57538218112782635</v>
      </c>
      <c r="AN218" s="23">
        <f t="shared" si="143"/>
        <v>0.67728277781996393</v>
      </c>
      <c r="AO218" s="23">
        <f t="shared" si="144"/>
        <v>0.88230697814401882</v>
      </c>
      <c r="AP218" s="23">
        <f t="shared" si="145"/>
        <v>0.68608276802757218</v>
      </c>
      <c r="AQ218" s="23">
        <f t="shared" si="146"/>
        <v>0.65924578865452099</v>
      </c>
      <c r="AR218" s="23">
        <f t="shared" si="147"/>
        <v>0.60927609835502672</v>
      </c>
      <c r="AS218" s="23">
        <f t="shared" si="148"/>
        <v>2.9011490459441269</v>
      </c>
      <c r="AT218" s="23">
        <f t="shared" si="149"/>
        <v>1.3683834732870257</v>
      </c>
      <c r="AU218" s="23">
        <f t="shared" si="150"/>
        <v>1.1372344887104497</v>
      </c>
      <c r="AV218" s="23">
        <f t="shared" si="151"/>
        <v>0.39246130100864945</v>
      </c>
    </row>
    <row r="219" spans="1:48" x14ac:dyDescent="0.35">
      <c r="A219" s="31">
        <v>2049</v>
      </c>
      <c r="B219" s="1">
        <v>-6.2402980109913333</v>
      </c>
      <c r="C219" s="1">
        <v>-9.7131560585968515</v>
      </c>
      <c r="D219" s="1">
        <v>-2.9220658564582216</v>
      </c>
      <c r="E219" s="1">
        <v>0.20677978342701042</v>
      </c>
      <c r="F219" s="46">
        <v>4.0020308869873595</v>
      </c>
      <c r="G219" s="1">
        <v>8.7910608693582493</v>
      </c>
      <c r="H219" s="1">
        <v>11.412967232664069</v>
      </c>
      <c r="I219" s="1">
        <v>10.65342367190693</v>
      </c>
      <c r="J219" s="1">
        <v>4.6927328026089148</v>
      </c>
      <c r="K219" s="1">
        <v>1.4043941692516784</v>
      </c>
      <c r="L219" s="1">
        <v>0.1552195695554639</v>
      </c>
      <c r="M219" s="1">
        <v>-2.7384170378732078</v>
      </c>
      <c r="N219" s="1">
        <f t="shared" si="126"/>
        <v>1.6420560018200048</v>
      </c>
      <c r="O219" s="1">
        <f t="shared" si="153"/>
        <v>39.552215463525521</v>
      </c>
      <c r="P219" s="1">
        <f t="shared" si="127"/>
        <v>-6.5140580929695586</v>
      </c>
      <c r="Q219" s="1">
        <f t="shared" si="128"/>
        <v>0.42891493798538277</v>
      </c>
      <c r="R219" s="1">
        <f t="shared" si="129"/>
        <v>10.285817257976417</v>
      </c>
      <c r="S219" s="1">
        <f t="shared" si="130"/>
        <v>2.0841155138053522</v>
      </c>
      <c r="U219" s="1">
        <f t="shared" si="131"/>
        <v>11.412967232664069</v>
      </c>
      <c r="V219" s="1">
        <f t="shared" si="132"/>
        <v>-9.7131560585968515</v>
      </c>
      <c r="W219" s="5">
        <f t="shared" si="133"/>
        <v>103.33824344623538</v>
      </c>
      <c r="X219" s="1">
        <f t="shared" si="134"/>
        <v>301.52603744263547</v>
      </c>
      <c r="Y219" s="1">
        <f t="shared" si="135"/>
        <v>198.1877939964001</v>
      </c>
      <c r="Z219" s="1">
        <f t="shared" si="136"/>
        <v>202.43214044443542</v>
      </c>
      <c r="AA219" s="7">
        <f t="shared" si="137"/>
        <v>1507.9405325299274</v>
      </c>
      <c r="AB219" s="1">
        <f t="shared" si="138"/>
        <v>178.30893969833295</v>
      </c>
      <c r="AC219" s="1">
        <f t="shared" si="139"/>
        <v>1154.6283719552289</v>
      </c>
      <c r="AD219" s="1">
        <f t="shared" si="140"/>
        <v>14.183773597068907</v>
      </c>
      <c r="AE219" s="12">
        <f t="shared" si="141"/>
        <v>0.46667867400922791</v>
      </c>
      <c r="AH219" s="23">
        <f t="shared" si="142"/>
        <v>0.3631384908853042</v>
      </c>
      <c r="AI219" s="23">
        <f t="shared" si="155"/>
        <v>0.48311313638677411</v>
      </c>
      <c r="AJ219" s="11">
        <f t="shared" si="157"/>
        <v>0.30053417896656331</v>
      </c>
      <c r="AK219" s="11">
        <f t="shared" si="157"/>
        <v>0.46603259772796035</v>
      </c>
      <c r="AL219" s="11">
        <f t="shared" si="157"/>
        <v>0.49801171154255008</v>
      </c>
      <c r="AM219" s="11">
        <f t="shared" si="157"/>
        <v>0.59338940051291589</v>
      </c>
      <c r="AN219" s="23">
        <f t="shared" si="143"/>
        <v>0.65065335164551719</v>
      </c>
      <c r="AO219" s="23">
        <f t="shared" si="144"/>
        <v>0.85396843971024172</v>
      </c>
      <c r="AP219" s="23">
        <f t="shared" si="145"/>
        <v>0.66283292562991092</v>
      </c>
      <c r="AQ219" s="23">
        <f t="shared" si="146"/>
        <v>0.6411826571540914</v>
      </c>
      <c r="AR219" s="23">
        <f t="shared" si="147"/>
        <v>0.60600647760753135</v>
      </c>
      <c r="AS219" s="23">
        <f t="shared" si="148"/>
        <v>3.0861104777995383</v>
      </c>
      <c r="AT219" s="23">
        <f t="shared" si="149"/>
        <v>1.454293208176533</v>
      </c>
      <c r="AU219" s="23">
        <f t="shared" si="150"/>
        <v>1.2126838614758084</v>
      </c>
      <c r="AV219" s="23">
        <f t="shared" si="151"/>
        <v>0.42321278240357646</v>
      </c>
    </row>
    <row r="220" spans="1:48" x14ac:dyDescent="0.35">
      <c r="A220" s="31">
        <v>2050</v>
      </c>
      <c r="B220" s="1">
        <v>-4.3785728206880332</v>
      </c>
      <c r="C220" s="1">
        <v>-5.7450576848199884</v>
      </c>
      <c r="D220" s="1">
        <v>-7.7950710954992628</v>
      </c>
      <c r="E220" s="1">
        <v>-4.3873227805973469</v>
      </c>
      <c r="F220" s="46">
        <v>2.4461939806552211</v>
      </c>
      <c r="G220" s="1">
        <v>7.3412391558452317</v>
      </c>
      <c r="H220" s="1">
        <v>11.689674309151265</v>
      </c>
      <c r="I220" s="1">
        <v>9.4200150399433706</v>
      </c>
      <c r="J220" s="1">
        <v>8.0715192539169074</v>
      </c>
      <c r="K220" s="1">
        <v>0.85736937365034738</v>
      </c>
      <c r="L220" s="1">
        <v>0.25818127250017087</v>
      </c>
      <c r="M220" s="1">
        <v>0.41732020027994476</v>
      </c>
      <c r="N220" s="1">
        <f t="shared" si="126"/>
        <v>1.5162906836948187</v>
      </c>
      <c r="O220" s="1">
        <f t="shared" si="153"/>
        <v>38.968641739511995</v>
      </c>
      <c r="P220" s="1">
        <f t="shared" si="127"/>
        <v>-4.2873491811270767</v>
      </c>
      <c r="Q220" s="1">
        <f t="shared" si="128"/>
        <v>-3.2453999651471293</v>
      </c>
      <c r="R220" s="1">
        <f t="shared" si="129"/>
        <v>9.4836428349799551</v>
      </c>
      <c r="S220" s="1">
        <f t="shared" si="130"/>
        <v>3.0623566333558081</v>
      </c>
      <c r="U220" s="1">
        <f t="shared" si="131"/>
        <v>11.689674309151265</v>
      </c>
      <c r="V220" s="1">
        <f t="shared" si="132"/>
        <v>-7.7950710954992628</v>
      </c>
      <c r="W220" s="5">
        <f t="shared" si="133"/>
        <v>124.58191506413915</v>
      </c>
      <c r="X220" s="1">
        <f t="shared" si="134"/>
        <v>292.12478827448058</v>
      </c>
      <c r="Y220" s="1">
        <f t="shared" si="135"/>
        <v>167.54287321034144</v>
      </c>
      <c r="Z220" s="1">
        <f t="shared" si="136"/>
        <v>208.35335166930986</v>
      </c>
      <c r="AA220" s="7">
        <f t="shared" si="137"/>
        <v>1305.6810804322106</v>
      </c>
      <c r="AB220" s="1">
        <f t="shared" si="138"/>
        <v>188.05587762150367</v>
      </c>
      <c r="AC220" s="1">
        <f t="shared" si="139"/>
        <v>977.27262399075312</v>
      </c>
      <c r="AD220" s="1">
        <f t="shared" si="140"/>
        <v>30.553976253387319</v>
      </c>
      <c r="AE220" s="12">
        <f t="shared" si="141"/>
        <v>0.46384888932140017</v>
      </c>
      <c r="AH220" s="23">
        <f t="shared" si="142"/>
        <v>0.37334898200768168</v>
      </c>
      <c r="AI220" s="23">
        <f t="shared" si="155"/>
        <v>0.47570175009180232</v>
      </c>
      <c r="AJ220" s="11">
        <f t="shared" si="157"/>
        <v>0.29679930713287678</v>
      </c>
      <c r="AK220" s="11">
        <f t="shared" si="157"/>
        <v>0.46008014574302236</v>
      </c>
      <c r="AL220" s="11">
        <f t="shared" si="157"/>
        <v>0.49229268904721751</v>
      </c>
      <c r="AM220" s="11">
        <f t="shared" si="157"/>
        <v>0.58959617130682795</v>
      </c>
      <c r="AN220" s="23">
        <f t="shared" si="143"/>
        <v>0.65576474742145174</v>
      </c>
      <c r="AO220" s="23">
        <f t="shared" si="144"/>
        <v>0.85981147101926581</v>
      </c>
      <c r="AP220" s="23">
        <f t="shared" si="145"/>
        <v>0.66740921334025094</v>
      </c>
      <c r="AQ220" s="23">
        <f t="shared" si="146"/>
        <v>0.6446910678560791</v>
      </c>
      <c r="AR220" s="23">
        <f t="shared" si="147"/>
        <v>0.60656474579805042</v>
      </c>
      <c r="AS220" s="23">
        <f t="shared" si="148"/>
        <v>2.8815000022621353</v>
      </c>
      <c r="AT220" s="23">
        <f t="shared" si="149"/>
        <v>1.3579146884578959</v>
      </c>
      <c r="AU220" s="23">
        <f t="shared" si="150"/>
        <v>1.131511544159171</v>
      </c>
      <c r="AV220" s="23">
        <f t="shared" si="151"/>
        <v>0.39398997712956457</v>
      </c>
    </row>
    <row r="221" spans="1:48" x14ac:dyDescent="0.35">
      <c r="A221" s="31">
        <v>2051</v>
      </c>
      <c r="B221" s="1">
        <v>-1.8528046669132863</v>
      </c>
      <c r="C221" s="1">
        <v>-4.9452664868384648</v>
      </c>
      <c r="D221" s="1">
        <v>-2.6344270801047687</v>
      </c>
      <c r="E221" s="1">
        <v>-3.7776823192886142</v>
      </c>
      <c r="F221" s="46">
        <v>1.1458091842219968</v>
      </c>
      <c r="G221" s="1">
        <v>7.4770948522214473</v>
      </c>
      <c r="H221" s="1">
        <v>11.352467128652018</v>
      </c>
      <c r="I221" s="1">
        <v>9.9673685719906135</v>
      </c>
      <c r="J221" s="1">
        <v>6.3636722346870238</v>
      </c>
      <c r="K221" s="1">
        <v>1.4703327210320312</v>
      </c>
      <c r="L221" s="1">
        <v>-0.13462129874488515</v>
      </c>
      <c r="M221" s="1">
        <v>-2.8131717537534984</v>
      </c>
      <c r="N221" s="1">
        <f t="shared" si="126"/>
        <v>1.8015642572634676</v>
      </c>
      <c r="O221" s="1">
        <f t="shared" si="153"/>
        <v>36.306411971773095</v>
      </c>
      <c r="P221" s="1">
        <f t="shared" si="127"/>
        <v>-2.126916984490602</v>
      </c>
      <c r="Q221" s="1">
        <f t="shared" si="128"/>
        <v>-1.755433405057129</v>
      </c>
      <c r="R221" s="1">
        <f t="shared" si="129"/>
        <v>9.598976850954692</v>
      </c>
      <c r="S221" s="1">
        <f t="shared" si="130"/>
        <v>2.5664612189913902</v>
      </c>
      <c r="U221" s="1">
        <f t="shared" si="131"/>
        <v>11.352467128652018</v>
      </c>
      <c r="V221" s="1">
        <f t="shared" si="132"/>
        <v>-4.9452664868384648</v>
      </c>
      <c r="W221" s="5">
        <f t="shared" si="133"/>
        <v>128.40195177673152</v>
      </c>
      <c r="X221" s="1">
        <f t="shared" si="134"/>
        <v>297.66452820539746</v>
      </c>
      <c r="Y221" s="1">
        <f t="shared" si="135"/>
        <v>169.26257642866594</v>
      </c>
      <c r="Z221" s="1">
        <f t="shared" si="136"/>
        <v>213.03323999106448</v>
      </c>
      <c r="AA221" s="7">
        <f t="shared" si="137"/>
        <v>1281.0318900115867</v>
      </c>
      <c r="AB221" s="1">
        <f t="shared" si="138"/>
        <v>201.27716350225094</v>
      </c>
      <c r="AC221" s="1">
        <f t="shared" si="139"/>
        <v>663.57947415572517</v>
      </c>
      <c r="AD221" s="1">
        <f t="shared" si="140"/>
        <v>27.763370025606051</v>
      </c>
      <c r="AE221" s="12">
        <f t="shared" si="141"/>
        <v>0.41851163189326368</v>
      </c>
      <c r="AH221" s="23">
        <f t="shared" si="142"/>
        <v>0.36090603704725949</v>
      </c>
      <c r="AI221" s="23">
        <f t="shared" si="155"/>
        <v>0.44189143204151826</v>
      </c>
      <c r="AJ221" s="11">
        <f t="shared" si="157"/>
        <v>0.27976103661934781</v>
      </c>
      <c r="AK221" s="11">
        <f t="shared" si="157"/>
        <v>0.43292540211208558</v>
      </c>
      <c r="AL221" s="11">
        <f t="shared" si="157"/>
        <v>0.46620283732337631</v>
      </c>
      <c r="AM221" s="11">
        <f t="shared" si="157"/>
        <v>0.57229167781652512</v>
      </c>
      <c r="AN221" s="23">
        <f t="shared" si="143"/>
        <v>0.68245544081735332</v>
      </c>
      <c r="AO221" s="23">
        <f t="shared" si="144"/>
        <v>0.8873235747927668</v>
      </c>
      <c r="AP221" s="23">
        <f t="shared" si="145"/>
        <v>0.69046159682388708</v>
      </c>
      <c r="AQ221" s="23">
        <f t="shared" si="146"/>
        <v>0.66270456663528443</v>
      </c>
      <c r="AR221" s="23">
        <f t="shared" si="147"/>
        <v>0.60999503985754888</v>
      </c>
      <c r="AS221" s="23">
        <f t="shared" si="148"/>
        <v>2.8994754235418996</v>
      </c>
      <c r="AT221" s="23">
        <f t="shared" si="149"/>
        <v>1.3680676278405144</v>
      </c>
      <c r="AU221" s="23">
        <f t="shared" si="150"/>
        <v>1.1363302269270144</v>
      </c>
      <c r="AV221" s="23">
        <f t="shared" si="151"/>
        <v>0.39135524445962927</v>
      </c>
    </row>
    <row r="222" spans="1:48" x14ac:dyDescent="0.35">
      <c r="A222" s="31">
        <v>2052</v>
      </c>
      <c r="B222" s="1">
        <v>-5.252768247195152</v>
      </c>
      <c r="C222" s="1">
        <v>-11.034206981735695</v>
      </c>
      <c r="D222" s="1">
        <v>-6.0380167104175291</v>
      </c>
      <c r="E222" s="1">
        <v>-0.61726857943037983</v>
      </c>
      <c r="F222" s="46">
        <v>2.0480498677819652</v>
      </c>
      <c r="G222" s="1">
        <v>6.2485433054987505</v>
      </c>
      <c r="H222" s="1">
        <v>9.4041220024059662</v>
      </c>
      <c r="I222" s="1">
        <v>9.2929219508271501</v>
      </c>
      <c r="J222" s="1">
        <v>3.8268286280345771</v>
      </c>
      <c r="K222" s="1">
        <v>1.0194561931869321</v>
      </c>
      <c r="L222" s="1">
        <v>-1.8483911475164017</v>
      </c>
      <c r="M222" s="1">
        <v>-3.9938136689715589</v>
      </c>
      <c r="N222" s="1">
        <f t="shared" si="126"/>
        <v>0.25462138437238535</v>
      </c>
      <c r="O222" s="1">
        <f t="shared" si="153"/>
        <v>30.820465754548408</v>
      </c>
      <c r="P222" s="1">
        <f t="shared" si="127"/>
        <v>-6.3667156608947808</v>
      </c>
      <c r="Q222" s="1">
        <f t="shared" si="128"/>
        <v>-1.5357451406886478</v>
      </c>
      <c r="R222" s="1">
        <f t="shared" si="129"/>
        <v>8.315195752910622</v>
      </c>
      <c r="S222" s="1">
        <f t="shared" si="130"/>
        <v>0.99929789123503587</v>
      </c>
      <c r="U222" s="1">
        <f t="shared" si="131"/>
        <v>9.4041220024059662</v>
      </c>
      <c r="V222" s="1">
        <f t="shared" si="132"/>
        <v>-11.034206981735695</v>
      </c>
      <c r="W222" s="5">
        <f t="shared" si="133"/>
        <v>112.06358059852751</v>
      </c>
      <c r="X222" s="1">
        <f t="shared" si="134"/>
        <v>299.57562840834436</v>
      </c>
      <c r="Y222" s="1">
        <f t="shared" si="135"/>
        <v>187.51204780981686</v>
      </c>
      <c r="Z222" s="1">
        <f t="shared" si="136"/>
        <v>205.81960450343593</v>
      </c>
      <c r="AA222" s="7">
        <f t="shared" si="137"/>
        <v>1175.5907830163321</v>
      </c>
      <c r="AB222" s="1">
        <f t="shared" si="138"/>
        <v>179.39905239313003</v>
      </c>
      <c r="AC222" s="1">
        <f t="shared" si="139"/>
        <v>1319.6841842886954</v>
      </c>
      <c r="AD222" s="1">
        <f t="shared" si="140"/>
        <v>22.364054401962491</v>
      </c>
      <c r="AE222" s="12">
        <f t="shared" si="141"/>
        <v>0.51444868095109575</v>
      </c>
      <c r="AH222" s="23">
        <f t="shared" si="142"/>
        <v>0.28901210188878018</v>
      </c>
      <c r="AI222" s="23">
        <f t="shared" si="155"/>
        <v>0.37221991508276475</v>
      </c>
      <c r="AJ222" s="11">
        <f t="shared" si="157"/>
        <v>0.24465098082910983</v>
      </c>
      <c r="AK222" s="11">
        <f t="shared" si="157"/>
        <v>0.3769687506963938</v>
      </c>
      <c r="AL222" s="11">
        <f t="shared" si="157"/>
        <v>0.41244056439457438</v>
      </c>
      <c r="AM222" s="11">
        <f t="shared" si="157"/>
        <v>0.53663302740456464</v>
      </c>
      <c r="AN222" s="23">
        <f t="shared" si="143"/>
        <v>0.75490340534669198</v>
      </c>
      <c r="AO222" s="23">
        <f t="shared" si="144"/>
        <v>0.94844747556234155</v>
      </c>
      <c r="AP222" s="23">
        <f t="shared" si="145"/>
        <v>0.74921922278772657</v>
      </c>
      <c r="AQ222" s="23">
        <f t="shared" si="146"/>
        <v>0.71021337153496966</v>
      </c>
      <c r="AR222" s="23">
        <f t="shared" si="147"/>
        <v>0.62163410227762006</v>
      </c>
      <c r="AS222" s="23">
        <f t="shared" si="148"/>
        <v>2.8716610651084973</v>
      </c>
      <c r="AT222" s="23">
        <f t="shared" si="149"/>
        <v>1.3651814349077929</v>
      </c>
      <c r="AU222" s="23">
        <f t="shared" si="150"/>
        <v>1.1269045063765506</v>
      </c>
      <c r="AV222" s="23">
        <f t="shared" si="151"/>
        <v>0.3784630958561952</v>
      </c>
    </row>
    <row r="223" spans="1:48" x14ac:dyDescent="0.35">
      <c r="A223" s="31">
        <v>2053</v>
      </c>
      <c r="B223" s="1">
        <v>-6.2657497917045726</v>
      </c>
      <c r="C223" s="1">
        <v>-10.609501911045959</v>
      </c>
      <c r="D223" s="1">
        <v>-9.352360850517103</v>
      </c>
      <c r="E223" s="1">
        <v>-3.6307832602652246</v>
      </c>
      <c r="F223" s="46">
        <v>0.17030314509327371</v>
      </c>
      <c r="G223" s="1">
        <v>6.758790466655948</v>
      </c>
      <c r="H223" s="1">
        <v>9.099585486966264</v>
      </c>
      <c r="I223" s="1">
        <v>8.1854303809772109</v>
      </c>
      <c r="J223" s="1">
        <v>3.818212729662446</v>
      </c>
      <c r="K223" s="1">
        <v>0.46307261634751629</v>
      </c>
      <c r="L223" s="1">
        <v>-1.1451832326633506</v>
      </c>
      <c r="M223" s="1">
        <v>-4.553734197806933</v>
      </c>
      <c r="N223" s="1">
        <f t="shared" si="126"/>
        <v>-0.58849320152504014</v>
      </c>
      <c r="O223" s="1">
        <f t="shared" si="153"/>
        <v>28.03232220935514</v>
      </c>
      <c r="P223" s="1">
        <f t="shared" si="127"/>
        <v>-6.9563551239073638</v>
      </c>
      <c r="Q223" s="1">
        <f t="shared" si="128"/>
        <v>-4.2709469885630176</v>
      </c>
      <c r="R223" s="1">
        <f t="shared" si="129"/>
        <v>8.0146021115331418</v>
      </c>
      <c r="S223" s="1">
        <f t="shared" si="130"/>
        <v>1.0453673711155373</v>
      </c>
      <c r="U223" s="1">
        <f t="shared" si="131"/>
        <v>9.099585486966264</v>
      </c>
      <c r="V223" s="1">
        <f t="shared" si="132"/>
        <v>-10.609501911045959</v>
      </c>
      <c r="W223" s="5">
        <f t="shared" si="133"/>
        <v>134.13348385924024</v>
      </c>
      <c r="X223" s="1">
        <f t="shared" si="134"/>
        <v>292.7095752551582</v>
      </c>
      <c r="Y223" s="1">
        <f t="shared" si="135"/>
        <v>158.57609139591796</v>
      </c>
      <c r="Z223" s="1">
        <f t="shared" si="136"/>
        <v>213.42152955719922</v>
      </c>
      <c r="AA223" s="7">
        <f t="shared" si="137"/>
        <v>961.98446656408726</v>
      </c>
      <c r="AB223" s="1">
        <f t="shared" si="138"/>
        <v>199.55785545089589</v>
      </c>
      <c r="AC223" s="1">
        <f t="shared" si="139"/>
        <v>1411.4729658470087</v>
      </c>
      <c r="AD223" s="1">
        <f t="shared" si="140"/>
        <v>34.3545561337923</v>
      </c>
      <c r="AE223" s="12">
        <f t="shared" si="141"/>
        <v>0.54777763088322318</v>
      </c>
      <c r="AH223" s="23">
        <f t="shared" si="142"/>
        <v>0.27777470446905517</v>
      </c>
      <c r="AI223" s="23">
        <f t="shared" si="155"/>
        <v>0.33681049205881025</v>
      </c>
      <c r="AJ223" s="11">
        <f t="shared" si="157"/>
        <v>0.22680686213987289</v>
      </c>
      <c r="AK223" s="11">
        <f t="shared" si="157"/>
        <v>0.34852968653542243</v>
      </c>
      <c r="AL223" s="11">
        <f t="shared" si="157"/>
        <v>0.38511675765168035</v>
      </c>
      <c r="AM223" s="11">
        <f t="shared" si="157"/>
        <v>0.51851009436080842</v>
      </c>
      <c r="AN223" s="23">
        <f t="shared" si="143"/>
        <v>0.800728383200354</v>
      </c>
      <c r="AO223" s="23">
        <f t="shared" si="144"/>
        <v>0.9817994185262221</v>
      </c>
      <c r="AP223" s="23">
        <f t="shared" si="145"/>
        <v>0.78489016412785984</v>
      </c>
      <c r="AQ223" s="23">
        <f t="shared" si="146"/>
        <v>0.73972065866686854</v>
      </c>
      <c r="AR223" s="23">
        <f t="shared" si="147"/>
        <v>0.6299081934227786</v>
      </c>
      <c r="AS223" s="23">
        <f t="shared" si="148"/>
        <v>2.6429799360057742</v>
      </c>
      <c r="AT223" s="23">
        <f t="shared" si="149"/>
        <v>1.2639977613186144</v>
      </c>
      <c r="AU223" s="23">
        <f t="shared" si="150"/>
        <v>1.040357280120171</v>
      </c>
      <c r="AV223" s="23">
        <f t="shared" si="151"/>
        <v>0.34462810665570398</v>
      </c>
    </row>
    <row r="224" spans="1:48" x14ac:dyDescent="0.35">
      <c r="A224" s="31">
        <v>2054</v>
      </c>
      <c r="B224" s="1">
        <v>-2.5168985655110601</v>
      </c>
      <c r="C224" s="1">
        <v>-7.2713237169191087</v>
      </c>
      <c r="D224" s="1">
        <v>-17.003835644857368</v>
      </c>
      <c r="E224" s="1">
        <v>-5.0396907540729812</v>
      </c>
      <c r="F224" s="46">
        <v>1.6699681385508258E-2</v>
      </c>
      <c r="G224" s="1">
        <v>5.1291943747547535</v>
      </c>
      <c r="H224" s="1">
        <v>8.9800173835049932</v>
      </c>
      <c r="I224" s="1">
        <v>8.9962253342237304</v>
      </c>
      <c r="J224" s="1">
        <v>4.5337981348779879</v>
      </c>
      <c r="K224" s="1">
        <v>0.91410045829892927</v>
      </c>
      <c r="L224" s="1">
        <v>-1.8029197340414447</v>
      </c>
      <c r="M224" s="1">
        <v>-3.493047236492945</v>
      </c>
      <c r="N224" s="1">
        <f t="shared" si="126"/>
        <v>-0.71314002373741736</v>
      </c>
      <c r="O224" s="1">
        <f t="shared" si="153"/>
        <v>27.655934908746971</v>
      </c>
      <c r="P224" s="1">
        <f t="shared" si="127"/>
        <v>-4.7806521600790335</v>
      </c>
      <c r="Q224" s="1">
        <f t="shared" si="128"/>
        <v>-7.3422755725149473</v>
      </c>
      <c r="R224" s="1">
        <f t="shared" si="129"/>
        <v>7.7018123641611593</v>
      </c>
      <c r="S224" s="1">
        <f t="shared" si="130"/>
        <v>1.2149929530451573</v>
      </c>
      <c r="U224" s="1">
        <f t="shared" si="131"/>
        <v>8.9962253342237304</v>
      </c>
      <c r="V224" s="1">
        <f t="shared" si="132"/>
        <v>-17.003835644857368</v>
      </c>
      <c r="W224" s="5">
        <f t="shared" si="133"/>
        <v>135.39926800773014</v>
      </c>
      <c r="X224" s="1">
        <f t="shared" si="134"/>
        <v>296.20231838932654</v>
      </c>
      <c r="Y224" s="1">
        <f t="shared" si="135"/>
        <v>160.80305038159639</v>
      </c>
      <c r="Z224" s="1">
        <f t="shared" si="136"/>
        <v>215.80079319852834</v>
      </c>
      <c r="AA224" s="7">
        <f t="shared" si="137"/>
        <v>964.41365044224824</v>
      </c>
      <c r="AB224" s="1">
        <f t="shared" si="138"/>
        <v>207.68969275257194</v>
      </c>
      <c r="AC224" s="1">
        <f t="shared" si="139"/>
        <v>2354.3476004637714</v>
      </c>
      <c r="AD224" s="1">
        <f t="shared" si="140"/>
        <v>31.554421631444171</v>
      </c>
      <c r="AE224" s="12">
        <f t="shared" si="141"/>
        <v>0.60974710702602664</v>
      </c>
      <c r="AH224" s="23">
        <f t="shared" si="142"/>
        <v>0.27336264145133427</v>
      </c>
      <c r="AI224" s="23">
        <f t="shared" si="155"/>
        <v>0.33203037334108654</v>
      </c>
      <c r="AJ224" s="11">
        <f t="shared" si="157"/>
        <v>0.22439798341598063</v>
      </c>
      <c r="AK224" s="11">
        <f t="shared" si="157"/>
        <v>0.34469053606921912</v>
      </c>
      <c r="AL224" s="11">
        <f t="shared" si="157"/>
        <v>0.38142816210572028</v>
      </c>
      <c r="AM224" s="11">
        <f t="shared" si="157"/>
        <v>0.51606357690685534</v>
      </c>
      <c r="AN224" s="23">
        <f t="shared" si="143"/>
        <v>0.80737946479020128</v>
      </c>
      <c r="AO224" s="23">
        <f t="shared" si="144"/>
        <v>0.9864198509239025</v>
      </c>
      <c r="AP224" s="23">
        <f t="shared" si="145"/>
        <v>0.79000547531840981</v>
      </c>
      <c r="AQ224" s="23">
        <f t="shared" si="146"/>
        <v>0.7439808437523634</v>
      </c>
      <c r="AR224" s="23">
        <f t="shared" si="147"/>
        <v>0.63114694280231831</v>
      </c>
      <c r="AS224" s="23">
        <f t="shared" si="148"/>
        <v>2.6525344155598862</v>
      </c>
      <c r="AT224" s="23">
        <f t="shared" si="149"/>
        <v>1.2697100488314803</v>
      </c>
      <c r="AU224" s="23">
        <f t="shared" si="150"/>
        <v>1.0446652731772554</v>
      </c>
      <c r="AV224" s="23">
        <f t="shared" si="151"/>
        <v>0.34540208237125025</v>
      </c>
    </row>
    <row r="225" spans="1:48" x14ac:dyDescent="0.35">
      <c r="A225" s="31">
        <v>2055</v>
      </c>
      <c r="B225" s="1">
        <v>-6.63039390575263</v>
      </c>
      <c r="C225" s="1">
        <v>-13.345394463118788</v>
      </c>
      <c r="D225" s="1">
        <v>-11.431405976802726</v>
      </c>
      <c r="E225" s="1">
        <v>-5.0413545556526875</v>
      </c>
      <c r="F225" s="46">
        <v>2.585380793355772</v>
      </c>
      <c r="G225" s="1">
        <v>6.8548751071362162</v>
      </c>
      <c r="H225" s="1">
        <v>9.4166166537318521</v>
      </c>
      <c r="I225" s="1">
        <v>9.8289414950683494</v>
      </c>
      <c r="J225" s="1">
        <v>4.9526486334165929</v>
      </c>
      <c r="K225" s="1">
        <v>0.44043926076859458</v>
      </c>
      <c r="L225" s="1">
        <v>-1.5872565661018108</v>
      </c>
      <c r="M225" s="1">
        <v>-1.3862206362042198</v>
      </c>
      <c r="N225" s="1">
        <f t="shared" si="126"/>
        <v>-0.44526034667962361</v>
      </c>
      <c r="O225" s="1">
        <f t="shared" si="153"/>
        <v>33.638462682708784</v>
      </c>
      <c r="P225" s="1">
        <f t="shared" si="127"/>
        <v>-7.8229452017881203</v>
      </c>
      <c r="Q225" s="1">
        <f t="shared" si="128"/>
        <v>-4.6291265796998813</v>
      </c>
      <c r="R225" s="1">
        <f t="shared" si="129"/>
        <v>8.7001444186454719</v>
      </c>
      <c r="S225" s="1">
        <f t="shared" si="130"/>
        <v>1.2686104426944589</v>
      </c>
      <c r="U225" s="1">
        <f t="shared" si="131"/>
        <v>9.8289414950683494</v>
      </c>
      <c r="V225" s="1">
        <f t="shared" si="132"/>
        <v>-13.345394463118788</v>
      </c>
      <c r="W225" s="5">
        <f t="shared" si="133"/>
        <v>125.16082988475497</v>
      </c>
      <c r="X225" s="1">
        <f t="shared" si="134"/>
        <v>291.47712192498699</v>
      </c>
      <c r="Y225" s="1">
        <f t="shared" si="135"/>
        <v>166.31629204023201</v>
      </c>
      <c r="Z225" s="1">
        <f t="shared" si="136"/>
        <v>208.31897590487097</v>
      </c>
      <c r="AA225" s="7">
        <f t="shared" si="137"/>
        <v>1089.8087360934283</v>
      </c>
      <c r="AB225" s="1">
        <f t="shared" si="138"/>
        <v>193.95851149542844</v>
      </c>
      <c r="AC225" s="1">
        <f t="shared" si="139"/>
        <v>1725.635230257235</v>
      </c>
      <c r="AD225" s="1">
        <f t="shared" si="140"/>
        <v>28.181574137040755</v>
      </c>
      <c r="AE225" s="12">
        <f t="shared" si="141"/>
        <v>0.55719764875436861</v>
      </c>
      <c r="AH225" s="23">
        <f t="shared" si="142"/>
        <v>0.28947315452270539</v>
      </c>
      <c r="AI225" s="23">
        <f t="shared" si="155"/>
        <v>0.40800847607040153</v>
      </c>
      <c r="AJ225" s="11">
        <f t="shared" si="157"/>
        <v>0.26268616116933624</v>
      </c>
      <c r="AK225" s="11">
        <f t="shared" si="157"/>
        <v>0.40571231936362961</v>
      </c>
      <c r="AL225" s="11">
        <f t="shared" si="157"/>
        <v>0.4400569342905461</v>
      </c>
      <c r="AM225" s="11">
        <f t="shared" si="157"/>
        <v>0.55495000743760703</v>
      </c>
      <c r="AN225" s="23">
        <f t="shared" si="143"/>
        <v>0.71475410506769677</v>
      </c>
      <c r="AO225" s="23">
        <f t="shared" si="144"/>
        <v>0.91630438151341365</v>
      </c>
      <c r="AP225" s="23">
        <f t="shared" si="145"/>
        <v>0.7171439350373412</v>
      </c>
      <c r="AQ225" s="23">
        <f t="shared" si="146"/>
        <v>0.68406188289506598</v>
      </c>
      <c r="AR225" s="23">
        <f t="shared" si="147"/>
        <v>0.61488669363990334</v>
      </c>
      <c r="AS225" s="23">
        <f t="shared" si="148"/>
        <v>2.7176496943381152</v>
      </c>
      <c r="AT225" s="23">
        <f t="shared" si="149"/>
        <v>1.2859856993883245</v>
      </c>
      <c r="AU225" s="23">
        <f t="shared" si="150"/>
        <v>1.0648475726353996</v>
      </c>
      <c r="AV225" s="23">
        <f t="shared" si="151"/>
        <v>0.3624104613908497</v>
      </c>
    </row>
    <row r="226" spans="1:48" x14ac:dyDescent="0.35">
      <c r="A226" s="31">
        <v>2056</v>
      </c>
      <c r="B226" s="1">
        <v>-8.3259627848917699</v>
      </c>
      <c r="C226" s="1">
        <v>-8.894089041421827</v>
      </c>
      <c r="D226" s="1">
        <v>-10.505340858514229</v>
      </c>
      <c r="E226" s="1">
        <v>-0.41417258568535509</v>
      </c>
      <c r="F226" s="46">
        <v>3.0638612081983547</v>
      </c>
      <c r="G226" s="1">
        <v>6.3863318323534788</v>
      </c>
      <c r="H226" s="1">
        <v>9.4817225756910677</v>
      </c>
      <c r="I226" s="1">
        <v>8.5795373516811768</v>
      </c>
      <c r="J226" s="1">
        <v>3.2287915028077734</v>
      </c>
      <c r="K226" s="1">
        <v>0.49529156558164977</v>
      </c>
      <c r="L226" s="1">
        <v>-2.2758446183192529</v>
      </c>
      <c r="M226" s="1">
        <v>-2.8759156572747333</v>
      </c>
      <c r="N226" s="1">
        <f t="shared" si="126"/>
        <v>-0.17131579248280571</v>
      </c>
      <c r="O226" s="1">
        <f t="shared" si="153"/>
        <v>30.740244470731852</v>
      </c>
      <c r="P226" s="1">
        <f t="shared" si="127"/>
        <v>-6.2020908208392713</v>
      </c>
      <c r="Q226" s="1">
        <f t="shared" si="128"/>
        <v>-2.6185507453337431</v>
      </c>
      <c r="R226" s="1">
        <f t="shared" si="129"/>
        <v>8.1491972532419084</v>
      </c>
      <c r="S226" s="1">
        <f t="shared" si="130"/>
        <v>0.48274615002339011</v>
      </c>
      <c r="U226" s="1">
        <f t="shared" si="131"/>
        <v>9.4817225756910677</v>
      </c>
      <c r="V226" s="1">
        <f t="shared" si="132"/>
        <v>-10.505340858514229</v>
      </c>
      <c r="W226" s="5">
        <f t="shared" si="133"/>
        <v>108.63201297400208</v>
      </c>
      <c r="X226" s="1">
        <f t="shared" si="134"/>
        <v>294.02639220675081</v>
      </c>
      <c r="Y226" s="1">
        <f t="shared" si="135"/>
        <v>185.39437923274875</v>
      </c>
      <c r="Z226" s="1">
        <f t="shared" si="136"/>
        <v>201.32920259037644</v>
      </c>
      <c r="AA226" s="7">
        <f t="shared" si="137"/>
        <v>1171.9053806515899</v>
      </c>
      <c r="AB226" s="1">
        <f t="shared" si="138"/>
        <v>182.15489104901508</v>
      </c>
      <c r="AC226" s="1">
        <f t="shared" si="139"/>
        <v>1275.7328130102837</v>
      </c>
      <c r="AD226" s="1">
        <f t="shared" si="140"/>
        <v>17.554567449494542</v>
      </c>
      <c r="AE226" s="12">
        <f t="shared" si="141"/>
        <v>0.51060963398210302</v>
      </c>
      <c r="AH226" s="23">
        <f t="shared" si="142"/>
        <v>0.29187556304300044</v>
      </c>
      <c r="AI226" s="23">
        <f t="shared" si="155"/>
        <v>0.37120110477829449</v>
      </c>
      <c r="AJ226" s="11">
        <f t="shared" si="157"/>
        <v>0.24413756461268385</v>
      </c>
      <c r="AK226" s="11">
        <f t="shared" si="157"/>
        <v>0.37615049360146491</v>
      </c>
      <c r="AL226" s="11">
        <f t="shared" si="157"/>
        <v>0.41165439581317215</v>
      </c>
      <c r="AM226" s="11">
        <f t="shared" si="157"/>
        <v>0.53611158905975698</v>
      </c>
      <c r="AN226" s="23">
        <f t="shared" si="143"/>
        <v>0.75613710427380942</v>
      </c>
      <c r="AO226" s="23">
        <f t="shared" si="144"/>
        <v>0.94938555461695162</v>
      </c>
      <c r="AP226" s="23">
        <f t="shared" si="145"/>
        <v>0.75019086334422491</v>
      </c>
      <c r="AQ226" s="23">
        <f t="shared" si="146"/>
        <v>0.71101187525573684</v>
      </c>
      <c r="AR226" s="23">
        <f t="shared" si="147"/>
        <v>0.62184995586664171</v>
      </c>
      <c r="AS226" s="23">
        <f t="shared" si="148"/>
        <v>2.868573850213346</v>
      </c>
      <c r="AT226" s="23">
        <f t="shared" si="149"/>
        <v>1.3639234336328023</v>
      </c>
      <c r="AU226" s="23">
        <f t="shared" si="150"/>
        <v>1.1257690593402225</v>
      </c>
      <c r="AV226" s="23">
        <f t="shared" si="151"/>
        <v>0.37793500051022255</v>
      </c>
    </row>
    <row r="227" spans="1:48" x14ac:dyDescent="0.35">
      <c r="A227" s="31">
        <v>2057</v>
      </c>
      <c r="B227" s="1">
        <v>-7.8105979156182226</v>
      </c>
      <c r="C227" s="1">
        <v>-6.9774338864690648</v>
      </c>
      <c r="D227" s="1">
        <v>-13.095045304408231</v>
      </c>
      <c r="E227" s="1">
        <v>-6.5661808609831258</v>
      </c>
      <c r="F227" s="46">
        <v>3.0456596042766817</v>
      </c>
      <c r="G227" s="1">
        <v>7.1981902317359738</v>
      </c>
      <c r="H227" s="1">
        <v>10.257042276711287</v>
      </c>
      <c r="I227" s="1">
        <v>8.4471030299374963</v>
      </c>
      <c r="J227" s="1">
        <v>5.966271369575197</v>
      </c>
      <c r="K227" s="1">
        <v>1.8257968311573678</v>
      </c>
      <c r="L227" s="1">
        <v>-1.44525463543471</v>
      </c>
      <c r="M227" s="1">
        <v>-4.3044066255984772</v>
      </c>
      <c r="N227" s="1">
        <f t="shared" si="126"/>
        <v>-0.28823799042648551</v>
      </c>
      <c r="O227" s="1">
        <f t="shared" si="153"/>
        <v>34.914266512236637</v>
      </c>
      <c r="P227" s="1">
        <f t="shared" si="127"/>
        <v>-5.8879824864540069</v>
      </c>
      <c r="Q227" s="1">
        <f t="shared" si="128"/>
        <v>-5.5385221870382244</v>
      </c>
      <c r="R227" s="1">
        <f t="shared" si="129"/>
        <v>8.6341118461282509</v>
      </c>
      <c r="S227" s="1">
        <f t="shared" si="130"/>
        <v>2.115604521765952</v>
      </c>
      <c r="U227" s="1">
        <f t="shared" si="131"/>
        <v>10.257042276711287</v>
      </c>
      <c r="V227" s="1">
        <f t="shared" si="132"/>
        <v>-13.095045304408231</v>
      </c>
      <c r="W227" s="5">
        <f t="shared" si="133"/>
        <v>125.83560552048469</v>
      </c>
      <c r="X227" s="1">
        <f t="shared" si="134"/>
        <v>301.94937707830439</v>
      </c>
      <c r="Y227" s="1">
        <f t="shared" si="135"/>
        <v>176.11377155781969</v>
      </c>
      <c r="Z227" s="1">
        <f t="shared" si="136"/>
        <v>213.89249129939455</v>
      </c>
      <c r="AA227" s="7">
        <f t="shared" si="137"/>
        <v>1204.2709335864201</v>
      </c>
      <c r="AB227" s="1">
        <f t="shared" si="138"/>
        <v>196.80921331373389</v>
      </c>
      <c r="AC227" s="1">
        <f t="shared" si="139"/>
        <v>1718.1503764455258</v>
      </c>
      <c r="AD227" s="1">
        <f t="shared" si="140"/>
        <v>27.430998863617745</v>
      </c>
      <c r="AE227" s="12">
        <f t="shared" si="141"/>
        <v>0.54430524175549133</v>
      </c>
      <c r="AH227" s="23">
        <f t="shared" si="142"/>
        <v>0.32048486001064652</v>
      </c>
      <c r="AI227" s="23">
        <f t="shared" si="155"/>
        <v>0.42421118470540525</v>
      </c>
      <c r="AJ227" s="11">
        <f t="shared" si="157"/>
        <v>0.2708513056783145</v>
      </c>
      <c r="AK227" s="11">
        <f t="shared" si="157"/>
        <v>0.4187255184248137</v>
      </c>
      <c r="AL227" s="11">
        <f t="shared" si="157"/>
        <v>0.452559811819919</v>
      </c>
      <c r="AM227" s="11">
        <f t="shared" si="157"/>
        <v>0.56324273232953814</v>
      </c>
      <c r="AN227" s="23">
        <f t="shared" si="143"/>
        <v>0.69861574677130589</v>
      </c>
      <c r="AO227" s="23">
        <f t="shared" si="144"/>
        <v>0.902269809994381</v>
      </c>
      <c r="AP227" s="23">
        <f t="shared" si="145"/>
        <v>0.7039373542092231</v>
      </c>
      <c r="AQ227" s="23">
        <f t="shared" si="146"/>
        <v>0.67343609394628678</v>
      </c>
      <c r="AR227" s="23">
        <f t="shared" si="147"/>
        <v>0.61236592445143623</v>
      </c>
      <c r="AS227" s="23">
        <f t="shared" si="148"/>
        <v>2.8348413991522028</v>
      </c>
      <c r="AT227" s="23">
        <f t="shared" si="149"/>
        <v>1.3393279731528118</v>
      </c>
      <c r="AU227" s="23">
        <f t="shared" si="150"/>
        <v>1.1106440744613675</v>
      </c>
      <c r="AV227" s="23">
        <f t="shared" si="151"/>
        <v>0.38018558464648011</v>
      </c>
    </row>
    <row r="228" spans="1:48" x14ac:dyDescent="0.35">
      <c r="A228" s="31">
        <v>2058</v>
      </c>
      <c r="B228" s="1">
        <v>-2.8419404036186138</v>
      </c>
      <c r="C228" s="1">
        <v>-9.0818590137642659</v>
      </c>
      <c r="D228" s="1">
        <v>-8.5623689477990013</v>
      </c>
      <c r="E228" s="1">
        <v>-5.5804554466752565</v>
      </c>
      <c r="F228" s="46">
        <v>1.7407984335744142</v>
      </c>
      <c r="G228" s="1">
        <v>6.9958786625898375</v>
      </c>
      <c r="H228" s="1">
        <v>9.8781842445360404</v>
      </c>
      <c r="I228" s="1">
        <v>8.573661453479227</v>
      </c>
      <c r="J228" s="1">
        <v>4.0341282920801085</v>
      </c>
      <c r="K228" s="1">
        <v>0.4195198174039112</v>
      </c>
      <c r="L228" s="1">
        <v>-0.97982845438971644</v>
      </c>
      <c r="M228" s="1">
        <v>-5.4143452911223466E-2</v>
      </c>
      <c r="N228" s="1">
        <f t="shared" si="126"/>
        <v>0.37846459870878862</v>
      </c>
      <c r="O228" s="1">
        <f t="shared" si="153"/>
        <v>31.222651086259628</v>
      </c>
      <c r="P228" s="1">
        <f t="shared" si="127"/>
        <v>-5.4094020143271182</v>
      </c>
      <c r="Q228" s="1">
        <f t="shared" si="128"/>
        <v>-4.1340086536332814</v>
      </c>
      <c r="R228" s="1">
        <f t="shared" si="129"/>
        <v>8.4825747868683692</v>
      </c>
      <c r="S228" s="1">
        <f t="shared" si="130"/>
        <v>1.1579398850314344</v>
      </c>
      <c r="U228" s="1">
        <f t="shared" si="131"/>
        <v>9.8781842445360404</v>
      </c>
      <c r="V228" s="1">
        <f t="shared" si="132"/>
        <v>-9.0818590137642659</v>
      </c>
      <c r="W228" s="5">
        <f t="shared" si="133"/>
        <v>128.24791544010642</v>
      </c>
      <c r="X228" s="1">
        <f t="shared" si="134"/>
        <v>292.03990052324144</v>
      </c>
      <c r="Y228" s="1">
        <f t="shared" si="135"/>
        <v>163.79198508313502</v>
      </c>
      <c r="Z228" s="1">
        <f t="shared" si="136"/>
        <v>210.14390798167392</v>
      </c>
      <c r="AA228" s="7">
        <f t="shared" si="137"/>
        <v>1078.6449376196711</v>
      </c>
      <c r="AB228" s="1">
        <f t="shared" si="138"/>
        <v>191.29853836180203</v>
      </c>
      <c r="AC228" s="1">
        <f t="shared" si="139"/>
        <v>1158.2309032940404</v>
      </c>
      <c r="AD228" s="1">
        <f t="shared" si="140"/>
        <v>32.59864625920541</v>
      </c>
      <c r="AE228" s="12">
        <f t="shared" si="141"/>
        <v>0.50889758458543632</v>
      </c>
      <c r="AH228" s="23">
        <f t="shared" si="142"/>
        <v>0.30650499862337993</v>
      </c>
      <c r="AI228" s="23">
        <f t="shared" si="155"/>
        <v>0.37732766879549728</v>
      </c>
      <c r="AJ228" s="11">
        <f t="shared" si="157"/>
        <v>0.24722496695206161</v>
      </c>
      <c r="AK228" s="11">
        <f t="shared" si="157"/>
        <v>0.38107104107984824</v>
      </c>
      <c r="AL228" s="11">
        <f t="shared" si="157"/>
        <v>0.41638198064534432</v>
      </c>
      <c r="AM228" s="11">
        <f t="shared" si="157"/>
        <v>0.53924723206068759</v>
      </c>
      <c r="AN228" s="23">
        <f t="shared" si="143"/>
        <v>0.74879404745107292</v>
      </c>
      <c r="AO228" s="23">
        <f t="shared" si="144"/>
        <v>0.9437636954426587</v>
      </c>
      <c r="AP228" s="23">
        <f t="shared" si="145"/>
        <v>0.74439680115588103</v>
      </c>
      <c r="AQ228" s="23">
        <f t="shared" si="146"/>
        <v>0.70625520646837237</v>
      </c>
      <c r="AR228" s="23">
        <f t="shared" si="147"/>
        <v>0.62057176852730422</v>
      </c>
      <c r="AS228" s="23">
        <f t="shared" si="148"/>
        <v>2.7439066959390193</v>
      </c>
      <c r="AT228" s="23">
        <f t="shared" si="149"/>
        <v>1.3034648840176692</v>
      </c>
      <c r="AU228" s="23">
        <f t="shared" si="150"/>
        <v>1.0764272736012339</v>
      </c>
      <c r="AV228" s="23">
        <f t="shared" si="151"/>
        <v>0.3622123864863348</v>
      </c>
    </row>
    <row r="229" spans="1:48" x14ac:dyDescent="0.35">
      <c r="A229" s="31">
        <v>2059</v>
      </c>
      <c r="B229" s="1">
        <v>-3.4970455284312152</v>
      </c>
      <c r="C229" s="1">
        <v>-2.719146320436165</v>
      </c>
      <c r="D229" s="1">
        <v>-7.4371506920537644</v>
      </c>
      <c r="E229" s="1">
        <v>-5.7641723062243448</v>
      </c>
      <c r="F229" s="46">
        <v>0.48709578986088753</v>
      </c>
      <c r="G229" s="1">
        <v>7.9354259616165246</v>
      </c>
      <c r="H229" s="1">
        <v>9.0793201375378914</v>
      </c>
      <c r="I229" s="1">
        <v>9.0552998097415784</v>
      </c>
      <c r="J229" s="1">
        <v>6.3038107993744648</v>
      </c>
      <c r="K229" s="1">
        <v>1.2142101706836474</v>
      </c>
      <c r="L229" s="1">
        <v>-0.13404168767837565</v>
      </c>
      <c r="M229" s="1">
        <v>-1.5262395935287643</v>
      </c>
      <c r="N229" s="1">
        <f t="shared" si="126"/>
        <v>1.0831138783718637</v>
      </c>
      <c r="O229" s="1">
        <f t="shared" si="153"/>
        <v>32.860952498131347</v>
      </c>
      <c r="P229" s="1">
        <f t="shared" si="127"/>
        <v>-2.0901117672595344</v>
      </c>
      <c r="Q229" s="1">
        <f t="shared" si="128"/>
        <v>-4.2380757361390735</v>
      </c>
      <c r="R229" s="1">
        <f t="shared" si="129"/>
        <v>8.69001530296533</v>
      </c>
      <c r="S229" s="1">
        <f t="shared" si="130"/>
        <v>2.461326427459912</v>
      </c>
      <c r="U229" s="1">
        <f t="shared" si="131"/>
        <v>9.0793201375378914</v>
      </c>
      <c r="V229" s="1">
        <f t="shared" si="132"/>
        <v>-7.4371506920537644</v>
      </c>
      <c r="W229" s="5">
        <f t="shared" si="133"/>
        <v>133.12345473551827</v>
      </c>
      <c r="X229" s="1">
        <f t="shared" si="134"/>
        <v>295.7762900092963</v>
      </c>
      <c r="Y229" s="1">
        <f t="shared" si="135"/>
        <v>162.65283527377804</v>
      </c>
      <c r="Z229" s="1">
        <f t="shared" si="136"/>
        <v>214.4498723724073</v>
      </c>
      <c r="AA229" s="7">
        <f t="shared" si="137"/>
        <v>984.51810848589753</v>
      </c>
      <c r="AB229" s="1">
        <f t="shared" si="138"/>
        <v>206.08355421227682</v>
      </c>
      <c r="AC229" s="1">
        <f t="shared" si="139"/>
        <v>1021.7829652204892</v>
      </c>
      <c r="AD229" s="1">
        <f t="shared" si="140"/>
        <v>30.081677629379854</v>
      </c>
      <c r="AE229" s="12">
        <f t="shared" si="141"/>
        <v>0.50464387820199264</v>
      </c>
      <c r="AH229" s="23">
        <f t="shared" si="142"/>
        <v>0.27702691307514821</v>
      </c>
      <c r="AI229" s="23">
        <f t="shared" si="155"/>
        <v>0.39813409672626809</v>
      </c>
      <c r="AJ229" s="11">
        <f t="shared" si="157"/>
        <v>0.25771009598804062</v>
      </c>
      <c r="AK229" s="11">
        <f t="shared" si="157"/>
        <v>0.39778171548093977</v>
      </c>
      <c r="AL229" s="11">
        <f t="shared" si="157"/>
        <v>0.4324373344816872</v>
      </c>
      <c r="AM229" s="11">
        <f t="shared" si="157"/>
        <v>0.54989619123785372</v>
      </c>
      <c r="AN229" s="23">
        <f t="shared" si="143"/>
        <v>0.72521240557595323</v>
      </c>
      <c r="AO229" s="23">
        <f t="shared" si="144"/>
        <v>0.9250156855254773</v>
      </c>
      <c r="AP229" s="23">
        <f t="shared" si="145"/>
        <v>0.72559434587609295</v>
      </c>
      <c r="AQ229" s="23">
        <f t="shared" si="146"/>
        <v>0.6909085799838981</v>
      </c>
      <c r="AR229" s="23">
        <f t="shared" si="147"/>
        <v>0.61658615152777407</v>
      </c>
      <c r="AS229" s="23">
        <f t="shared" si="148"/>
        <v>2.5952837898146126</v>
      </c>
      <c r="AT229" s="23">
        <f t="shared" si="149"/>
        <v>1.2294663051584072</v>
      </c>
      <c r="AU229" s="23">
        <f t="shared" si="150"/>
        <v>1.0171541007280991</v>
      </c>
      <c r="AV229" s="23">
        <f t="shared" si="151"/>
        <v>0.34493461032152423</v>
      </c>
    </row>
    <row r="230" spans="1:48" x14ac:dyDescent="0.35">
      <c r="A230" s="31">
        <v>2060</v>
      </c>
      <c r="B230" s="1">
        <v>-6.5175963975581697</v>
      </c>
      <c r="C230" s="1">
        <v>-3.2806404414895587</v>
      </c>
      <c r="D230" s="1">
        <v>-7.4419869083781274</v>
      </c>
      <c r="E230" s="1">
        <v>-2.7862186723003046</v>
      </c>
      <c r="F230" s="46">
        <v>4.3845913471818339</v>
      </c>
      <c r="G230" s="1">
        <v>7.5559432410375331</v>
      </c>
      <c r="H230" s="1">
        <v>9.6140024311628185</v>
      </c>
      <c r="I230" s="1">
        <v>9.8300401548977696</v>
      </c>
      <c r="J230" s="1">
        <v>5.4255409006814785</v>
      </c>
      <c r="K230" s="1">
        <v>1.556923631077527</v>
      </c>
      <c r="L230" s="1">
        <v>-0.34606755617358465</v>
      </c>
      <c r="M230" s="1">
        <v>0.30204365454636006</v>
      </c>
      <c r="N230" s="1">
        <f t="shared" si="126"/>
        <v>1.5247146153904649</v>
      </c>
      <c r="O230" s="1">
        <f t="shared" si="153"/>
        <v>36.810118074961437</v>
      </c>
      <c r="P230" s="1">
        <f t="shared" si="127"/>
        <v>-3.7748254775254977</v>
      </c>
      <c r="Q230" s="1">
        <f t="shared" si="128"/>
        <v>-1.9478714111655329</v>
      </c>
      <c r="R230" s="1">
        <f t="shared" si="129"/>
        <v>8.9999952756993746</v>
      </c>
      <c r="S230" s="1">
        <f t="shared" si="130"/>
        <v>2.2121323251951401</v>
      </c>
      <c r="U230" s="1">
        <f t="shared" si="131"/>
        <v>9.8300401548977696</v>
      </c>
      <c r="V230" s="1">
        <f t="shared" si="132"/>
        <v>-7.4419869083781274</v>
      </c>
      <c r="W230" s="5">
        <f t="shared" si="133"/>
        <v>116.85077686820328</v>
      </c>
      <c r="X230" s="1">
        <f t="shared" si="134"/>
        <v>300.77471404860012</v>
      </c>
      <c r="Y230" s="1">
        <f t="shared" si="135"/>
        <v>183.92393718039682</v>
      </c>
      <c r="Z230" s="1">
        <f t="shared" si="136"/>
        <v>208.81274545840171</v>
      </c>
      <c r="AA230" s="7">
        <f t="shared" si="137"/>
        <v>1205.3197919534637</v>
      </c>
      <c r="AB230" s="1">
        <f t="shared" si="138"/>
        <v>186.07448685890699</v>
      </c>
      <c r="AC230" s="1">
        <f t="shared" si="139"/>
        <v>923.17593012477573</v>
      </c>
      <c r="AD230" s="1">
        <f t="shared" si="140"/>
        <v>23.813533438749786</v>
      </c>
      <c r="AE230" s="12">
        <f t="shared" si="141"/>
        <v>0.46671425579623388</v>
      </c>
      <c r="AH230" s="23">
        <f t="shared" si="142"/>
        <v>0.29675668970990804</v>
      </c>
      <c r="AI230" s="23">
        <f t="shared" si="155"/>
        <v>0.44828849955201022</v>
      </c>
      <c r="AJ230" s="11">
        <f t="shared" si="157"/>
        <v>0.28298475567975323</v>
      </c>
      <c r="AK230" s="11">
        <f t="shared" si="157"/>
        <v>0.43806320436460666</v>
      </c>
      <c r="AL230" s="11">
        <f t="shared" si="157"/>
        <v>0.47113915713462207</v>
      </c>
      <c r="AM230" s="11">
        <f t="shared" si="157"/>
        <v>0.5755657674872493</v>
      </c>
      <c r="AN230" s="23">
        <f t="shared" si="143"/>
        <v>0.67698105711848355</v>
      </c>
      <c r="AO230" s="23">
        <f t="shared" si="144"/>
        <v>0.88201038551599653</v>
      </c>
      <c r="AP230" s="23">
        <f t="shared" si="145"/>
        <v>0.68582623272654697</v>
      </c>
      <c r="AQ230" s="23">
        <f t="shared" si="146"/>
        <v>0.65904363205775129</v>
      </c>
      <c r="AR230" s="23">
        <f t="shared" si="147"/>
        <v>0.60923484540509065</v>
      </c>
      <c r="AS230" s="23">
        <f t="shared" si="148"/>
        <v>2.8040544631029256</v>
      </c>
      <c r="AT230" s="23">
        <f t="shared" si="149"/>
        <v>1.3225619442662551</v>
      </c>
      <c r="AU230" s="23">
        <f t="shared" si="150"/>
        <v>1.0991901679069176</v>
      </c>
      <c r="AV230" s="23">
        <f t="shared" si="151"/>
        <v>0.37937747976709824</v>
      </c>
    </row>
    <row r="231" spans="1:48" x14ac:dyDescent="0.35">
      <c r="A231" s="31">
        <v>2061</v>
      </c>
      <c r="B231" s="1">
        <v>-3.6376330046333485</v>
      </c>
      <c r="C231" s="1">
        <v>-2.6579997748004738</v>
      </c>
      <c r="D231" s="1">
        <v>-5.0925390866924483</v>
      </c>
      <c r="E231" s="1">
        <v>-1.4282504107862692E-2</v>
      </c>
      <c r="F231" s="46">
        <v>2.3749929371493592</v>
      </c>
      <c r="G231" s="1">
        <v>6.1203087566606902</v>
      </c>
      <c r="H231" s="1">
        <v>8.6980462585031066</v>
      </c>
      <c r="I231" s="1">
        <v>8.1211255435221101</v>
      </c>
      <c r="J231" s="1">
        <v>5.1763998440030061</v>
      </c>
      <c r="K231" s="1">
        <v>0.4979014779171973</v>
      </c>
      <c r="L231" s="1">
        <v>-0.94079155407138204</v>
      </c>
      <c r="M231" s="1">
        <v>-3.4459525291737787</v>
      </c>
      <c r="N231" s="1">
        <f t="shared" si="126"/>
        <v>1.2666313636896815</v>
      </c>
      <c r="O231" s="1">
        <f t="shared" si="153"/>
        <v>30.490873339838274</v>
      </c>
      <c r="P231" s="1">
        <f t="shared" si="127"/>
        <v>-1.9978630416291541</v>
      </c>
      <c r="Q231" s="1">
        <f t="shared" si="128"/>
        <v>-0.91060955121698395</v>
      </c>
      <c r="R231" s="1">
        <f t="shared" si="129"/>
        <v>7.646493519561969</v>
      </c>
      <c r="S231" s="1">
        <f t="shared" si="130"/>
        <v>1.5778365892829402</v>
      </c>
      <c r="U231" s="1">
        <f t="shared" si="131"/>
        <v>8.6980462585031066</v>
      </c>
      <c r="V231" s="1">
        <f t="shared" si="132"/>
        <v>-5.0925390866924483</v>
      </c>
      <c r="W231" s="5">
        <f t="shared" si="133"/>
        <v>105.18232153889323</v>
      </c>
      <c r="X231" s="1">
        <f t="shared" si="134"/>
        <v>291.74591223255669</v>
      </c>
      <c r="Y231" s="1">
        <f t="shared" si="135"/>
        <v>186.56359069366346</v>
      </c>
      <c r="Z231" s="1">
        <f t="shared" si="136"/>
        <v>198.46411688572496</v>
      </c>
      <c r="AA231" s="7">
        <f t="shared" si="137"/>
        <v>1081.8258280039497</v>
      </c>
      <c r="AB231" s="1">
        <f t="shared" si="138"/>
        <v>169.40760749029312</v>
      </c>
      <c r="AC231" s="1">
        <f t="shared" si="139"/>
        <v>575.14324181824668</v>
      </c>
      <c r="AD231" s="1">
        <f t="shared" si="140"/>
        <v>20.478517793746676</v>
      </c>
      <c r="AE231" s="12">
        <f t="shared" si="141"/>
        <v>0.42167693754501551</v>
      </c>
      <c r="AH231" s="23">
        <f t="shared" si="142"/>
        <v>0.26295790693876464</v>
      </c>
      <c r="AI231" s="23">
        <f t="shared" si="155"/>
        <v>0.36803409141594606</v>
      </c>
      <c r="AJ231" s="11">
        <f t="shared" si="157"/>
        <v>0.24254158937496495</v>
      </c>
      <c r="AK231" s="11">
        <f t="shared" si="157"/>
        <v>0.37360690806635038</v>
      </c>
      <c r="AL231" s="11">
        <f t="shared" si="157"/>
        <v>0.40921055873041506</v>
      </c>
      <c r="AM231" s="11">
        <f t="shared" si="157"/>
        <v>0.53449067670894879</v>
      </c>
      <c r="AN231" s="23">
        <f t="shared" si="143"/>
        <v>0.76000418855335594</v>
      </c>
      <c r="AO231" s="23">
        <f t="shared" si="144"/>
        <v>0.95230975861656819</v>
      </c>
      <c r="AP231" s="23">
        <f t="shared" si="145"/>
        <v>0.75323194136713967</v>
      </c>
      <c r="AQ231" s="23">
        <f t="shared" si="146"/>
        <v>0.71351315915248015</v>
      </c>
      <c r="AR231" s="23">
        <f t="shared" si="147"/>
        <v>0.62252934914893598</v>
      </c>
      <c r="AS231" s="23">
        <f t="shared" si="148"/>
        <v>2.7603632797154414</v>
      </c>
      <c r="AT231" s="23">
        <f t="shared" si="149"/>
        <v>1.313109274379054</v>
      </c>
      <c r="AU231" s="23">
        <f t="shared" si="150"/>
        <v>1.0835383161364427</v>
      </c>
      <c r="AV231" s="23">
        <f t="shared" si="151"/>
        <v>0.36331775679914446</v>
      </c>
    </row>
    <row r="232" spans="1:48" x14ac:dyDescent="0.35">
      <c r="A232" s="31">
        <v>2062</v>
      </c>
      <c r="B232" s="1">
        <v>-7.2505877466942978</v>
      </c>
      <c r="C232" s="1">
        <v>-5.9288854952669894</v>
      </c>
      <c r="D232" s="1">
        <v>-10.203001435938081</v>
      </c>
      <c r="E232" s="1">
        <v>-3.9100890624170477</v>
      </c>
      <c r="F232" s="46">
        <v>0.70562434496060344</v>
      </c>
      <c r="G232" s="1">
        <v>4.9751997827771444</v>
      </c>
      <c r="H232" s="1">
        <v>9.2252543980808124</v>
      </c>
      <c r="I232" s="1">
        <v>7.7265034597184039</v>
      </c>
      <c r="J232" s="1">
        <v>4.7376354653089843</v>
      </c>
      <c r="K232" s="1">
        <v>0.9862702590008996</v>
      </c>
      <c r="L232" s="1">
        <v>-2.1001792339700458</v>
      </c>
      <c r="M232" s="1">
        <v>-2.0423284525456458</v>
      </c>
      <c r="N232" s="1">
        <f t="shared" si="126"/>
        <v>-0.25654864308210484</v>
      </c>
      <c r="O232" s="1">
        <f t="shared" si="153"/>
        <v>27.370217450845949</v>
      </c>
      <c r="P232" s="1">
        <f t="shared" si="127"/>
        <v>-5.5418085903783556</v>
      </c>
      <c r="Q232" s="1">
        <f t="shared" si="128"/>
        <v>-4.4691553844648411</v>
      </c>
      <c r="R232" s="1">
        <f t="shared" si="129"/>
        <v>7.3089858801921208</v>
      </c>
      <c r="S232" s="1">
        <f t="shared" si="130"/>
        <v>1.2079088301132792</v>
      </c>
      <c r="U232" s="1">
        <f t="shared" si="131"/>
        <v>9.2252543980808124</v>
      </c>
      <c r="V232" s="1">
        <f t="shared" si="132"/>
        <v>-10.203001435938081</v>
      </c>
      <c r="W232" s="5">
        <f t="shared" si="133"/>
        <v>130.8373312808159</v>
      </c>
      <c r="X232" s="1">
        <f t="shared" si="134"/>
        <v>296.51874550868695</v>
      </c>
      <c r="Y232" s="1">
        <f t="shared" si="135"/>
        <v>165.68141422787104</v>
      </c>
      <c r="Z232" s="1">
        <f t="shared" si="136"/>
        <v>213.67803839475141</v>
      </c>
      <c r="AA232" s="7">
        <f t="shared" si="137"/>
        <v>1018.9687968572775</v>
      </c>
      <c r="AB232" s="1">
        <f t="shared" si="138"/>
        <v>204.09141904825921</v>
      </c>
      <c r="AC232" s="1">
        <f t="shared" si="139"/>
        <v>1388.2300277413528</v>
      </c>
      <c r="AD232" s="1">
        <f t="shared" si="140"/>
        <v>28.791621756686297</v>
      </c>
      <c r="AE232" s="12">
        <f t="shared" si="141"/>
        <v>0.53857797854073353</v>
      </c>
      <c r="AH232" s="23">
        <f t="shared" si="142"/>
        <v>0.28241188728918198</v>
      </c>
      <c r="AI232" s="23">
        <f t="shared" si="155"/>
        <v>0.32840176162574353</v>
      </c>
      <c r="AJ232" s="11">
        <f t="shared" si="157"/>
        <v>0.22256939168541409</v>
      </c>
      <c r="AK232" s="11">
        <f t="shared" si="157"/>
        <v>0.34177621799862867</v>
      </c>
      <c r="AL232" s="11">
        <f t="shared" si="157"/>
        <v>0.37862813101829029</v>
      </c>
      <c r="AM232" s="11">
        <f t="shared" si="157"/>
        <v>0.51420641343049867</v>
      </c>
      <c r="AN232" s="23">
        <f t="shared" si="143"/>
        <v>0.81250217274062986</v>
      </c>
      <c r="AO232" s="23">
        <f t="shared" si="144"/>
        <v>0.9899459955857246</v>
      </c>
      <c r="AP232" s="23">
        <f t="shared" si="145"/>
        <v>0.79393616314258764</v>
      </c>
      <c r="AQ232" s="23">
        <f t="shared" si="146"/>
        <v>0.7472587387030829</v>
      </c>
      <c r="AR232" s="23">
        <f t="shared" si="147"/>
        <v>0.63210662575779686</v>
      </c>
      <c r="AS232" s="23">
        <f t="shared" si="148"/>
        <v>2.7313958512525462</v>
      </c>
      <c r="AT232" s="23">
        <f t="shared" si="149"/>
        <v>1.308371472634084</v>
      </c>
      <c r="AU232" s="23">
        <f t="shared" si="150"/>
        <v>1.0761691813893925</v>
      </c>
      <c r="AV232" s="23">
        <f t="shared" si="151"/>
        <v>0.35530690659632752</v>
      </c>
    </row>
    <row r="233" spans="1:48" x14ac:dyDescent="0.35">
      <c r="A233" s="31">
        <v>2063</v>
      </c>
      <c r="B233" s="1">
        <v>-9.1811352843063361</v>
      </c>
      <c r="C233" s="1">
        <v>-9.8238232689280736</v>
      </c>
      <c r="D233" s="1">
        <v>-6.7337604878850881</v>
      </c>
      <c r="E233" s="1">
        <v>-3.138107549340508</v>
      </c>
      <c r="F233" s="46">
        <v>1.2174804300048723</v>
      </c>
      <c r="G233" s="1">
        <v>7.3157797191102478</v>
      </c>
      <c r="H233" s="1">
        <v>11.005947254821159</v>
      </c>
      <c r="I233" s="1">
        <v>8.8483333418578631</v>
      </c>
      <c r="J233" s="1">
        <v>5.5959552943688298</v>
      </c>
      <c r="K233" s="1">
        <v>0.66590773525451696</v>
      </c>
      <c r="L233" s="1">
        <v>-0.90618946244914778</v>
      </c>
      <c r="M233" s="1">
        <v>-3.7945733047632086</v>
      </c>
      <c r="N233" s="1">
        <f t="shared" si="126"/>
        <v>8.9317868145427373E-2</v>
      </c>
      <c r="O233" s="1">
        <f t="shared" si="153"/>
        <v>33.983496040162976</v>
      </c>
      <c r="P233" s="1">
        <f t="shared" si="127"/>
        <v>-7.0157623352600185</v>
      </c>
      <c r="Q233" s="1">
        <f t="shared" si="128"/>
        <v>-2.8847958690735744</v>
      </c>
      <c r="R233" s="1">
        <f t="shared" si="129"/>
        <v>9.0566867719297566</v>
      </c>
      <c r="S233" s="1">
        <f t="shared" si="130"/>
        <v>1.7852245223913996</v>
      </c>
      <c r="U233" s="1">
        <f t="shared" si="131"/>
        <v>11.005947254821159</v>
      </c>
      <c r="V233" s="1">
        <f t="shared" si="132"/>
        <v>-9.8238232689280736</v>
      </c>
      <c r="W233" s="5">
        <f t="shared" si="133"/>
        <v>126.97459463768438</v>
      </c>
      <c r="X233" s="1">
        <f t="shared" si="134"/>
        <v>292.6196734274327</v>
      </c>
      <c r="Y233" s="1">
        <f t="shared" si="135"/>
        <v>165.64507878974831</v>
      </c>
      <c r="Z233" s="1">
        <f t="shared" si="136"/>
        <v>209.79713403255855</v>
      </c>
      <c r="AA233" s="7">
        <f t="shared" si="137"/>
        <v>1215.3873334537766</v>
      </c>
      <c r="AB233" s="1">
        <f t="shared" si="138"/>
        <v>195.45584912899744</v>
      </c>
      <c r="AC233" s="1">
        <f t="shared" si="139"/>
        <v>1280.0824791476934</v>
      </c>
      <c r="AD233" s="1">
        <f t="shared" si="140"/>
        <v>29.246670073185655</v>
      </c>
      <c r="AE233" s="12">
        <f t="shared" si="141"/>
        <v>0.50648234848856233</v>
      </c>
      <c r="AH233" s="23">
        <f t="shared" si="142"/>
        <v>0.34811945370290076</v>
      </c>
      <c r="AI233" s="23">
        <f t="shared" si="155"/>
        <v>0.4123903997100698</v>
      </c>
      <c r="AJ233" s="11">
        <f t="shared" si="157"/>
        <v>0.26489437465704302</v>
      </c>
      <c r="AK233" s="11">
        <f t="shared" si="157"/>
        <v>0.40923165960966235</v>
      </c>
      <c r="AL233" s="11">
        <f t="shared" si="157"/>
        <v>0.44343826119359714</v>
      </c>
      <c r="AM233" s="11">
        <f t="shared" si="157"/>
        <v>0.55719272426105926</v>
      </c>
      <c r="AN233" s="23">
        <f t="shared" si="143"/>
        <v>0.71026423396342531</v>
      </c>
      <c r="AO233" s="23">
        <f t="shared" si="144"/>
        <v>0.91247698421666967</v>
      </c>
      <c r="AP233" s="23">
        <f t="shared" si="145"/>
        <v>0.71349143854396258</v>
      </c>
      <c r="AQ233" s="23">
        <f t="shared" si="146"/>
        <v>0.68111356321404282</v>
      </c>
      <c r="AR233" s="23">
        <f t="shared" si="147"/>
        <v>0.6141721313403069</v>
      </c>
      <c r="AS233" s="23">
        <f t="shared" si="148"/>
        <v>2.8639587839901903</v>
      </c>
      <c r="AT233" s="23">
        <f t="shared" si="149"/>
        <v>1.35459531036854</v>
      </c>
      <c r="AU233" s="23">
        <f t="shared" si="150"/>
        <v>1.122100418325261</v>
      </c>
      <c r="AV233" s="23">
        <f t="shared" si="151"/>
        <v>0.38249912115232154</v>
      </c>
    </row>
    <row r="234" spans="1:48" x14ac:dyDescent="0.35">
      <c r="A234" s="31">
        <v>2064</v>
      </c>
      <c r="B234" s="1">
        <v>-3.5795227647922587</v>
      </c>
      <c r="C234" s="1">
        <v>-3.5766102004794851</v>
      </c>
      <c r="D234" s="1">
        <v>-10.685949284684172</v>
      </c>
      <c r="E234" s="1">
        <v>-5.8607933541073152</v>
      </c>
      <c r="F234" s="46">
        <v>1.6486871364813711</v>
      </c>
      <c r="G234" s="1">
        <v>6.2523809444076655</v>
      </c>
      <c r="H234" s="1">
        <v>10.291118456038456</v>
      </c>
      <c r="I234" s="1">
        <v>8.8226223579213112</v>
      </c>
      <c r="J234" s="1">
        <v>5.0786871901604336</v>
      </c>
      <c r="K234" s="1">
        <v>0.4254553459888335</v>
      </c>
      <c r="L234" s="1">
        <v>-1.1125387291641073</v>
      </c>
      <c r="M234" s="1">
        <v>-2.8800632195609115</v>
      </c>
      <c r="N234" s="1">
        <f t="shared" si="126"/>
        <v>0.40195615651748512</v>
      </c>
      <c r="O234" s="1">
        <f t="shared" si="153"/>
        <v>32.093496085009235</v>
      </c>
      <c r="P234" s="1">
        <f t="shared" si="127"/>
        <v>-3.6502354233449843</v>
      </c>
      <c r="Q234" s="1">
        <f t="shared" si="128"/>
        <v>-4.9660185007700379</v>
      </c>
      <c r="R234" s="1">
        <f t="shared" si="129"/>
        <v>8.4553739194558108</v>
      </c>
      <c r="S234" s="1">
        <f t="shared" si="130"/>
        <v>1.4638679356617199</v>
      </c>
      <c r="U234" s="1">
        <f t="shared" si="131"/>
        <v>10.291118456038456</v>
      </c>
      <c r="V234" s="1">
        <f t="shared" si="132"/>
        <v>-10.685949284684172</v>
      </c>
      <c r="W234" s="5">
        <f t="shared" si="133"/>
        <v>128.80380340881078</v>
      </c>
      <c r="X234" s="1">
        <f t="shared" si="134"/>
        <v>291.28868289550473</v>
      </c>
      <c r="Y234" s="1">
        <f t="shared" si="135"/>
        <v>162.48487948669396</v>
      </c>
      <c r="Z234" s="1">
        <f t="shared" si="136"/>
        <v>210.04624315215776</v>
      </c>
      <c r="AA234" s="7">
        <f t="shared" si="137"/>
        <v>1114.7674280751337</v>
      </c>
      <c r="AB234" s="1">
        <f t="shared" si="138"/>
        <v>201.18412998137808</v>
      </c>
      <c r="AC234" s="1">
        <f t="shared" si="139"/>
        <v>1433.228939909543</v>
      </c>
      <c r="AD234" s="1">
        <f t="shared" si="140"/>
        <v>28.21173841812174</v>
      </c>
      <c r="AE234" s="12">
        <f t="shared" si="141"/>
        <v>0.53136925732768414</v>
      </c>
      <c r="AH234" s="23">
        <f t="shared" si="142"/>
        <v>0.32174227102781905</v>
      </c>
      <c r="AI234" s="23">
        <f t="shared" si="155"/>
        <v>0.38838740027961727</v>
      </c>
      <c r="AJ234" s="11">
        <f t="shared" si="157"/>
        <v>0.2527983749440591</v>
      </c>
      <c r="AK234" s="11">
        <f t="shared" si="157"/>
        <v>0.3899536600670942</v>
      </c>
      <c r="AL234" s="11">
        <f t="shared" si="157"/>
        <v>0.42491626163309049</v>
      </c>
      <c r="AM234" s="11">
        <f t="shared" si="157"/>
        <v>0.54490772455255998</v>
      </c>
      <c r="AN234" s="23">
        <f t="shared" si="143"/>
        <v>0.73599827508257454</v>
      </c>
      <c r="AO234" s="23">
        <f t="shared" si="144"/>
        <v>0.93373187588432638</v>
      </c>
      <c r="AP234" s="23">
        <f t="shared" si="145"/>
        <v>0.73423401713737602</v>
      </c>
      <c r="AQ234" s="23">
        <f t="shared" si="146"/>
        <v>0.69794231963298081</v>
      </c>
      <c r="AR234" s="23">
        <f t="shared" si="147"/>
        <v>0.61838486552725203</v>
      </c>
      <c r="AS234" s="23">
        <f t="shared" si="148"/>
        <v>2.7746082876198495</v>
      </c>
      <c r="AT234" s="23">
        <f t="shared" si="149"/>
        <v>1.3160343282521909</v>
      </c>
      <c r="AU234" s="23">
        <f t="shared" si="150"/>
        <v>1.0878437192720833</v>
      </c>
      <c r="AV234" s="23">
        <f t="shared" si="151"/>
        <v>0.36757807333471737</v>
      </c>
    </row>
    <row r="235" spans="1:48" x14ac:dyDescent="0.35">
      <c r="A235" s="31">
        <v>2065</v>
      </c>
      <c r="B235" s="1">
        <v>-3.7333718063663901</v>
      </c>
      <c r="C235" s="1">
        <v>-4.7249117187812182</v>
      </c>
      <c r="D235" s="1">
        <v>-7.1515531110780906E-2</v>
      </c>
      <c r="E235" s="1">
        <v>-3.2942679088638638</v>
      </c>
      <c r="F235" s="46">
        <v>2.9142743969800096</v>
      </c>
      <c r="G235" s="1">
        <v>8.2859074839378106</v>
      </c>
      <c r="H235" s="1">
        <v>12.702149872348647</v>
      </c>
      <c r="I235" s="1">
        <v>9.7749352567446177</v>
      </c>
      <c r="J235" s="1">
        <v>5.801215329918386</v>
      </c>
      <c r="K235" s="1">
        <v>1.5541030758317786</v>
      </c>
      <c r="L235" s="1">
        <v>-1.8152216959777294</v>
      </c>
      <c r="M235" s="1">
        <v>-3.1089665076700408</v>
      </c>
      <c r="N235" s="1">
        <f t="shared" si="126"/>
        <v>2.0236941872492689</v>
      </c>
      <c r="O235" s="1">
        <f t="shared" si="153"/>
        <v>39.478482339929471</v>
      </c>
      <c r="P235" s="1">
        <f t="shared" si="127"/>
        <v>-3.7794489149028401</v>
      </c>
      <c r="Q235" s="1">
        <f t="shared" si="128"/>
        <v>-0.15050301433154503</v>
      </c>
      <c r="R235" s="1">
        <f t="shared" si="129"/>
        <v>10.254330871010358</v>
      </c>
      <c r="S235" s="1">
        <f t="shared" si="130"/>
        <v>1.8466989032574783</v>
      </c>
      <c r="U235" s="1">
        <f t="shared" si="131"/>
        <v>12.702149872348647</v>
      </c>
      <c r="V235" s="1">
        <f t="shared" si="132"/>
        <v>-4.7249117187812182</v>
      </c>
      <c r="W235" s="5">
        <f t="shared" si="133"/>
        <v>121.1833754641205</v>
      </c>
      <c r="X235" s="1">
        <f t="shared" si="134"/>
        <v>299.66055827515754</v>
      </c>
      <c r="Y235" s="1">
        <f t="shared" si="135"/>
        <v>178.47718281103704</v>
      </c>
      <c r="Z235" s="1">
        <f t="shared" si="136"/>
        <v>210.42196686963902</v>
      </c>
      <c r="AA235" s="7">
        <f t="shared" si="137"/>
        <v>1511.3626165735734</v>
      </c>
      <c r="AB235" s="1">
        <f t="shared" si="138"/>
        <v>194.89469256861577</v>
      </c>
      <c r="AC235" s="1">
        <f t="shared" si="139"/>
        <v>613.90681123047693</v>
      </c>
      <c r="AD235" s="1">
        <f t="shared" si="140"/>
        <v>23.736029179812618</v>
      </c>
      <c r="AE235" s="12">
        <f t="shared" si="141"/>
        <v>0.38925095382171343</v>
      </c>
      <c r="AH235" s="23">
        <f t="shared" si="142"/>
        <v>0.41070933028966511</v>
      </c>
      <c r="AI235" s="23">
        <f t="shared" si="155"/>
        <v>0.48217672571710424</v>
      </c>
      <c r="AJ235" s="11">
        <f t="shared" si="157"/>
        <v>0.3000622869755486</v>
      </c>
      <c r="AK235" s="11">
        <f t="shared" si="157"/>
        <v>0.46528051986728064</v>
      </c>
      <c r="AL235" s="11">
        <f t="shared" si="157"/>
        <v>0.49728912693130878</v>
      </c>
      <c r="AM235" s="11">
        <f t="shared" si="157"/>
        <v>0.59291013520954161</v>
      </c>
      <c r="AN235" s="23">
        <f t="shared" si="143"/>
        <v>0.6512844910638238</v>
      </c>
      <c r="AO235" s="23">
        <f t="shared" si="144"/>
        <v>0.85470296628089026</v>
      </c>
      <c r="AP235" s="23">
        <f t="shared" si="145"/>
        <v>0.66340166364596542</v>
      </c>
      <c r="AQ235" s="23">
        <f t="shared" si="146"/>
        <v>0.64161719928589089</v>
      </c>
      <c r="AR235" s="23">
        <f t="shared" si="147"/>
        <v>0.60607316983003645</v>
      </c>
      <c r="AS235" s="23">
        <f t="shared" si="148"/>
        <v>3.0909387183732568</v>
      </c>
      <c r="AT235" s="23">
        <f t="shared" si="149"/>
        <v>1.4565669375014985</v>
      </c>
      <c r="AU235" s="23">
        <f t="shared" si="150"/>
        <v>1.2144704257243879</v>
      </c>
      <c r="AV235" s="23">
        <f t="shared" si="151"/>
        <v>0.4237160382033176</v>
      </c>
    </row>
    <row r="236" spans="1:48" x14ac:dyDescent="0.35">
      <c r="A236" s="31">
        <v>2066</v>
      </c>
      <c r="B236" s="1">
        <v>-3.2613368879040148</v>
      </c>
      <c r="C236" s="1">
        <v>-2.7490476808928861</v>
      </c>
      <c r="D236" s="1">
        <v>-11.038536087315606</v>
      </c>
      <c r="E236" s="1">
        <v>-4.4016625877854949</v>
      </c>
      <c r="F236" s="46">
        <v>0.61253801893717519</v>
      </c>
      <c r="G236" s="1">
        <v>8.6781170483534957</v>
      </c>
      <c r="H236" s="1">
        <v>10.79939643860288</v>
      </c>
      <c r="I236" s="1">
        <v>9.2725501034718327</v>
      </c>
      <c r="J236" s="1">
        <v>4.4935534606294967</v>
      </c>
      <c r="K236" s="1">
        <v>1.1156652678772949</v>
      </c>
      <c r="L236" s="1">
        <v>-0.87246133584184182</v>
      </c>
      <c r="M236" s="1">
        <v>-2.1043891556932266</v>
      </c>
      <c r="N236" s="1">
        <f t="shared" si="126"/>
        <v>0.87869888353659198</v>
      </c>
      <c r="O236" s="1">
        <f t="shared" si="153"/>
        <v>33.856155069994884</v>
      </c>
      <c r="P236" s="1">
        <f t="shared" si="127"/>
        <v>-3.0397836921556469</v>
      </c>
      <c r="Q236" s="1">
        <f t="shared" si="128"/>
        <v>-4.9425535520546413</v>
      </c>
      <c r="R236" s="1">
        <f t="shared" si="129"/>
        <v>9.5833545301427367</v>
      </c>
      <c r="S236" s="1">
        <f t="shared" si="130"/>
        <v>1.5789191308883164</v>
      </c>
      <c r="U236" s="1">
        <f t="shared" si="131"/>
        <v>10.79939643860288</v>
      </c>
      <c r="V236" s="1">
        <f t="shared" si="132"/>
        <v>-11.038536087315606</v>
      </c>
      <c r="W236" s="5">
        <f t="shared" si="133"/>
        <v>131.77410009233859</v>
      </c>
      <c r="X236" s="1">
        <f t="shared" si="134"/>
        <v>298.57368767955955</v>
      </c>
      <c r="Y236" s="1">
        <f t="shared" si="135"/>
        <v>166.79958758722097</v>
      </c>
      <c r="Z236" s="1">
        <f t="shared" si="136"/>
        <v>215.17389388594907</v>
      </c>
      <c r="AA236" s="7">
        <f t="shared" si="137"/>
        <v>1200.8899147665754</v>
      </c>
      <c r="AB236" s="1">
        <f t="shared" si="138"/>
        <v>197.11354181718104</v>
      </c>
      <c r="AC236" s="1">
        <f t="shared" si="139"/>
        <v>1450.5632964316976</v>
      </c>
      <c r="AD236" s="1">
        <f t="shared" si="140"/>
        <v>33.217329183748063</v>
      </c>
      <c r="AE236" s="12">
        <f t="shared" si="141"/>
        <v>0.52359360060920324</v>
      </c>
      <c r="AH236" s="23">
        <f t="shared" si="142"/>
        <v>0.34049772858444632</v>
      </c>
      <c r="AI236" s="23">
        <f t="shared" si="155"/>
        <v>0.41077316938893499</v>
      </c>
      <c r="AJ236" s="11">
        <f t="shared" si="157"/>
        <v>0.2640793924479673</v>
      </c>
      <c r="AK236" s="11">
        <f t="shared" si="157"/>
        <v>0.40793278171394781</v>
      </c>
      <c r="AL236" s="11">
        <f t="shared" si="157"/>
        <v>0.44219031968594985</v>
      </c>
      <c r="AM236" s="11">
        <f t="shared" si="157"/>
        <v>0.55636500795496668</v>
      </c>
      <c r="AN236" s="23">
        <f t="shared" si="143"/>
        <v>0.71191048412869606</v>
      </c>
      <c r="AO236" s="23">
        <f t="shared" si="144"/>
        <v>0.91388680847958237</v>
      </c>
      <c r="AP236" s="23">
        <f t="shared" si="145"/>
        <v>0.71483248068146521</v>
      </c>
      <c r="AQ236" s="23">
        <f t="shared" si="146"/>
        <v>0.68219525249928048</v>
      </c>
      <c r="AR236" s="23">
        <f t="shared" si="147"/>
        <v>0.61443301948123741</v>
      </c>
      <c r="AS236" s="23">
        <f t="shared" si="148"/>
        <v>2.8490249615613714</v>
      </c>
      <c r="AT236" s="23">
        <f t="shared" si="149"/>
        <v>1.3477569169343746</v>
      </c>
      <c r="AU236" s="23">
        <f t="shared" si="150"/>
        <v>1.1162733389780586</v>
      </c>
      <c r="AV236" s="23">
        <f t="shared" si="151"/>
        <v>0.38029175328074127</v>
      </c>
    </row>
    <row r="237" spans="1:48" x14ac:dyDescent="0.35">
      <c r="A237" s="31">
        <v>2067</v>
      </c>
      <c r="B237" s="1">
        <v>-0.80160526044553659</v>
      </c>
      <c r="C237" s="1">
        <v>-7.6319598904598429</v>
      </c>
      <c r="D237" s="1">
        <v>-13.9544457495806</v>
      </c>
      <c r="E237" s="1">
        <v>-3.4047649093936347</v>
      </c>
      <c r="F237" s="46">
        <v>2.4675241483385864</v>
      </c>
      <c r="G237" s="1">
        <v>7.6368538422034637</v>
      </c>
      <c r="H237" s="1">
        <v>10.863061724867482</v>
      </c>
      <c r="I237" s="1">
        <v>9.2336799743783491</v>
      </c>
      <c r="J237" s="1">
        <v>5.439595520681741</v>
      </c>
      <c r="K237" s="1">
        <v>0.61082801010627097</v>
      </c>
      <c r="L237" s="1">
        <v>-0.49002960503943394</v>
      </c>
      <c r="M237" s="1">
        <v>-3.3331262182742303</v>
      </c>
      <c r="N237" s="1">
        <f t="shared" si="126"/>
        <v>0.5529676322818845</v>
      </c>
      <c r="O237" s="1">
        <f t="shared" si="153"/>
        <v>35.640715210469622</v>
      </c>
      <c r="P237" s="1">
        <f t="shared" si="127"/>
        <v>-3.5126514355328688</v>
      </c>
      <c r="Q237" s="1">
        <f t="shared" si="128"/>
        <v>-4.9638955035452161</v>
      </c>
      <c r="R237" s="1">
        <f t="shared" si="129"/>
        <v>9.2445318471497657</v>
      </c>
      <c r="S237" s="1">
        <f t="shared" si="130"/>
        <v>1.8534646419161926</v>
      </c>
      <c r="U237" s="1">
        <f t="shared" si="131"/>
        <v>10.863061724867482</v>
      </c>
      <c r="V237" s="1">
        <f t="shared" si="132"/>
        <v>-13.9544457495806</v>
      </c>
      <c r="W237" s="5">
        <f t="shared" si="133"/>
        <v>122.68396083972902</v>
      </c>
      <c r="X237" s="1">
        <f t="shared" si="134"/>
        <v>292.35818001538473</v>
      </c>
      <c r="Y237" s="1">
        <f t="shared" si="135"/>
        <v>169.67421917565571</v>
      </c>
      <c r="Z237" s="1">
        <f t="shared" si="136"/>
        <v>207.52107042755688</v>
      </c>
      <c r="AA237" s="7">
        <f t="shared" si="137"/>
        <v>1228.7876773492278</v>
      </c>
      <c r="AB237" s="1">
        <f t="shared" si="138"/>
        <v>189.11027316016947</v>
      </c>
      <c r="AC237" s="1">
        <f t="shared" si="139"/>
        <v>1759.2860316679687</v>
      </c>
      <c r="AD237" s="1">
        <f t="shared" si="140"/>
        <v>28.12882425964429</v>
      </c>
      <c r="AE237" s="12">
        <f t="shared" si="141"/>
        <v>0.54474001775347392</v>
      </c>
      <c r="AH237" s="23">
        <f t="shared" si="142"/>
        <v>0.34284697764761013</v>
      </c>
      <c r="AI237" s="23">
        <f t="shared" si="155"/>
        <v>0.4334370831729642</v>
      </c>
      <c r="AJ237" s="11">
        <f t="shared" si="157"/>
        <v>0.27550057734700562</v>
      </c>
      <c r="AK237" s="11">
        <f t="shared" si="157"/>
        <v>0.42613529514679016</v>
      </c>
      <c r="AL237" s="11">
        <f t="shared" si="157"/>
        <v>0.45967900906260228</v>
      </c>
      <c r="AM237" s="11">
        <f t="shared" si="157"/>
        <v>0.56796464886805254</v>
      </c>
      <c r="AN237" s="23">
        <f t="shared" si="143"/>
        <v>0.68999422591753667</v>
      </c>
      <c r="AO237" s="23">
        <f t="shared" si="144"/>
        <v>0.89442263703236402</v>
      </c>
      <c r="AP237" s="23">
        <f t="shared" si="145"/>
        <v>0.69678368285117931</v>
      </c>
      <c r="AQ237" s="23">
        <f t="shared" si="146"/>
        <v>0.66772377784368508</v>
      </c>
      <c r="AR237" s="23">
        <f t="shared" si="147"/>
        <v>0.61107930542758282</v>
      </c>
      <c r="AS237" s="23">
        <f t="shared" si="148"/>
        <v>2.8510725327366022</v>
      </c>
      <c r="AT237" s="23">
        <f t="shared" si="149"/>
        <v>1.3460005624478342</v>
      </c>
      <c r="AU237" s="23">
        <f t="shared" si="150"/>
        <v>1.1171241788104516</v>
      </c>
      <c r="AV237" s="23">
        <f t="shared" si="151"/>
        <v>0.38363237245693643</v>
      </c>
    </row>
    <row r="238" spans="1:48" x14ac:dyDescent="0.35">
      <c r="A238" s="31">
        <v>2068</v>
      </c>
      <c r="B238" s="1">
        <v>-3.6925456181961973</v>
      </c>
      <c r="C238" s="1">
        <v>-12.194047158043777</v>
      </c>
      <c r="D238" s="1">
        <v>-6.4424435188203972</v>
      </c>
      <c r="E238" s="1">
        <v>-5.6948081318351989</v>
      </c>
      <c r="F238" s="46">
        <v>1.043401210641008</v>
      </c>
      <c r="G238" s="1">
        <v>6.7184848770927044</v>
      </c>
      <c r="H238" s="1">
        <v>9.8416594335694114</v>
      </c>
      <c r="I238" s="1">
        <v>8.6507531545201726</v>
      </c>
      <c r="J238" s="1">
        <v>3.7158934883165338</v>
      </c>
      <c r="K238" s="1">
        <v>0.8251620439072398</v>
      </c>
      <c r="L238" s="1">
        <v>-0.97057923567747606</v>
      </c>
      <c r="M238" s="1">
        <v>-4.1244987912278361</v>
      </c>
      <c r="N238" s="1">
        <f t="shared" si="126"/>
        <v>-0.19363068714615103</v>
      </c>
      <c r="O238" s="1">
        <f t="shared" si="153"/>
        <v>29.970192164139835</v>
      </c>
      <c r="P238" s="1">
        <f t="shared" si="127"/>
        <v>-6.4065729981714012</v>
      </c>
      <c r="Q238" s="1">
        <f t="shared" si="128"/>
        <v>-3.6979501466715292</v>
      </c>
      <c r="R238" s="1">
        <f t="shared" si="129"/>
        <v>8.4036324883940967</v>
      </c>
      <c r="S238" s="1">
        <f t="shared" si="130"/>
        <v>1.1901587655154324</v>
      </c>
      <c r="U238" s="1">
        <f t="shared" si="131"/>
        <v>9.8416594335694114</v>
      </c>
      <c r="V238" s="1">
        <f t="shared" si="132"/>
        <v>-12.194047158043777</v>
      </c>
      <c r="W238" s="5">
        <f t="shared" si="133"/>
        <v>130.77712255480981</v>
      </c>
      <c r="X238" s="1">
        <f t="shared" si="134"/>
        <v>297.20625404786216</v>
      </c>
      <c r="Y238" s="1">
        <f t="shared" si="135"/>
        <v>166.42913149305235</v>
      </c>
      <c r="Z238" s="1">
        <f t="shared" si="136"/>
        <v>213.99168830133598</v>
      </c>
      <c r="AA238" s="7">
        <f t="shared" si="137"/>
        <v>1091.9592213195751</v>
      </c>
      <c r="AB238" s="1">
        <f t="shared" si="138"/>
        <v>203.41894253942507</v>
      </c>
      <c r="AC238" s="1">
        <f t="shared" si="139"/>
        <v>1653.6667854434311</v>
      </c>
      <c r="AD238" s="1">
        <f t="shared" si="140"/>
        <v>29.06765128509727</v>
      </c>
      <c r="AE238" s="12">
        <f t="shared" si="141"/>
        <v>0.55169233837899145</v>
      </c>
      <c r="AH238" s="23">
        <f t="shared" si="142"/>
        <v>0.30515723309871129</v>
      </c>
      <c r="AI238" s="23">
        <f t="shared" si="155"/>
        <v>0.36142144048457592</v>
      </c>
      <c r="AJ238" s="11">
        <f t="shared" si="157"/>
        <v>0.23920922985049495</v>
      </c>
      <c r="AK238" s="11">
        <f t="shared" si="157"/>
        <v>0.36829596007422633</v>
      </c>
      <c r="AL238" s="11">
        <f t="shared" si="157"/>
        <v>0.40410788320857038</v>
      </c>
      <c r="AM238" s="11">
        <f t="shared" si="157"/>
        <v>0.53110624906690895</v>
      </c>
      <c r="AN238" s="23">
        <f t="shared" si="143"/>
        <v>0.76823507163493554</v>
      </c>
      <c r="AO238" s="23">
        <f t="shared" si="144"/>
        <v>0.95845517281252424</v>
      </c>
      <c r="AP238" s="23">
        <f t="shared" si="145"/>
        <v>0.75968259255750947</v>
      </c>
      <c r="AQ238" s="23">
        <f t="shared" si="146"/>
        <v>0.71882897021877723</v>
      </c>
      <c r="AR238" s="23">
        <f t="shared" si="147"/>
        <v>0.62398890197957435</v>
      </c>
      <c r="AS238" s="23">
        <f t="shared" si="148"/>
        <v>2.782194989398032</v>
      </c>
      <c r="AT238" s="23">
        <f t="shared" si="149"/>
        <v>1.3248817850116621</v>
      </c>
      <c r="AU238" s="23">
        <f t="shared" si="150"/>
        <v>1.0926488247590327</v>
      </c>
      <c r="AV238" s="23">
        <f t="shared" si="151"/>
        <v>0.36544302614971852</v>
      </c>
    </row>
    <row r="239" spans="1:48" x14ac:dyDescent="0.35">
      <c r="A239" s="31">
        <v>2069</v>
      </c>
      <c r="B239" s="1">
        <v>-2.2173538825471302</v>
      </c>
      <c r="C239" s="1">
        <v>-17.12056687973492</v>
      </c>
      <c r="D239" s="1">
        <v>-1.4044590680267861</v>
      </c>
      <c r="E239" s="1">
        <v>-5.9891149216159532</v>
      </c>
      <c r="F239" s="46">
        <v>0.78879778311166304</v>
      </c>
      <c r="G239" s="1">
        <v>6.7638470502187564</v>
      </c>
      <c r="H239" s="1">
        <v>10.131515455938084</v>
      </c>
      <c r="I239" s="1">
        <v>8.5530759170330732</v>
      </c>
      <c r="J239" s="1">
        <v>5.2108151438755206</v>
      </c>
      <c r="K239" s="1">
        <v>1.7000203824593876</v>
      </c>
      <c r="L239" s="1">
        <v>-1.1367454378486714</v>
      </c>
      <c r="M239" s="1">
        <v>-3.1817053857456545</v>
      </c>
      <c r="N239" s="1">
        <f t="shared" si="126"/>
        <v>0.17484384642644749</v>
      </c>
      <c r="O239" s="1">
        <f t="shared" si="153"/>
        <v>31.448051350177099</v>
      </c>
      <c r="P239" s="1">
        <f t="shared" si="127"/>
        <v>-7.8208065178366288</v>
      </c>
      <c r="Q239" s="1">
        <f t="shared" si="128"/>
        <v>-2.2015920688436919</v>
      </c>
      <c r="R239" s="1">
        <f t="shared" si="129"/>
        <v>8.4828128077299709</v>
      </c>
      <c r="S239" s="1">
        <f t="shared" si="130"/>
        <v>1.9246966961620791</v>
      </c>
      <c r="U239" s="1">
        <f t="shared" si="131"/>
        <v>10.131515455938084</v>
      </c>
      <c r="V239" s="1">
        <f t="shared" si="132"/>
        <v>-17.12056687973492</v>
      </c>
      <c r="W239" s="5">
        <f t="shared" si="133"/>
        <v>131.95048063718423</v>
      </c>
      <c r="X239" s="1">
        <f t="shared" si="134"/>
        <v>303.26891279286764</v>
      </c>
      <c r="Y239" s="1">
        <f t="shared" si="135"/>
        <v>171.31843215568341</v>
      </c>
      <c r="Z239" s="1">
        <f t="shared" si="136"/>
        <v>217.60969671502593</v>
      </c>
      <c r="AA239" s="7">
        <f t="shared" si="137"/>
        <v>1157.1435621815911</v>
      </c>
      <c r="AB239" s="1">
        <f t="shared" si="138"/>
        <v>199.74422658932207</v>
      </c>
      <c r="AC239" s="1">
        <f t="shared" si="139"/>
        <v>2279.8229267756096</v>
      </c>
      <c r="AD239" s="1">
        <f t="shared" si="140"/>
        <v>32.078367342523194</v>
      </c>
      <c r="AE239" s="12">
        <f t="shared" si="141"/>
        <v>0.58396499246418865</v>
      </c>
      <c r="AH239" s="23">
        <f t="shared" si="142"/>
        <v>0.31585292032411533</v>
      </c>
      <c r="AI239" s="23">
        <f t="shared" si="155"/>
        <v>0.38019025214724916</v>
      </c>
      <c r="AJ239" s="11">
        <f t="shared" si="157"/>
        <v>0.24866752864113345</v>
      </c>
      <c r="AK239" s="11">
        <f t="shared" si="157"/>
        <v>0.3833701237718064</v>
      </c>
      <c r="AL239" s="11">
        <f t="shared" si="157"/>
        <v>0.41859090323173553</v>
      </c>
      <c r="AM239" s="11">
        <f t="shared" si="157"/>
        <v>0.54071233377615113</v>
      </c>
      <c r="AN239" s="23">
        <f t="shared" si="143"/>
        <v>0.74542534038002928</v>
      </c>
      <c r="AO239" s="23">
        <f t="shared" si="144"/>
        <v>0.94115274510737157</v>
      </c>
      <c r="AP239" s="23">
        <f t="shared" si="145"/>
        <v>0.74172974480482345</v>
      </c>
      <c r="AQ239" s="23">
        <f t="shared" si="146"/>
        <v>0.70406977440190788</v>
      </c>
      <c r="AR239" s="23">
        <f t="shared" si="147"/>
        <v>0.61999085884610272</v>
      </c>
      <c r="AS239" s="23">
        <f t="shared" si="148"/>
        <v>2.8380636393262528</v>
      </c>
      <c r="AT239" s="23">
        <f t="shared" si="149"/>
        <v>1.3476412663807136</v>
      </c>
      <c r="AU239" s="23">
        <f t="shared" si="150"/>
        <v>1.1131817534014881</v>
      </c>
      <c r="AV239" s="23">
        <f t="shared" si="151"/>
        <v>0.37498534966227659</v>
      </c>
    </row>
    <row r="240" spans="1:48" x14ac:dyDescent="0.35">
      <c r="A240" s="31">
        <v>2070</v>
      </c>
      <c r="B240" s="1">
        <v>-10.213602342534449</v>
      </c>
      <c r="C240" s="1">
        <v>-9.7797970775734662</v>
      </c>
      <c r="D240" s="1">
        <v>-9.1247515832859278</v>
      </c>
      <c r="E240" s="1">
        <v>-1.4847540631157816</v>
      </c>
      <c r="F240" s="46">
        <v>1.8714090498668914</v>
      </c>
      <c r="G240" s="1">
        <v>7.1661479639674868</v>
      </c>
      <c r="H240" s="1">
        <v>10.36051711764247</v>
      </c>
      <c r="I240" s="1">
        <v>9.8375230500808044</v>
      </c>
      <c r="J240" s="1">
        <v>5.4432984461981615</v>
      </c>
      <c r="K240" s="1">
        <v>0.94588684904546882</v>
      </c>
      <c r="L240" s="1">
        <v>-0.90106923924203408</v>
      </c>
      <c r="M240" s="1">
        <v>-2.8001706548501097</v>
      </c>
      <c r="N240" s="1">
        <f t="shared" si="126"/>
        <v>0.11005312634995972</v>
      </c>
      <c r="O240" s="1">
        <f t="shared" si="153"/>
        <v>34.678895627755814</v>
      </c>
      <c r="P240" s="1">
        <f t="shared" si="127"/>
        <v>-7.7250349352845236</v>
      </c>
      <c r="Q240" s="1">
        <f t="shared" si="128"/>
        <v>-2.9126988655116062</v>
      </c>
      <c r="R240" s="1">
        <f t="shared" si="129"/>
        <v>9.1213960438969206</v>
      </c>
      <c r="S240" s="1">
        <f t="shared" si="130"/>
        <v>1.8293720186671987</v>
      </c>
      <c r="U240" s="1">
        <f t="shared" si="131"/>
        <v>10.36051711764247</v>
      </c>
      <c r="V240" s="1">
        <f t="shared" si="132"/>
        <v>-10.213602342534449</v>
      </c>
      <c r="W240" s="5">
        <f t="shared" si="133"/>
        <v>118.49308642057801</v>
      </c>
      <c r="X240" s="1">
        <f t="shared" si="134"/>
        <v>294.91470060559976</v>
      </c>
      <c r="Y240" s="1">
        <f t="shared" si="135"/>
        <v>176.42161418502175</v>
      </c>
      <c r="Z240" s="1">
        <f t="shared" si="136"/>
        <v>206.70389351308887</v>
      </c>
      <c r="AA240" s="7">
        <f t="shared" si="137"/>
        <v>1218.5461024573556</v>
      </c>
      <c r="AB240" s="1">
        <f t="shared" si="138"/>
        <v>180.22417362771037</v>
      </c>
      <c r="AC240" s="1">
        <f t="shared" si="139"/>
        <v>1227.1586946302118</v>
      </c>
      <c r="AD240" s="1">
        <f t="shared" si="140"/>
        <v>28.380999606722824</v>
      </c>
      <c r="AE240" s="12">
        <f t="shared" si="141"/>
        <v>0.50088038209728447</v>
      </c>
      <c r="AH240" s="23">
        <f t="shared" si="142"/>
        <v>0.32430308164100718</v>
      </c>
      <c r="AI240" s="23">
        <f t="shared" si="155"/>
        <v>0.42122197447249882</v>
      </c>
      <c r="AJ240" s="11">
        <f t="shared" si="157"/>
        <v>0.26934493201763721</v>
      </c>
      <c r="AK240" s="11">
        <f t="shared" si="157"/>
        <v>0.41632473540310933</v>
      </c>
      <c r="AL240" s="11">
        <f t="shared" si="157"/>
        <v>0.45025317715200697</v>
      </c>
      <c r="AM240" s="11">
        <f t="shared" si="157"/>
        <v>0.5617128215804128</v>
      </c>
      <c r="AN240" s="23">
        <f t="shared" si="143"/>
        <v>0.70149750014177403</v>
      </c>
      <c r="AO240" s="23">
        <f t="shared" si="144"/>
        <v>0.90483475024358917</v>
      </c>
      <c r="AP240" s="23">
        <f t="shared" si="145"/>
        <v>0.70631215688313598</v>
      </c>
      <c r="AQ240" s="23">
        <f t="shared" si="146"/>
        <v>0.6753395117283123</v>
      </c>
      <c r="AR240" s="23">
        <f t="shared" si="147"/>
        <v>0.6128059383483031</v>
      </c>
      <c r="AS240" s="23">
        <f t="shared" si="148"/>
        <v>2.8556440289046727</v>
      </c>
      <c r="AT240" s="23">
        <f t="shared" si="149"/>
        <v>1.3495132556516136</v>
      </c>
      <c r="AU240" s="23">
        <f t="shared" si="150"/>
        <v>1.1187850882563972</v>
      </c>
      <c r="AV240" s="23">
        <f t="shared" si="151"/>
        <v>0.38256963862342924</v>
      </c>
    </row>
    <row r="241" spans="1:48" x14ac:dyDescent="0.35">
      <c r="A241" s="31">
        <v>2071</v>
      </c>
      <c r="B241" s="1">
        <v>-7.169173122397587</v>
      </c>
      <c r="C241" s="1">
        <v>-8.337541604231955</v>
      </c>
      <c r="D241" s="1">
        <v>-7.1921392593622695</v>
      </c>
      <c r="E241" s="1">
        <v>-2.3324131275600157</v>
      </c>
      <c r="F241" s="46">
        <v>2.4083303960950952</v>
      </c>
      <c r="G241" s="1">
        <v>7.5530526448042057</v>
      </c>
      <c r="H241" s="1">
        <v>10.576133666430103</v>
      </c>
      <c r="I241" s="1">
        <v>8.9520404898036006</v>
      </c>
      <c r="J241" s="1">
        <v>4.7446633468001247</v>
      </c>
      <c r="K241" s="1">
        <v>1.5897362979931691</v>
      </c>
      <c r="L241" s="1">
        <v>-1.8339025817645989</v>
      </c>
      <c r="M241" s="1">
        <v>-3.0663683255353442</v>
      </c>
      <c r="N241" s="1">
        <f t="shared" si="126"/>
        <v>0.49103490175621078</v>
      </c>
      <c r="O241" s="1">
        <f t="shared" si="153"/>
        <v>34.234220543933127</v>
      </c>
      <c r="P241" s="1">
        <f t="shared" si="127"/>
        <v>-6.1022951271598842</v>
      </c>
      <c r="Q241" s="1">
        <f t="shared" si="128"/>
        <v>-2.3720739969423961</v>
      </c>
      <c r="R241" s="1">
        <f t="shared" si="129"/>
        <v>9.0270756003459685</v>
      </c>
      <c r="S241" s="1">
        <f t="shared" si="130"/>
        <v>1.5001656876762315</v>
      </c>
      <c r="U241" s="1">
        <f t="shared" si="131"/>
        <v>10.576133666430103</v>
      </c>
      <c r="V241" s="1">
        <f t="shared" si="132"/>
        <v>-8.337541604231955</v>
      </c>
      <c r="W241" s="5">
        <f t="shared" si="133"/>
        <v>120.00578971117439</v>
      </c>
      <c r="X241" s="1">
        <f t="shared" si="134"/>
        <v>303.86864603798909</v>
      </c>
      <c r="Y241" s="1">
        <f t="shared" si="135"/>
        <v>183.86285632681472</v>
      </c>
      <c r="Z241" s="1">
        <f t="shared" si="136"/>
        <v>211.93721787458173</v>
      </c>
      <c r="AA241" s="7">
        <f t="shared" si="137"/>
        <v>1296.3720965360174</v>
      </c>
      <c r="AB241" s="1">
        <f t="shared" si="138"/>
        <v>190.09108910557461</v>
      </c>
      <c r="AC241" s="1">
        <f t="shared" si="139"/>
        <v>1056.5949093409947</v>
      </c>
      <c r="AD241" s="1">
        <f t="shared" si="140"/>
        <v>24.960245158387082</v>
      </c>
      <c r="AE241" s="12">
        <f t="shared" si="141"/>
        <v>0.47445746910466485</v>
      </c>
      <c r="AH241" s="23">
        <f t="shared" si="142"/>
        <v>0.3322593322912708</v>
      </c>
      <c r="AI241" s="23">
        <f t="shared" si="155"/>
        <v>0.41557460090795068</v>
      </c>
      <c r="AJ241" s="11">
        <f t="shared" si="157"/>
        <v>0.26649901148117205</v>
      </c>
      <c r="AK241" s="11">
        <f t="shared" si="157"/>
        <v>0.4117890495481179</v>
      </c>
      <c r="AL241" s="11">
        <f t="shared" si="157"/>
        <v>0.44589536133054464</v>
      </c>
      <c r="AM241" s="11">
        <f t="shared" si="157"/>
        <v>0.55882243353556527</v>
      </c>
      <c r="AN241" s="23">
        <f t="shared" si="143"/>
        <v>0.7070598936529906</v>
      </c>
      <c r="AO241" s="23">
        <f t="shared" si="144"/>
        <v>0.90971054539314156</v>
      </c>
      <c r="AP241" s="23">
        <f t="shared" si="145"/>
        <v>0.71087489647330149</v>
      </c>
      <c r="AQ241" s="23">
        <f t="shared" si="146"/>
        <v>0.67900583167481532</v>
      </c>
      <c r="AR241" s="23">
        <f t="shared" si="147"/>
        <v>0.61366815463666802</v>
      </c>
      <c r="AS241" s="23">
        <f t="shared" si="148"/>
        <v>2.9533498983572226</v>
      </c>
      <c r="AT241" s="23">
        <f t="shared" si="149"/>
        <v>1.3964302817907104</v>
      </c>
      <c r="AU241" s="23">
        <f t="shared" si="150"/>
        <v>1.1570874853863173</v>
      </c>
      <c r="AV241" s="23">
        <f t="shared" si="151"/>
        <v>0.39487502497870181</v>
      </c>
    </row>
    <row r="242" spans="1:48" x14ac:dyDescent="0.35">
      <c r="A242" s="31">
        <v>2072</v>
      </c>
      <c r="B242" s="1">
        <v>-2.6927021079443989</v>
      </c>
      <c r="C242" s="1">
        <v>-13.833916600317986</v>
      </c>
      <c r="D242" s="1">
        <v>-2.3192152253293727</v>
      </c>
      <c r="E242" s="1">
        <v>-2.9700482030462938</v>
      </c>
      <c r="F242" s="46">
        <v>3.3228493716870977</v>
      </c>
      <c r="G242" s="1">
        <v>6.8463404268385721</v>
      </c>
      <c r="H242" s="1">
        <v>11.57986381839136</v>
      </c>
      <c r="I242" s="1">
        <v>10.01300027322652</v>
      </c>
      <c r="J242" s="1">
        <v>6.1725956465211009</v>
      </c>
      <c r="K242" s="1">
        <v>1.4121754679620018</v>
      </c>
      <c r="L242" s="1">
        <v>-0.102817714762655</v>
      </c>
      <c r="M242" s="1">
        <v>-2.1928875316862939</v>
      </c>
      <c r="N242" s="1">
        <f t="shared" si="126"/>
        <v>1.2696031351283048</v>
      </c>
      <c r="O242" s="1">
        <f t="shared" si="153"/>
        <v>37.934649536664651</v>
      </c>
      <c r="P242" s="1">
        <f t="shared" si="127"/>
        <v>-6.5309956779325766</v>
      </c>
      <c r="Q242" s="1">
        <f t="shared" si="128"/>
        <v>-0.65547135222952291</v>
      </c>
      <c r="R242" s="1">
        <f t="shared" si="129"/>
        <v>9.4797348394854843</v>
      </c>
      <c r="S242" s="1">
        <f t="shared" si="130"/>
        <v>2.4939844665734827</v>
      </c>
      <c r="U242" s="1">
        <f t="shared" si="131"/>
        <v>11.57986381839136</v>
      </c>
      <c r="V242" s="1">
        <f t="shared" si="132"/>
        <v>-13.833916600317986</v>
      </c>
      <c r="W242" s="5">
        <f t="shared" si="133"/>
        <v>119.39503330812592</v>
      </c>
      <c r="X242" s="1">
        <f t="shared" si="134"/>
        <v>297.54780463851364</v>
      </c>
      <c r="Y242" s="1">
        <f t="shared" si="135"/>
        <v>178.15277133038774</v>
      </c>
      <c r="Z242" s="1">
        <f t="shared" si="136"/>
        <v>208.47141897331977</v>
      </c>
      <c r="AA242" s="7">
        <f t="shared" si="137"/>
        <v>1375.323220583271</v>
      </c>
      <c r="AB242" s="1">
        <f t="shared" si="138"/>
        <v>180.52638727013681</v>
      </c>
      <c r="AC242" s="1">
        <f t="shared" si="139"/>
        <v>1664.9246571011859</v>
      </c>
      <c r="AD242" s="1">
        <f t="shared" si="140"/>
        <v>29.131839673057513</v>
      </c>
      <c r="AE242" s="12">
        <f t="shared" si="141"/>
        <v>0.52386823240094393</v>
      </c>
      <c r="AH242" s="23">
        <f t="shared" si="142"/>
        <v>0.36929697489864122</v>
      </c>
      <c r="AI242" s="23">
        <f t="shared" si="155"/>
        <v>0.46257004911564104</v>
      </c>
      <c r="AJ242" s="11">
        <f t="shared" si="157"/>
        <v>0.29018175703465376</v>
      </c>
      <c r="AK242" s="11">
        <f t="shared" si="157"/>
        <v>0.44953342527397944</v>
      </c>
      <c r="AL242" s="11">
        <f t="shared" si="157"/>
        <v>0.48215956545931354</v>
      </c>
      <c r="AM242" s="11">
        <f t="shared" si="157"/>
        <v>0.5828752219883202</v>
      </c>
      <c r="AN242" s="23">
        <f t="shared" si="143"/>
        <v>0.66547409398192925</v>
      </c>
      <c r="AO242" s="23">
        <f t="shared" si="144"/>
        <v>0.87033010544573186</v>
      </c>
      <c r="AP242" s="23">
        <f t="shared" si="145"/>
        <v>0.67593871698662866</v>
      </c>
      <c r="AQ242" s="23">
        <f t="shared" si="146"/>
        <v>0.65129609665213828</v>
      </c>
      <c r="AR242" s="23">
        <f t="shared" si="147"/>
        <v>0.60772491088235558</v>
      </c>
      <c r="AS242" s="23">
        <f t="shared" si="148"/>
        <v>2.9753827595400097</v>
      </c>
      <c r="AT242" s="23">
        <f t="shared" si="149"/>
        <v>1.402535559282849</v>
      </c>
      <c r="AU242" s="23">
        <f t="shared" si="150"/>
        <v>1.1672294390352815</v>
      </c>
      <c r="AV242" s="23">
        <f t="shared" si="151"/>
        <v>0.40474728363020163</v>
      </c>
    </row>
    <row r="243" spans="1:48" x14ac:dyDescent="0.35">
      <c r="A243" s="31">
        <v>2073</v>
      </c>
      <c r="B243" s="1">
        <v>-3.8750251154763724</v>
      </c>
      <c r="C243" s="1">
        <v>-3.6604757550566562</v>
      </c>
      <c r="D243" s="1">
        <v>-5.7659490139136738</v>
      </c>
      <c r="E243" s="1">
        <v>-4.1514349195059568</v>
      </c>
      <c r="F243" s="46">
        <v>2.8955548602507228</v>
      </c>
      <c r="G243" s="1">
        <v>9.7874179964572932</v>
      </c>
      <c r="H243" s="1">
        <v>9.5952362826630164</v>
      </c>
      <c r="I243" s="1">
        <v>9.31891388298944</v>
      </c>
      <c r="J243" s="1">
        <v>6.4130450625424205</v>
      </c>
      <c r="K243" s="1">
        <v>0.66341043916875719</v>
      </c>
      <c r="L243" s="1">
        <v>-1.5099624997009291</v>
      </c>
      <c r="M243" s="1">
        <v>-2.1073682006986152</v>
      </c>
      <c r="N243" s="1">
        <f t="shared" si="126"/>
        <v>1.4669469183099537</v>
      </c>
      <c r="O243" s="1">
        <f t="shared" si="153"/>
        <v>38.010168084902894</v>
      </c>
      <c r="P243" s="1">
        <f t="shared" si="127"/>
        <v>-3.242796134073108</v>
      </c>
      <c r="Q243" s="1">
        <f t="shared" si="128"/>
        <v>-2.3406096910563026</v>
      </c>
      <c r="R243" s="1">
        <f t="shared" si="129"/>
        <v>9.5671893873699165</v>
      </c>
      <c r="S243" s="1">
        <f t="shared" si="130"/>
        <v>1.8554976673367494</v>
      </c>
      <c r="U243" s="1">
        <f t="shared" si="131"/>
        <v>9.7874179964572932</v>
      </c>
      <c r="V243" s="1">
        <f t="shared" si="132"/>
        <v>-5.7659490139136738</v>
      </c>
      <c r="W243" s="5">
        <f t="shared" si="133"/>
        <v>122.96778042855394</v>
      </c>
      <c r="X243" s="1">
        <f t="shared" si="134"/>
        <v>292.0191833429538</v>
      </c>
      <c r="Y243" s="1">
        <f t="shared" si="135"/>
        <v>169.05140291439986</v>
      </c>
      <c r="Z243" s="1">
        <f t="shared" si="136"/>
        <v>207.49348188575385</v>
      </c>
      <c r="AA243" s="7">
        <f t="shared" si="137"/>
        <v>1103.0511621404999</v>
      </c>
      <c r="AB243" s="1">
        <f t="shared" si="138"/>
        <v>190.4199757900403</v>
      </c>
      <c r="AC243" s="1">
        <f t="shared" si="139"/>
        <v>731.9679144240323</v>
      </c>
      <c r="AD243" s="1">
        <f t="shared" si="140"/>
        <v>27.757792533533788</v>
      </c>
      <c r="AE243" s="12">
        <f t="shared" si="141"/>
        <v>0.44891651916299824</v>
      </c>
      <c r="AH243" s="23">
        <f t="shared" si="142"/>
        <v>0.29606421883026535</v>
      </c>
      <c r="AI243" s="23">
        <f t="shared" si="155"/>
        <v>0.46352913467826673</v>
      </c>
      <c r="AJ243" s="11">
        <f t="shared" si="157"/>
        <v>0.29066507574337852</v>
      </c>
      <c r="AK243" s="11">
        <f t="shared" si="157"/>
        <v>0.45030371446600953</v>
      </c>
      <c r="AL243" s="11">
        <f t="shared" si="157"/>
        <v>0.48289964723204837</v>
      </c>
      <c r="AM243" s="11">
        <f t="shared" si="157"/>
        <v>0.58336609255186878</v>
      </c>
      <c r="AN243" s="23">
        <f t="shared" si="143"/>
        <v>0.66473671066172746</v>
      </c>
      <c r="AO243" s="23">
        <f t="shared" si="144"/>
        <v>0.86955469275413844</v>
      </c>
      <c r="AP243" s="23">
        <f t="shared" si="145"/>
        <v>0.67529753279107407</v>
      </c>
      <c r="AQ243" s="23">
        <f t="shared" si="146"/>
        <v>0.65079686952987936</v>
      </c>
      <c r="AR243" s="23">
        <f t="shared" si="147"/>
        <v>0.60763277643182501</v>
      </c>
      <c r="AS243" s="23">
        <f t="shared" si="148"/>
        <v>2.6634511208594698</v>
      </c>
      <c r="AT243" s="23">
        <f t="shared" si="149"/>
        <v>1.2554610440625256</v>
      </c>
      <c r="AU243" s="23">
        <f t="shared" si="150"/>
        <v>1.0449251035298166</v>
      </c>
      <c r="AV243" s="23">
        <f t="shared" si="151"/>
        <v>0.3624486279167925</v>
      </c>
    </row>
    <row r="244" spans="1:48" x14ac:dyDescent="0.35">
      <c r="A244" s="31">
        <v>2074</v>
      </c>
      <c r="B244" s="1">
        <v>-4.7012535806783982</v>
      </c>
      <c r="C244" s="1">
        <v>1.9236747732865211</v>
      </c>
      <c r="D244" s="1">
        <v>-5.0417328663792285</v>
      </c>
      <c r="E244" s="1">
        <v>-2.5610013296297796</v>
      </c>
      <c r="F244" s="46">
        <v>2.2146868133211162</v>
      </c>
      <c r="G244" s="1">
        <v>8.2689427261965509</v>
      </c>
      <c r="H244" s="1">
        <v>11.917165306474438</v>
      </c>
      <c r="I244" s="1">
        <v>9.8570428253036404</v>
      </c>
      <c r="J244" s="1">
        <v>5.6263135521240537</v>
      </c>
      <c r="K244" s="1">
        <v>1.4631473180721064</v>
      </c>
      <c r="L244" s="1">
        <v>-1.8264747947691369</v>
      </c>
      <c r="M244" s="1">
        <v>-1.5260579879439624</v>
      </c>
      <c r="N244" s="1">
        <f t="shared" si="126"/>
        <v>2.1345377296148267</v>
      </c>
      <c r="O244" s="1">
        <f t="shared" si="153"/>
        <v>37.884151223419799</v>
      </c>
      <c r="P244" s="1">
        <f t="shared" si="127"/>
        <v>-1.6283156693634975</v>
      </c>
      <c r="Q244" s="1">
        <f t="shared" si="128"/>
        <v>-1.7960157942292974</v>
      </c>
      <c r="R244" s="1">
        <f t="shared" si="129"/>
        <v>10.014383619324876</v>
      </c>
      <c r="S244" s="1">
        <f t="shared" si="130"/>
        <v>1.7543286918090077</v>
      </c>
      <c r="U244" s="1">
        <f t="shared" si="131"/>
        <v>11.917165306474438</v>
      </c>
      <c r="V244" s="1">
        <f t="shared" si="132"/>
        <v>-5.0417328663792285</v>
      </c>
      <c r="W244" s="5">
        <f t="shared" si="133"/>
        <v>121.35587128296946</v>
      </c>
      <c r="X244" s="1">
        <f t="shared" si="134"/>
        <v>299.21924364590302</v>
      </c>
      <c r="Y244" s="1">
        <f t="shared" si="135"/>
        <v>177.86337236293355</v>
      </c>
      <c r="Z244" s="1">
        <f t="shared" si="136"/>
        <v>210.28755746443625</v>
      </c>
      <c r="AA244" s="7">
        <f t="shared" si="137"/>
        <v>1413.084806944064</v>
      </c>
      <c r="AB244" s="1">
        <f t="shared" si="138"/>
        <v>194.33668794001568</v>
      </c>
      <c r="AC244" s="1">
        <f t="shared" si="139"/>
        <v>653.19577782030728</v>
      </c>
      <c r="AD244" s="1">
        <f t="shared" si="140"/>
        <v>24.18752731296162</v>
      </c>
      <c r="AE244" s="12">
        <f t="shared" si="141"/>
        <v>0.40472232772696393</v>
      </c>
      <c r="AH244" s="23">
        <f t="shared" si="142"/>
        <v>0.38174339980890676</v>
      </c>
      <c r="AI244" s="23">
        <f t="shared" si="155"/>
        <v>0.46192872053743145</v>
      </c>
      <c r="AJ244" s="11">
        <f t="shared" si="157"/>
        <v>0.28985856782988673</v>
      </c>
      <c r="AK244" s="11">
        <f t="shared" si="157"/>
        <v>0.44901834247888195</v>
      </c>
      <c r="AL244" s="11">
        <f t="shared" si="157"/>
        <v>0.48166468198951401</v>
      </c>
      <c r="AM244" s="11">
        <f t="shared" si="157"/>
        <v>0.58254698295222873</v>
      </c>
      <c r="AN244" s="23">
        <f t="shared" si="143"/>
        <v>0.66596965689711474</v>
      </c>
      <c r="AO244" s="23">
        <f t="shared" si="144"/>
        <v>0.87084924504547223</v>
      </c>
      <c r="AP244" s="23">
        <f t="shared" si="145"/>
        <v>0.67636907109417321</v>
      </c>
      <c r="AQ244" s="23">
        <f t="shared" si="146"/>
        <v>0.65163140263162733</v>
      </c>
      <c r="AR244" s="23">
        <f t="shared" si="147"/>
        <v>0.60778717069291277</v>
      </c>
      <c r="AS244" s="23">
        <f t="shared" si="148"/>
        <v>3.0168523432151915</v>
      </c>
      <c r="AT244" s="23">
        <f t="shared" si="149"/>
        <v>1.4221120462386556</v>
      </c>
      <c r="AU244" s="23">
        <f t="shared" si="150"/>
        <v>1.1834494798300934</v>
      </c>
      <c r="AV244" s="23">
        <f t="shared" si="151"/>
        <v>0.41028714833063928</v>
      </c>
    </row>
    <row r="245" spans="1:48" x14ac:dyDescent="0.35">
      <c r="A245" s="31">
        <v>2075</v>
      </c>
      <c r="B245" s="1">
        <v>-4.4176472602976826</v>
      </c>
      <c r="C245" s="1">
        <v>-15.111938815603136</v>
      </c>
      <c r="D245" s="1">
        <v>-8.2773164565676236</v>
      </c>
      <c r="E245" s="1">
        <v>-1.8283577006071088</v>
      </c>
      <c r="F245" s="46">
        <v>1.3460448335094548</v>
      </c>
      <c r="G245" s="1">
        <v>7.7652365637997693</v>
      </c>
      <c r="H245" s="1">
        <v>10.392979028067357</v>
      </c>
      <c r="I245" s="1">
        <v>8.9411615940487437</v>
      </c>
      <c r="J245" s="1">
        <v>5.283074998232375</v>
      </c>
      <c r="K245" s="1">
        <v>0.80536267151841201</v>
      </c>
      <c r="L245" s="1">
        <v>-1.7109864973994575</v>
      </c>
      <c r="M245" s="1">
        <v>-2.894207332260772</v>
      </c>
      <c r="N245" s="1">
        <f t="shared" si="126"/>
        <v>2.4450468870028035E-2</v>
      </c>
      <c r="O245" s="1">
        <f t="shared" si="153"/>
        <v>33.728497017657695</v>
      </c>
      <c r="P245" s="1">
        <f t="shared" si="127"/>
        <v>-7.0185480212815934</v>
      </c>
      <c r="Q245" s="1">
        <f t="shared" si="128"/>
        <v>-2.9198764412217595</v>
      </c>
      <c r="R245" s="1">
        <f t="shared" si="129"/>
        <v>9.0331257286386233</v>
      </c>
      <c r="S245" s="1">
        <f t="shared" si="130"/>
        <v>1.4591503907837764</v>
      </c>
      <c r="U245" s="1">
        <f t="shared" si="131"/>
        <v>10.392979028067357</v>
      </c>
      <c r="V245" s="1">
        <f t="shared" si="132"/>
        <v>-15.111938815603136</v>
      </c>
      <c r="W245" s="5">
        <f t="shared" si="133"/>
        <v>122.56705687737747</v>
      </c>
      <c r="X245" s="1">
        <f t="shared" si="134"/>
        <v>293.98573907590395</v>
      </c>
      <c r="Y245" s="1">
        <f t="shared" si="135"/>
        <v>171.41868219852648</v>
      </c>
      <c r="Z245" s="1">
        <f t="shared" si="136"/>
        <v>208.27639797664071</v>
      </c>
      <c r="AA245" s="7">
        <f t="shared" si="137"/>
        <v>1187.7005127388193</v>
      </c>
      <c r="AB245" s="1">
        <f t="shared" si="138"/>
        <v>188.34781323147445</v>
      </c>
      <c r="AC245" s="1">
        <f t="shared" si="139"/>
        <v>1897.5337530711256</v>
      </c>
      <c r="AD245" s="1">
        <f t="shared" si="140"/>
        <v>28.393150261640244</v>
      </c>
      <c r="AE245" s="12">
        <f t="shared" si="141"/>
        <v>0.55830059867049964</v>
      </c>
      <c r="AH245" s="23">
        <f t="shared" si="142"/>
        <v>0.32550092613568549</v>
      </c>
      <c r="AI245" s="23">
        <f t="shared" si="155"/>
        <v>0.40915191212425273</v>
      </c>
      <c r="AJ245" s="11">
        <f t="shared" si="157"/>
        <v>0.26326238091300924</v>
      </c>
      <c r="AK245" s="11">
        <f t="shared" si="157"/>
        <v>0.40663066958010852</v>
      </c>
      <c r="AL245" s="11">
        <f t="shared" si="157"/>
        <v>0.4409392707730454</v>
      </c>
      <c r="AM245" s="11">
        <f t="shared" si="157"/>
        <v>0.55553523061477494</v>
      </c>
      <c r="AN245" s="23">
        <f t="shared" si="143"/>
        <v>0.71357353951773539</v>
      </c>
      <c r="AO245" s="23">
        <f t="shared" si="144"/>
        <v>0.91530336996548933</v>
      </c>
      <c r="AP245" s="23">
        <f t="shared" si="145"/>
        <v>0.71618505805633847</v>
      </c>
      <c r="AQ245" s="23">
        <f t="shared" si="146"/>
        <v>0.68328720100700691</v>
      </c>
      <c r="AR245" s="23">
        <f t="shared" si="147"/>
        <v>0.61469788558871863</v>
      </c>
      <c r="AS245" s="23">
        <f t="shared" si="148"/>
        <v>2.8355313541446896</v>
      </c>
      <c r="AT245" s="23">
        <f t="shared" si="149"/>
        <v>1.3416027247946534</v>
      </c>
      <c r="AU245" s="23">
        <f t="shared" si="150"/>
        <v>1.1110144869507796</v>
      </c>
      <c r="AV245" s="23">
        <f t="shared" si="151"/>
        <v>0.37827911758787996</v>
      </c>
    </row>
    <row r="246" spans="1:48" x14ac:dyDescent="0.35">
      <c r="A246" s="31">
        <v>2076</v>
      </c>
      <c r="B246" s="1">
        <v>-4.360239107956315</v>
      </c>
      <c r="C246" s="1">
        <v>-8.9509501449159981</v>
      </c>
      <c r="D246" s="1">
        <v>-5.1307867454802896</v>
      </c>
      <c r="E246" s="1">
        <v>-4.2729507153328736</v>
      </c>
      <c r="F246" s="46">
        <v>0.76305904955919535</v>
      </c>
      <c r="G246" s="1">
        <v>6.7941247397957376</v>
      </c>
      <c r="H246" s="1">
        <v>9.8383288077248086</v>
      </c>
      <c r="I246" s="1">
        <v>8.4039873930944928</v>
      </c>
      <c r="J246" s="1">
        <v>6.0334267789487575</v>
      </c>
      <c r="K246" s="1">
        <v>1.3124267786154955</v>
      </c>
      <c r="L246" s="1">
        <v>1.4421563584866206</v>
      </c>
      <c r="M246" s="1">
        <v>-2.8923490770609566</v>
      </c>
      <c r="N246" s="1">
        <f t="shared" si="126"/>
        <v>0.74835284295655613</v>
      </c>
      <c r="O246" s="1">
        <f t="shared" si="153"/>
        <v>31.832926769122992</v>
      </c>
      <c r="P246" s="1">
        <f t="shared" si="127"/>
        <v>-5.4017988617110291</v>
      </c>
      <c r="Q246" s="1">
        <f t="shared" si="128"/>
        <v>-2.8802261370846556</v>
      </c>
      <c r="R246" s="1">
        <f t="shared" si="129"/>
        <v>8.3454803135383475</v>
      </c>
      <c r="S246" s="1">
        <f t="shared" si="130"/>
        <v>2.9293366386836244</v>
      </c>
      <c r="U246" s="1">
        <f t="shared" si="131"/>
        <v>9.8383288077248086</v>
      </c>
      <c r="V246" s="1">
        <f t="shared" si="132"/>
        <v>-8.9509501449159981</v>
      </c>
      <c r="W246" s="5">
        <f t="shared" si="133"/>
        <v>130.87862273941516</v>
      </c>
      <c r="X246" s="1">
        <f t="shared" si="134"/>
        <v>296.97892750369562</v>
      </c>
      <c r="Y246" s="1">
        <f t="shared" si="135"/>
        <v>166.10030476428045</v>
      </c>
      <c r="Z246" s="1">
        <f t="shared" si="136"/>
        <v>213.92877512155539</v>
      </c>
      <c r="AA246" s="7">
        <f t="shared" si="137"/>
        <v>1089.4329422228604</v>
      </c>
      <c r="AB246" s="1">
        <f t="shared" si="138"/>
        <v>201.89288366351121</v>
      </c>
      <c r="AC246" s="1">
        <f t="shared" si="139"/>
        <v>1204.7554241902762</v>
      </c>
      <c r="AD246" s="1">
        <f t="shared" si="140"/>
        <v>29.932180907659557</v>
      </c>
      <c r="AE246" s="12">
        <f t="shared" si="141"/>
        <v>0.5125747546359809</v>
      </c>
      <c r="AH246" s="23">
        <f t="shared" si="142"/>
        <v>0.30503433300504545</v>
      </c>
      <c r="AI246" s="23">
        <f t="shared" si="155"/>
        <v>0.38507816996786198</v>
      </c>
      <c r="AJ246" s="11">
        <f t="shared" si="157"/>
        <v>0.25113073132238717</v>
      </c>
      <c r="AK246" s="11">
        <f t="shared" si="157"/>
        <v>0.38729585304505454</v>
      </c>
      <c r="AL246" s="11">
        <f t="shared" si="157"/>
        <v>0.42236268233740532</v>
      </c>
      <c r="AM246" s="11">
        <f t="shared" si="157"/>
        <v>0.54321402399929941</v>
      </c>
      <c r="AN246" s="23">
        <f t="shared" si="143"/>
        <v>0.7397648851023656</v>
      </c>
      <c r="AO246" s="23">
        <f t="shared" si="144"/>
        <v>0.93671777771874587</v>
      </c>
      <c r="AP246" s="23">
        <f t="shared" si="145"/>
        <v>0.7372348305762555</v>
      </c>
      <c r="AQ246" s="23">
        <f t="shared" si="146"/>
        <v>0.70039269590803022</v>
      </c>
      <c r="AR246" s="23">
        <f t="shared" si="147"/>
        <v>0.61902295936632656</v>
      </c>
      <c r="AS246" s="23">
        <f t="shared" si="148"/>
        <v>2.7472810102562741</v>
      </c>
      <c r="AT246" s="23">
        <f t="shared" si="149"/>
        <v>1.3036499909083927</v>
      </c>
      <c r="AU246" s="23">
        <f t="shared" si="150"/>
        <v>1.0772975269188332</v>
      </c>
      <c r="AV246" s="23">
        <f t="shared" si="151"/>
        <v>0.36356466380753782</v>
      </c>
    </row>
    <row r="247" spans="1:48" x14ac:dyDescent="0.35">
      <c r="A247" s="31">
        <v>2077</v>
      </c>
      <c r="B247" s="1">
        <v>-10.909932533339571</v>
      </c>
      <c r="C247" s="1">
        <v>-7.4610061056130981</v>
      </c>
      <c r="D247" s="1">
        <v>-5.6945062634832357</v>
      </c>
      <c r="E247" s="1">
        <v>-4.6316302557762787</v>
      </c>
      <c r="F247" s="46">
        <v>1.4152922978445133</v>
      </c>
      <c r="G247" s="1">
        <v>6.3172192850275932</v>
      </c>
      <c r="H247" s="1">
        <v>8.9797891516427484</v>
      </c>
      <c r="I247" s="1">
        <v>9.2325735713691142</v>
      </c>
      <c r="J247" s="1">
        <v>5.0824048332680247</v>
      </c>
      <c r="K247" s="1">
        <v>1.0289941016533959</v>
      </c>
      <c r="L247" s="1">
        <v>-1.4168357065980866</v>
      </c>
      <c r="M247" s="1">
        <v>-2.5387649635686325</v>
      </c>
      <c r="N247" s="1">
        <f t="shared" si="126"/>
        <v>-4.9700215631126289E-2</v>
      </c>
      <c r="O247" s="1">
        <f t="shared" si="153"/>
        <v>31.027279139151997</v>
      </c>
      <c r="P247" s="1">
        <f t="shared" si="127"/>
        <v>-7.0877625720045421</v>
      </c>
      <c r="Q247" s="1">
        <f t="shared" si="128"/>
        <v>-2.9702814071383337</v>
      </c>
      <c r="R247" s="1">
        <f t="shared" si="129"/>
        <v>8.1765273360131516</v>
      </c>
      <c r="S247" s="1">
        <f t="shared" si="130"/>
        <v>1.5648544094411114</v>
      </c>
      <c r="U247" s="1">
        <f t="shared" si="131"/>
        <v>9.2325735713691142</v>
      </c>
      <c r="V247" s="1">
        <f t="shared" si="132"/>
        <v>-10.909932533339571</v>
      </c>
      <c r="W247" s="5">
        <f t="shared" si="133"/>
        <v>128.36142418701718</v>
      </c>
      <c r="X247" s="1">
        <f t="shared" si="134"/>
        <v>296.24269428351937</v>
      </c>
      <c r="Y247" s="1">
        <f t="shared" si="135"/>
        <v>167.88127009650219</v>
      </c>
      <c r="Z247" s="1">
        <f t="shared" si="136"/>
        <v>212.30205923526827</v>
      </c>
      <c r="AA247" s="7">
        <f t="shared" si="137"/>
        <v>1033.3174516138972</v>
      </c>
      <c r="AB247" s="1">
        <f t="shared" si="138"/>
        <v>196.38249668332156</v>
      </c>
      <c r="AC247" s="1">
        <f t="shared" si="139"/>
        <v>1428.3465263625469</v>
      </c>
      <c r="AD247" s="1">
        <f t="shared" si="140"/>
        <v>30.170175845356397</v>
      </c>
      <c r="AE247" s="12">
        <f t="shared" si="141"/>
        <v>0.54037974882396878</v>
      </c>
      <c r="AH247" s="23">
        <f t="shared" si="142"/>
        <v>0.27335421969561746</v>
      </c>
      <c r="AI247" s="23">
        <f t="shared" si="155"/>
        <v>0.37484644506723036</v>
      </c>
      <c r="AJ247" s="11">
        <f t="shared" si="157"/>
        <v>0.24597458649057277</v>
      </c>
      <c r="AK247" s="11">
        <f t="shared" si="157"/>
        <v>0.37907824721935035</v>
      </c>
      <c r="AL247" s="11">
        <f t="shared" si="157"/>
        <v>0.41446733556368953</v>
      </c>
      <c r="AM247" s="11">
        <f t="shared" si="157"/>
        <v>0.53797731440448793</v>
      </c>
      <c r="AN247" s="23">
        <f t="shared" si="143"/>
        <v>0.75174605520612392</v>
      </c>
      <c r="AO247" s="23">
        <f t="shared" si="144"/>
        <v>0.94603495788545999</v>
      </c>
      <c r="AP247" s="23">
        <f t="shared" si="145"/>
        <v>0.74672924425580112</v>
      </c>
      <c r="AQ247" s="23">
        <f t="shared" si="146"/>
        <v>0.70816859679651345</v>
      </c>
      <c r="AR247" s="23">
        <f t="shared" si="147"/>
        <v>0.62108369341204539</v>
      </c>
      <c r="AS247" s="23">
        <f t="shared" si="148"/>
        <v>2.6888645517652456</v>
      </c>
      <c r="AT247" s="23">
        <f t="shared" si="149"/>
        <v>1.2777806107338885</v>
      </c>
      <c r="AU247" s="23">
        <f t="shared" si="150"/>
        <v>1.0549935909743691</v>
      </c>
      <c r="AV247" s="23">
        <f t="shared" si="151"/>
        <v>0.35466634656509832</v>
      </c>
    </row>
    <row r="248" spans="1:48" x14ac:dyDescent="0.35">
      <c r="A248" s="31">
        <v>2078</v>
      </c>
      <c r="B248" s="1">
        <v>-9.4548369381703647</v>
      </c>
      <c r="C248" s="1">
        <v>-9.7426661718678851</v>
      </c>
      <c r="D248" s="1">
        <v>-4.9343813759899078</v>
      </c>
      <c r="E248" s="1">
        <v>-4.1186442244646786</v>
      </c>
      <c r="F248" s="46">
        <v>2.6841708685473296</v>
      </c>
      <c r="G248" s="1">
        <v>8.9098536690158596</v>
      </c>
      <c r="H248" s="1">
        <v>10.637062946278544</v>
      </c>
      <c r="I248" s="1">
        <v>9.7561878553946375</v>
      </c>
      <c r="J248" s="1">
        <v>5.1751480667911238</v>
      </c>
      <c r="K248" s="1">
        <v>1.1683926459067531</v>
      </c>
      <c r="L248" s="1">
        <v>-1.405586580270096</v>
      </c>
      <c r="M248" s="1">
        <v>-2.0701609062096766</v>
      </c>
      <c r="N248" s="1">
        <f t="shared" si="126"/>
        <v>0.55037832124680341</v>
      </c>
      <c r="O248" s="1">
        <f t="shared" si="153"/>
        <v>37.162423406027493</v>
      </c>
      <c r="P248" s="1">
        <f t="shared" si="127"/>
        <v>-7.2454226912022941</v>
      </c>
      <c r="Q248" s="1">
        <f t="shared" si="128"/>
        <v>-2.1229515773024183</v>
      </c>
      <c r="R248" s="1">
        <f t="shared" si="129"/>
        <v>9.7677014902296815</v>
      </c>
      <c r="S248" s="1">
        <f t="shared" si="130"/>
        <v>1.64598471080926</v>
      </c>
      <c r="U248" s="1">
        <f t="shared" si="131"/>
        <v>10.637062946278544</v>
      </c>
      <c r="V248" s="1">
        <f t="shared" si="132"/>
        <v>-9.7426661718678851</v>
      </c>
      <c r="W248" s="5">
        <f t="shared" si="133"/>
        <v>123.46568620911228</v>
      </c>
      <c r="X248" s="1">
        <f t="shared" si="134"/>
        <v>297.39397329180883</v>
      </c>
      <c r="Y248" s="1">
        <f t="shared" si="135"/>
        <v>173.92828708269656</v>
      </c>
      <c r="Z248" s="1">
        <f t="shared" si="136"/>
        <v>210.42982975046056</v>
      </c>
      <c r="AA248" s="7">
        <f t="shared" si="137"/>
        <v>1233.3907585580323</v>
      </c>
      <c r="AB248" s="1">
        <f t="shared" si="138"/>
        <v>192.22299192559291</v>
      </c>
      <c r="AC248" s="1">
        <f t="shared" si="139"/>
        <v>1248.5096272591384</v>
      </c>
      <c r="AD248" s="1">
        <f t="shared" si="140"/>
        <v>27.354190246315824</v>
      </c>
      <c r="AE248" s="12">
        <f t="shared" si="141"/>
        <v>0.50152292665013976</v>
      </c>
      <c r="AH248" s="23">
        <f t="shared" si="142"/>
        <v>0.33450762271767831</v>
      </c>
      <c r="AI248" s="23">
        <f t="shared" si="155"/>
        <v>0.45276277725654912</v>
      </c>
      <c r="AJ248" s="11">
        <f t="shared" si="157"/>
        <v>0.28523950979857593</v>
      </c>
      <c r="AK248" s="11">
        <f t="shared" si="157"/>
        <v>0.44165671874148044</v>
      </c>
      <c r="AL248" s="11">
        <f t="shared" si="157"/>
        <v>0.47459174937906939</v>
      </c>
      <c r="AM248" s="11">
        <f t="shared" si="157"/>
        <v>0.57785575213917872</v>
      </c>
      <c r="AN248" s="23">
        <f t="shared" si="143"/>
        <v>0.67326984103292098</v>
      </c>
      <c r="AO248" s="23">
        <f t="shared" si="144"/>
        <v>0.87832409414560564</v>
      </c>
      <c r="AP248" s="23">
        <f t="shared" si="145"/>
        <v>0.68266006703511262</v>
      </c>
      <c r="AQ248" s="23">
        <f t="shared" si="146"/>
        <v>0.65655316952941989</v>
      </c>
      <c r="AR248" s="23">
        <f t="shared" si="147"/>
        <v>0.60873398013948532</v>
      </c>
      <c r="AS248" s="23">
        <f t="shared" si="148"/>
        <v>2.8305849583043043</v>
      </c>
      <c r="AT248" s="23">
        <f t="shared" si="149"/>
        <v>1.3347822607129165</v>
      </c>
      <c r="AU248" s="23">
        <f t="shared" si="150"/>
        <v>1.1098132439951995</v>
      </c>
      <c r="AV248" s="23">
        <f t="shared" si="151"/>
        <v>0.38361197275731745</v>
      </c>
    </row>
    <row r="249" spans="1:48" x14ac:dyDescent="0.35">
      <c r="A249" s="31">
        <v>2079</v>
      </c>
      <c r="B249" s="1">
        <v>-2.9726142942364482</v>
      </c>
      <c r="C249" s="1">
        <v>-6.650067307451506</v>
      </c>
      <c r="D249" s="1">
        <v>-6.0673641202174746</v>
      </c>
      <c r="E249" s="1">
        <v>-1.1764111662236703</v>
      </c>
      <c r="F249" s="46">
        <v>1.3514207255702737</v>
      </c>
      <c r="G249" s="1">
        <v>7.0759794463478665</v>
      </c>
      <c r="H249" s="1">
        <v>9.8934067311800824</v>
      </c>
      <c r="I249" s="1">
        <v>8.3611141960379776</v>
      </c>
      <c r="J249" s="1">
        <v>4.0680492347589379</v>
      </c>
      <c r="K249" s="1">
        <v>0.92964687193337148</v>
      </c>
      <c r="L249" s="1">
        <v>0.24733798308502042</v>
      </c>
      <c r="M249" s="1">
        <v>-3.3936443801515002</v>
      </c>
      <c r="N249" s="1">
        <f t="shared" si="126"/>
        <v>0.97223782671941095</v>
      </c>
      <c r="O249" s="1">
        <f t="shared" si="153"/>
        <v>30.749970333895138</v>
      </c>
      <c r="P249" s="1">
        <f t="shared" si="127"/>
        <v>-3.8976141692992101</v>
      </c>
      <c r="Q249" s="1">
        <f t="shared" si="128"/>
        <v>-1.9641181869569568</v>
      </c>
      <c r="R249" s="1">
        <f t="shared" si="129"/>
        <v>8.4435001245219752</v>
      </c>
      <c r="S249" s="1">
        <f t="shared" si="130"/>
        <v>1.7483446965924434</v>
      </c>
      <c r="U249" s="1">
        <f t="shared" si="131"/>
        <v>9.8934067311800824</v>
      </c>
      <c r="V249" s="1">
        <f t="shared" si="132"/>
        <v>-6.650067307451506</v>
      </c>
      <c r="W249" s="5">
        <f t="shared" si="133"/>
        <v>119.1941957003946</v>
      </c>
      <c r="X249" s="1">
        <f t="shared" si="134"/>
        <v>297.53460624737738</v>
      </c>
      <c r="Y249" s="1">
        <f t="shared" si="135"/>
        <v>178.34041054698278</v>
      </c>
      <c r="Z249" s="1">
        <f t="shared" si="136"/>
        <v>208.36440097388601</v>
      </c>
      <c r="AA249" s="7">
        <f t="shared" si="137"/>
        <v>1176.2628120979591</v>
      </c>
      <c r="AB249" s="1">
        <f t="shared" si="138"/>
        <v>186.80022240858577</v>
      </c>
      <c r="AC249" s="1">
        <f t="shared" si="139"/>
        <v>828.15603470933763</v>
      </c>
      <c r="AD249" s="1">
        <f t="shared" si="140"/>
        <v>25.794084496101718</v>
      </c>
      <c r="AE249" s="12">
        <f t="shared" si="141"/>
        <v>0.45625016822637848</v>
      </c>
      <c r="AH249" s="23">
        <f t="shared" si="142"/>
        <v>0.30706670838054506</v>
      </c>
      <c r="AI249" s="23">
        <f t="shared" si="155"/>
        <v>0.37132462324046822</v>
      </c>
      <c r="AJ249" s="11">
        <f t="shared" si="157"/>
        <v>0.2441998101369289</v>
      </c>
      <c r="AK249" s="11">
        <f t="shared" si="157"/>
        <v>0.37624969740573044</v>
      </c>
      <c r="AL249" s="11">
        <f t="shared" si="157"/>
        <v>0.41174970927217236</v>
      </c>
      <c r="AM249" s="11">
        <f t="shared" si="157"/>
        <v>0.5361748071703184</v>
      </c>
      <c r="AN249" s="23">
        <f t="shared" si="143"/>
        <v>0.75598726554190587</v>
      </c>
      <c r="AO249" s="23">
        <f t="shared" si="144"/>
        <v>0.94927175588345147</v>
      </c>
      <c r="AP249" s="23">
        <f t="shared" si="145"/>
        <v>0.75007289101967856</v>
      </c>
      <c r="AQ249" s="23">
        <f t="shared" si="146"/>
        <v>0.71091490695819992</v>
      </c>
      <c r="AR249" s="23">
        <f t="shared" si="147"/>
        <v>0.62182371612013176</v>
      </c>
      <c r="AS249" s="23">
        <f t="shared" si="148"/>
        <v>2.8737296861209165</v>
      </c>
      <c r="AT249" s="23">
        <f t="shared" si="149"/>
        <v>1.3663493354609353</v>
      </c>
      <c r="AU249" s="23">
        <f t="shared" si="150"/>
        <v>1.1277831482831964</v>
      </c>
      <c r="AV249" s="23">
        <f t="shared" si="151"/>
        <v>0.37862898745173112</v>
      </c>
    </row>
    <row r="250" spans="1:48" x14ac:dyDescent="0.35">
      <c r="A250" s="31">
        <v>2080</v>
      </c>
      <c r="B250" s="1">
        <v>2.3888376727650931</v>
      </c>
      <c r="C250" s="1">
        <v>-4.5884789707271008</v>
      </c>
      <c r="D250" s="1">
        <v>-8.5062447455969039</v>
      </c>
      <c r="E250" s="1">
        <v>-3.1944837119086933</v>
      </c>
      <c r="F250" s="46">
        <v>1.9008983693467707</v>
      </c>
      <c r="G250" s="1">
        <v>6.6170986673238064</v>
      </c>
      <c r="H250" s="1">
        <v>9.8898250553442573</v>
      </c>
      <c r="I250" s="1">
        <v>8.6731713115502629</v>
      </c>
      <c r="J250" s="1">
        <v>4.6964522275180727</v>
      </c>
      <c r="K250" s="1">
        <v>0.70068442911985063</v>
      </c>
      <c r="L250" s="1">
        <v>-1.077569303905082</v>
      </c>
      <c r="M250" s="1">
        <v>-3.7202085501967268</v>
      </c>
      <c r="N250" s="1">
        <f t="shared" si="126"/>
        <v>1.1483318708861336</v>
      </c>
      <c r="O250" s="1">
        <f t="shared" si="153"/>
        <v>31.777445631083168</v>
      </c>
      <c r="P250" s="1">
        <f t="shared" si="127"/>
        <v>-1.8644285593711694</v>
      </c>
      <c r="Q250" s="1">
        <f t="shared" si="128"/>
        <v>-3.2666100293862761</v>
      </c>
      <c r="R250" s="1">
        <f t="shared" si="129"/>
        <v>8.3933650114061091</v>
      </c>
      <c r="S250" s="1">
        <f t="shared" si="130"/>
        <v>1.4398557842442805</v>
      </c>
      <c r="U250" s="1">
        <f t="shared" si="131"/>
        <v>9.8898250553442573</v>
      </c>
      <c r="V250" s="1">
        <f t="shared" si="132"/>
        <v>-8.5062447455969039</v>
      </c>
      <c r="W250" s="5">
        <f t="shared" si="133"/>
        <v>124.12157943398205</v>
      </c>
      <c r="X250" s="1">
        <f t="shared" si="134"/>
        <v>293.84837762512683</v>
      </c>
      <c r="Y250" s="1">
        <f t="shared" si="135"/>
        <v>169.72679819114478</v>
      </c>
      <c r="Z250" s="1">
        <f t="shared" si="136"/>
        <v>208.98497852955444</v>
      </c>
      <c r="AA250" s="7">
        <f t="shared" si="137"/>
        <v>1119.0455608760947</v>
      </c>
      <c r="AB250" s="1">
        <f t="shared" si="138"/>
        <v>191.58697318660467</v>
      </c>
      <c r="AC250" s="1">
        <f t="shared" si="139"/>
        <v>1086.4571226622472</v>
      </c>
      <c r="AD250" s="1">
        <f t="shared" si="140"/>
        <v>28.328092840679716</v>
      </c>
      <c r="AE250" s="12">
        <f t="shared" si="141"/>
        <v>0.49630580622236559</v>
      </c>
      <c r="AH250" s="23">
        <f t="shared" si="142"/>
        <v>0.30693454454220309</v>
      </c>
      <c r="AI250" s="23">
        <f t="shared" si="155"/>
        <v>0.38437355951475621</v>
      </c>
      <c r="AJ250" s="11">
        <f t="shared" si="157"/>
        <v>0.25077565203893226</v>
      </c>
      <c r="AK250" s="11">
        <f t="shared" si="157"/>
        <v>0.38672994543704831</v>
      </c>
      <c r="AL250" s="11">
        <f t="shared" si="157"/>
        <v>0.42181896718461503</v>
      </c>
      <c r="AM250" s="11">
        <f t="shared" si="157"/>
        <v>0.54285339660204057</v>
      </c>
      <c r="AN250" s="23">
        <f t="shared" si="143"/>
        <v>0.74057372633537</v>
      </c>
      <c r="AO250" s="23">
        <f t="shared" si="144"/>
        <v>0.93735528228924891</v>
      </c>
      <c r="AP250" s="23">
        <f t="shared" si="145"/>
        <v>0.7378781869230211</v>
      </c>
      <c r="AQ250" s="23">
        <f t="shared" si="146"/>
        <v>0.70091851217991163</v>
      </c>
      <c r="AR250" s="23">
        <f t="shared" si="147"/>
        <v>0.61916061691759905</v>
      </c>
      <c r="AS250" s="23">
        <f t="shared" si="148"/>
        <v>2.7853158541250171</v>
      </c>
      <c r="AT250" s="23">
        <f t="shared" si="149"/>
        <v>1.3218252755164213</v>
      </c>
      <c r="AU250" s="23">
        <f t="shared" si="150"/>
        <v>1.0922505111592384</v>
      </c>
      <c r="AV250" s="23">
        <f t="shared" si="151"/>
        <v>0.36851365267363556</v>
      </c>
    </row>
    <row r="251" spans="1:48" x14ac:dyDescent="0.35">
      <c r="A251" s="31">
        <v>2081</v>
      </c>
      <c r="B251" s="1">
        <v>-7.6182546469753971</v>
      </c>
      <c r="C251" s="1">
        <v>-12.928963295113082</v>
      </c>
      <c r="D251" s="1">
        <v>-8.4455879079065781</v>
      </c>
      <c r="E251" s="1">
        <v>-3.6245121754541612</v>
      </c>
      <c r="F251" s="1">
        <v>0.57590577728540704</v>
      </c>
      <c r="G251" s="1">
        <v>7.0064440844399902</v>
      </c>
      <c r="H251" s="1">
        <v>9.7446406415452689</v>
      </c>
      <c r="I251" s="1">
        <v>8.8394758246333502</v>
      </c>
      <c r="J251" s="1">
        <v>6.8165477470942308</v>
      </c>
      <c r="K251" s="1">
        <v>0.65458582853667835</v>
      </c>
      <c r="L251" s="1">
        <v>0.40093238190900915</v>
      </c>
      <c r="M251" s="1">
        <v>-0.794292352172556</v>
      </c>
      <c r="N251" s="1">
        <f t="shared" si="126"/>
        <v>5.2243492318513052E-2</v>
      </c>
      <c r="O251" s="1">
        <f t="shared" si="153"/>
        <v>32.983014074998245</v>
      </c>
      <c r="P251" s="1">
        <f t="shared" si="127"/>
        <v>-8.0891421640950689</v>
      </c>
      <c r="Q251" s="1">
        <f t="shared" si="128"/>
        <v>-3.8313981020251107</v>
      </c>
      <c r="R251" s="1">
        <f t="shared" si="129"/>
        <v>8.5301868502062028</v>
      </c>
      <c r="S251" s="1">
        <f t="shared" si="130"/>
        <v>2.6240219858466394</v>
      </c>
      <c r="U251" s="1">
        <f t="shared" si="131"/>
        <v>9.7446406415452689</v>
      </c>
      <c r="V251" s="1">
        <f t="shared" si="132"/>
        <v>-12.928963295113082</v>
      </c>
      <c r="W251" s="5">
        <f t="shared" si="133"/>
        <v>131.31824323083165</v>
      </c>
      <c r="X251" s="1">
        <f t="shared" si="134"/>
        <v>291.74001803877462</v>
      </c>
      <c r="Y251" s="1">
        <f t="shared" si="135"/>
        <v>160.42177480794297</v>
      </c>
      <c r="Z251" s="1">
        <f t="shared" si="136"/>
        <v>211.52913063480315</v>
      </c>
      <c r="AA251" s="7">
        <f t="shared" si="137"/>
        <v>1042.1683643882027</v>
      </c>
      <c r="AB251" s="1">
        <f t="shared" si="138"/>
        <v>202.46986560570483</v>
      </c>
      <c r="AC251" s="1">
        <f t="shared" si="139"/>
        <v>1745.150307188424</v>
      </c>
      <c r="AD251" s="1">
        <f t="shared" si="140"/>
        <v>30.083310427979242</v>
      </c>
      <c r="AE251" s="12">
        <f t="shared" si="141"/>
        <v>0.56408768283795552</v>
      </c>
      <c r="AH251" s="23">
        <f t="shared" si="142"/>
        <v>0.30157723967302047</v>
      </c>
      <c r="AI251" s="23">
        <f t="shared" si="155"/>
        <v>0.3996842787524777</v>
      </c>
      <c r="AJ251" s="11">
        <f t="shared" si="157"/>
        <v>0.25849129007998878</v>
      </c>
      <c r="AK251" s="11">
        <f t="shared" si="157"/>
        <v>0.39902674356498213</v>
      </c>
      <c r="AL251" s="11">
        <f t="shared" si="157"/>
        <v>0.43363353793498277</v>
      </c>
      <c r="AM251" s="11">
        <f t="shared" si="157"/>
        <v>0.55068959148748853</v>
      </c>
      <c r="AN251" s="23">
        <f t="shared" si="143"/>
        <v>0.72353932584521186</v>
      </c>
      <c r="AO251" s="23">
        <f t="shared" si="144"/>
        <v>0.92364016471349886</v>
      </c>
      <c r="AP251" s="23">
        <f t="shared" si="145"/>
        <v>0.72424756970318294</v>
      </c>
      <c r="AQ251" s="23">
        <f t="shared" si="146"/>
        <v>0.68981512025296654</v>
      </c>
      <c r="AR251" s="23">
        <f t="shared" si="147"/>
        <v>0.61631117296048965</v>
      </c>
      <c r="AS251" s="23">
        <f t="shared" si="148"/>
        <v>2.6682025762406303</v>
      </c>
      <c r="AT251" s="23">
        <f t="shared" si="149"/>
        <v>1.2637765654000863</v>
      </c>
      <c r="AU251" s="23">
        <f t="shared" si="150"/>
        <v>1.0456826558828056</v>
      </c>
      <c r="AV251" s="23">
        <f t="shared" si="151"/>
        <v>0.35481093752499793</v>
      </c>
    </row>
    <row r="252" spans="1:48" x14ac:dyDescent="0.35">
      <c r="A252" s="31">
        <v>2082</v>
      </c>
      <c r="B252" s="1">
        <v>-8.1385505649998624</v>
      </c>
      <c r="C252" s="1">
        <v>-7.6666072405596175</v>
      </c>
      <c r="D252" s="1">
        <v>-16.765834056385543</v>
      </c>
      <c r="E252" s="1">
        <v>-4.5845122796115474</v>
      </c>
      <c r="F252" s="46">
        <v>0.65616459999602628</v>
      </c>
      <c r="G252" s="1">
        <v>5.0142117053417223</v>
      </c>
      <c r="H252" s="1">
        <v>9.6132187780842191</v>
      </c>
      <c r="I252" s="1">
        <v>8.4971874577040065</v>
      </c>
      <c r="J252" s="1">
        <v>4.0333877550494011</v>
      </c>
      <c r="K252" s="1">
        <v>1.0410361098605667</v>
      </c>
      <c r="L252" s="1">
        <v>-0.81140114768611959</v>
      </c>
      <c r="M252" s="1">
        <v>-2.0215875963394949</v>
      </c>
      <c r="N252" s="1">
        <f t="shared" si="126"/>
        <v>-0.92777387329552041</v>
      </c>
      <c r="O252" s="1">
        <f t="shared" si="153"/>
        <v>27.814170296175373</v>
      </c>
      <c r="P252" s="1">
        <f t="shared" si="127"/>
        <v>-5.5331500525773452</v>
      </c>
      <c r="Q252" s="1">
        <f t="shared" si="128"/>
        <v>-6.8980605786670219</v>
      </c>
      <c r="R252" s="1">
        <f t="shared" si="129"/>
        <v>7.7082059803766496</v>
      </c>
      <c r="S252" s="1">
        <f t="shared" si="130"/>
        <v>1.4210075724079496</v>
      </c>
      <c r="U252" s="1">
        <f t="shared" si="131"/>
        <v>9.6132187780842191</v>
      </c>
      <c r="V252" s="1">
        <f t="shared" si="132"/>
        <v>-16.765834056385543</v>
      </c>
      <c r="W252" s="5">
        <f t="shared" si="133"/>
        <v>131.68121461032007</v>
      </c>
      <c r="X252" s="1">
        <f t="shared" si="134"/>
        <v>299.11091914173863</v>
      </c>
      <c r="Y252" s="1">
        <f t="shared" si="135"/>
        <v>167.42970453141857</v>
      </c>
      <c r="Z252" s="1">
        <f t="shared" si="136"/>
        <v>215.39606687602935</v>
      </c>
      <c r="AA252" s="7">
        <f t="shared" si="137"/>
        <v>1073.0255864070168</v>
      </c>
      <c r="AB252" s="1">
        <f t="shared" si="138"/>
        <v>204.94119657154545</v>
      </c>
      <c r="AC252" s="1">
        <f t="shared" si="139"/>
        <v>2290.6733953570806</v>
      </c>
      <c r="AD252" s="1">
        <f t="shared" si="140"/>
        <v>29.210616324547345</v>
      </c>
      <c r="AE252" s="12">
        <f t="shared" si="141"/>
        <v>0.59367573877867996</v>
      </c>
      <c r="AH252" s="23">
        <f t="shared" si="142"/>
        <v>0.2967277729113077</v>
      </c>
      <c r="AI252" s="23">
        <f t="shared" si="155"/>
        <v>0.33403996276142722</v>
      </c>
      <c r="AJ252" s="11">
        <f t="shared" si="157"/>
        <v>0.2254106898955224</v>
      </c>
      <c r="AK252" s="11">
        <f t="shared" si="157"/>
        <v>0.34630453702098879</v>
      </c>
      <c r="AL252" s="11">
        <f t="shared" si="157"/>
        <v>0.38297886890251864</v>
      </c>
      <c r="AM252" s="11">
        <f t="shared" si="157"/>
        <v>0.51709210692513996</v>
      </c>
      <c r="AN252" s="23">
        <f t="shared" si="143"/>
        <v>0.80456983815451089</v>
      </c>
      <c r="AO252" s="23">
        <f t="shared" si="144"/>
        <v>0.98447397288288208</v>
      </c>
      <c r="AP252" s="23">
        <f t="shared" si="145"/>
        <v>0.78784627788122163</v>
      </c>
      <c r="AQ252" s="23">
        <f t="shared" si="146"/>
        <v>0.7421818145459822</v>
      </c>
      <c r="AR252" s="23">
        <f t="shared" si="147"/>
        <v>0.63062263600248747</v>
      </c>
      <c r="AS252" s="23">
        <f t="shared" si="148"/>
        <v>2.7951531579073654</v>
      </c>
      <c r="AT252" s="23">
        <f t="shared" si="149"/>
        <v>1.3374686603825632</v>
      </c>
      <c r="AU252" s="23">
        <f t="shared" si="150"/>
        <v>1.100588068612862</v>
      </c>
      <c r="AV252" s="23">
        <f t="shared" si="151"/>
        <v>0.36418147655314537</v>
      </c>
    </row>
    <row r="253" spans="1:48" x14ac:dyDescent="0.35">
      <c r="A253" s="31">
        <v>2083</v>
      </c>
      <c r="B253" s="1">
        <v>-1.5480195967673089</v>
      </c>
      <c r="C253" s="1">
        <v>-5.075046818158393</v>
      </c>
      <c r="D253" s="1">
        <v>-8.3507886025034423</v>
      </c>
      <c r="E253" s="1">
        <v>-4.6494273750720403</v>
      </c>
      <c r="F253" s="46">
        <v>3.4336756097759551</v>
      </c>
      <c r="G253" s="1">
        <v>6.9247131420528136</v>
      </c>
      <c r="H253" s="1">
        <v>10.346618059549137</v>
      </c>
      <c r="I253" s="1">
        <v>9.2928557818327135</v>
      </c>
      <c r="J253" s="1">
        <v>5.1566390866346836</v>
      </c>
      <c r="K253" s="1">
        <v>1.2588821236148475</v>
      </c>
      <c r="L253" s="1">
        <v>-1.6425649048421089</v>
      </c>
      <c r="M253" s="1">
        <v>-2.1493268832496804</v>
      </c>
      <c r="N253" s="1">
        <f t="shared" si="126"/>
        <v>1.0831841352389313</v>
      </c>
      <c r="O253" s="1">
        <f t="shared" si="153"/>
        <v>35.154501679845303</v>
      </c>
      <c r="P253" s="1">
        <f t="shared" si="127"/>
        <v>-2.8815513370883985</v>
      </c>
      <c r="Q253" s="1">
        <f t="shared" si="128"/>
        <v>-3.1888467892665093</v>
      </c>
      <c r="R253" s="1">
        <f t="shared" si="129"/>
        <v>8.8547289944782204</v>
      </c>
      <c r="S253" s="1">
        <f t="shared" si="130"/>
        <v>1.5909854351358075</v>
      </c>
      <c r="U253" s="1">
        <f t="shared" si="131"/>
        <v>10.346618059549137</v>
      </c>
      <c r="V253" s="1">
        <f t="shared" si="132"/>
        <v>-8.3507886025034423</v>
      </c>
      <c r="W253" s="5">
        <f t="shared" si="133"/>
        <v>122.54370013663311</v>
      </c>
      <c r="X253" s="1">
        <f t="shared" si="134"/>
        <v>298.35076933593757</v>
      </c>
      <c r="Y253" s="1">
        <f t="shared" si="135"/>
        <v>175.80706919930446</v>
      </c>
      <c r="Z253" s="1">
        <f t="shared" si="136"/>
        <v>210.44723473628534</v>
      </c>
      <c r="AA253" s="7">
        <f t="shared" si="137"/>
        <v>1212.6723981159521</v>
      </c>
      <c r="AB253" s="1">
        <f t="shared" si="138"/>
        <v>188.43278099489447</v>
      </c>
      <c r="AC253" s="1">
        <f t="shared" si="139"/>
        <v>1049.0415465801279</v>
      </c>
      <c r="AD253" s="1">
        <f t="shared" si="140"/>
        <v>28.32730963918587</v>
      </c>
      <c r="AE253" s="12">
        <f t="shared" si="141"/>
        <v>0.48188922878382184</v>
      </c>
      <c r="AH253" s="23">
        <f t="shared" si="142"/>
        <v>0.32379020639736317</v>
      </c>
      <c r="AI253" s="23">
        <f t="shared" si="155"/>
        <v>0.42726217133403532</v>
      </c>
      <c r="AJ253" s="11">
        <f t="shared" si="157"/>
        <v>0.27238881075100996</v>
      </c>
      <c r="AK253" s="11">
        <f t="shared" si="157"/>
        <v>0.4211759171344221</v>
      </c>
      <c r="AL253" s="11">
        <f t="shared" si="157"/>
        <v>0.45491411646248398</v>
      </c>
      <c r="AM253" s="11">
        <f t="shared" si="157"/>
        <v>0.56480426091899449</v>
      </c>
      <c r="AN253" s="23">
        <f t="shared" si="143"/>
        <v>0.69571903487299425</v>
      </c>
      <c r="AO253" s="23">
        <f t="shared" si="144"/>
        <v>0.899663187057546</v>
      </c>
      <c r="AP253" s="23">
        <f t="shared" si="145"/>
        <v>0.70154224010652189</v>
      </c>
      <c r="AQ253" s="23">
        <f t="shared" si="146"/>
        <v>0.67151989457148198</v>
      </c>
      <c r="AR253" s="23">
        <f t="shared" si="147"/>
        <v>0.61192849926227555</v>
      </c>
      <c r="AS253" s="23">
        <f t="shared" si="148"/>
        <v>2.840600588041216</v>
      </c>
      <c r="AT253" s="23">
        <f t="shared" si="149"/>
        <v>1.3417033081196532</v>
      </c>
      <c r="AU253" s="23">
        <f t="shared" si="150"/>
        <v>1.1129247359361008</v>
      </c>
      <c r="AV253" s="23">
        <f t="shared" si="151"/>
        <v>0.38137315706860175</v>
      </c>
    </row>
    <row r="254" spans="1:48" x14ac:dyDescent="0.35">
      <c r="A254" s="31">
        <v>2084</v>
      </c>
      <c r="B254" s="1">
        <v>-8.1448081303267319</v>
      </c>
      <c r="C254" s="1">
        <v>-10.178728279477998</v>
      </c>
      <c r="D254" s="1">
        <v>-8.9653076087659063</v>
      </c>
      <c r="E254" s="1">
        <v>-2.1552329576259615</v>
      </c>
      <c r="F254" s="46">
        <v>2.2903150411613504</v>
      </c>
      <c r="G254" s="1">
        <v>7.1318901929770906</v>
      </c>
      <c r="H254" s="1">
        <v>10.33108381260149</v>
      </c>
      <c r="I254" s="1">
        <v>9.2179429376776181</v>
      </c>
      <c r="J254" s="1">
        <v>4.5801643293970562</v>
      </c>
      <c r="K254" s="1">
        <v>0.79563121569610473</v>
      </c>
      <c r="L254" s="1">
        <v>-1.4625459710714781</v>
      </c>
      <c r="M254" s="1">
        <v>-3.8707887103807002</v>
      </c>
      <c r="N254" s="1">
        <f t="shared" si="126"/>
        <v>-3.5865344011505762E-2</v>
      </c>
      <c r="O254" s="1">
        <f t="shared" si="153"/>
        <v>33.551396313814607</v>
      </c>
      <c r="P254" s="1">
        <f t="shared" si="127"/>
        <v>-6.8242877643514701</v>
      </c>
      <c r="Q254" s="1">
        <f t="shared" si="128"/>
        <v>-2.9434085084101724</v>
      </c>
      <c r="R254" s="1">
        <f t="shared" si="129"/>
        <v>8.8936389810854006</v>
      </c>
      <c r="S254" s="1">
        <f t="shared" si="130"/>
        <v>1.3044165246738944</v>
      </c>
      <c r="U254" s="1">
        <f t="shared" si="131"/>
        <v>10.33108381260149</v>
      </c>
      <c r="V254" s="1">
        <f t="shared" si="132"/>
        <v>-10.178728279477998</v>
      </c>
      <c r="W254" s="5">
        <f t="shared" si="133"/>
        <v>119.78661465932285</v>
      </c>
      <c r="X254" s="1">
        <f t="shared" si="134"/>
        <v>294.91208607499811</v>
      </c>
      <c r="Y254" s="1">
        <f t="shared" si="135"/>
        <v>175.12547141567526</v>
      </c>
      <c r="Z254" s="1">
        <f t="shared" si="136"/>
        <v>207.34935036716047</v>
      </c>
      <c r="AA254" s="7">
        <f t="shared" si="137"/>
        <v>1206.1572819444584</v>
      </c>
      <c r="AB254" s="1">
        <f t="shared" si="138"/>
        <v>186.43584532338528</v>
      </c>
      <c r="AC254" s="1">
        <f t="shared" si="139"/>
        <v>1265.1198740676848</v>
      </c>
      <c r="AD254" s="1">
        <f t="shared" si="140"/>
        <v>26.568691997630211</v>
      </c>
      <c r="AE254" s="12">
        <f t="shared" si="141"/>
        <v>0.50596563861946497</v>
      </c>
      <c r="AH254" s="23">
        <f t="shared" si="142"/>
        <v>0.32321699268499499</v>
      </c>
      <c r="AI254" s="23">
        <f t="shared" si="155"/>
        <v>0.40690273318544551</v>
      </c>
      <c r="AJ254" s="11">
        <f t="shared" si="157"/>
        <v>0.2621289364084135</v>
      </c>
      <c r="AK254" s="11">
        <f t="shared" si="157"/>
        <v>0.40482424240090903</v>
      </c>
      <c r="AL254" s="11">
        <f t="shared" si="157"/>
        <v>0.43920368387538311</v>
      </c>
      <c r="AM254" s="11">
        <f t="shared" si="157"/>
        <v>0.55438407603979489</v>
      </c>
      <c r="AN254" s="23">
        <f t="shared" si="143"/>
        <v>0.71590177205437089</v>
      </c>
      <c r="AO254" s="23">
        <f t="shared" si="144"/>
        <v>0.91727392332298208</v>
      </c>
      <c r="AP254" s="23">
        <f t="shared" si="145"/>
        <v>0.71807508508310125</v>
      </c>
      <c r="AQ254" s="23">
        <f t="shared" si="146"/>
        <v>0.68481461128498911</v>
      </c>
      <c r="AR254" s="23">
        <f t="shared" si="147"/>
        <v>0.61507085423514052</v>
      </c>
      <c r="AS254" s="23">
        <f t="shared" si="148"/>
        <v>2.8605526559476822</v>
      </c>
      <c r="AT254" s="23">
        <f t="shared" si="149"/>
        <v>1.3537695220690333</v>
      </c>
      <c r="AU254" s="23">
        <f t="shared" si="150"/>
        <v>1.1208644307001985</v>
      </c>
      <c r="AV254" s="23">
        <f t="shared" si="151"/>
        <v>0.38132263136419353</v>
      </c>
    </row>
    <row r="255" spans="1:48" x14ac:dyDescent="0.35">
      <c r="A255" s="31">
        <v>2085</v>
      </c>
      <c r="B255" s="1">
        <v>-7.9502671075741604</v>
      </c>
      <c r="C255" s="1">
        <v>0.11749199879295524</v>
      </c>
      <c r="D255" s="1">
        <v>-7.4907349470890514</v>
      </c>
      <c r="E255" s="1">
        <v>-2.8412623235376753</v>
      </c>
      <c r="F255" s="46">
        <v>2.3710865405440971</v>
      </c>
      <c r="G255" s="1">
        <v>8.0948747384010122</v>
      </c>
      <c r="H255" s="1">
        <v>10.065145494453034</v>
      </c>
      <c r="I255" s="1">
        <v>9.3552381705004866</v>
      </c>
      <c r="J255" s="1">
        <v>5.3234196820512842</v>
      </c>
      <c r="K255" s="1">
        <v>1.7622534482924199</v>
      </c>
      <c r="L255" s="1">
        <v>-1.5092167785123691</v>
      </c>
      <c r="M255" s="1">
        <v>-1.0392625236332798</v>
      </c>
      <c r="N255" s="1">
        <f t="shared" ref="N255:N270" si="158">AVERAGE(B255:M255)</f>
        <v>1.3548971993907293</v>
      </c>
      <c r="O255" s="1">
        <f t="shared" si="153"/>
        <v>35.209764625949916</v>
      </c>
      <c r="P255" s="1">
        <f t="shared" ref="P255:P270" si="159">(M254+B255+C255)/3</f>
        <v>-3.9011879397206353</v>
      </c>
      <c r="Q255" s="1">
        <f t="shared" ref="Q255:Q270" si="160">AVERAGE(D255:F255)</f>
        <v>-2.6536369100275432</v>
      </c>
      <c r="R255" s="1">
        <f t="shared" ref="R255:R270" si="161">AVERAGE(G255:I255)</f>
        <v>9.1717528011181759</v>
      </c>
      <c r="S255" s="1">
        <f t="shared" ref="S255:S270" si="162">AVERAGE(J255:L255)</f>
        <v>1.858818783943778</v>
      </c>
      <c r="U255" s="1">
        <f t="shared" ref="U255:U270" si="163">MAX(B255:M255)</f>
        <v>10.065145494453034</v>
      </c>
      <c r="V255" s="1">
        <f t="shared" ref="V255:V270" si="164">MIN(B255:M255)</f>
        <v>-7.9502671075741604</v>
      </c>
      <c r="W255" s="5">
        <f t="shared" ref="W255:W270" si="165">INTERCEPT(E$7:F$7,E255:F255)</f>
        <v>121.62561411901297</v>
      </c>
      <c r="X255" s="1">
        <f t="shared" ref="X255:X270" si="166">INTERCEPT(J$7:K$7,J255:K255)</f>
        <v>303.59301353680036</v>
      </c>
      <c r="Y255" s="1">
        <f t="shared" ref="Y255:Y270" si="167">(X255-W255)</f>
        <v>181.96739941778739</v>
      </c>
      <c r="Z255" s="1">
        <f t="shared" ref="Z255:Z270" si="168">(X255+W255)/2</f>
        <v>212.60931382790665</v>
      </c>
      <c r="AA255" s="7">
        <f t="shared" si="137"/>
        <v>1221.0189002581856</v>
      </c>
      <c r="AB255" s="1">
        <f t="shared" si="138"/>
        <v>191.71352804401485</v>
      </c>
      <c r="AC255" s="1">
        <f t="shared" si="139"/>
        <v>1016.1158373902184</v>
      </c>
      <c r="AD255" s="1">
        <f t="shared" si="140"/>
        <v>25.76885009700554</v>
      </c>
      <c r="AE255" s="12">
        <f t="shared" si="141"/>
        <v>0.47705383958323028</v>
      </c>
      <c r="AH255" s="23">
        <f t="shared" si="142"/>
        <v>0.313403868745317</v>
      </c>
      <c r="AI255" s="23">
        <f t="shared" si="155"/>
        <v>0.42796401074956392</v>
      </c>
      <c r="AJ255" s="11">
        <f t="shared" si="157"/>
        <v>0.27274249360607949</v>
      </c>
      <c r="AK255" s="11">
        <f t="shared" si="157"/>
        <v>0.42173959918468917</v>
      </c>
      <c r="AL255" s="11">
        <f t="shared" si="157"/>
        <v>0.45545569333430919</v>
      </c>
      <c r="AM255" s="11">
        <f t="shared" si="157"/>
        <v>0.5651634700686744</v>
      </c>
      <c r="AN255" s="23">
        <f t="shared" si="143"/>
        <v>0.69505905832619663</v>
      </c>
      <c r="AO255" s="23">
        <f t="shared" si="144"/>
        <v>0.89906518636637967</v>
      </c>
      <c r="AP255" s="23">
        <f t="shared" si="145"/>
        <v>0.70099538709360432</v>
      </c>
      <c r="AQ255" s="23">
        <f t="shared" si="146"/>
        <v>0.67108289345306948</v>
      </c>
      <c r="AR255" s="23">
        <f t="shared" si="147"/>
        <v>0.61182954501144848</v>
      </c>
      <c r="AS255" s="23">
        <f t="shared" si="148"/>
        <v>2.8494119090663266</v>
      </c>
      <c r="AT255" s="23">
        <f t="shared" si="149"/>
        <v>1.345787855792977</v>
      </c>
      <c r="AU255" s="23">
        <f t="shared" si="150"/>
        <v>1.1163847220589733</v>
      </c>
      <c r="AV255" s="23">
        <f t="shared" si="151"/>
        <v>0.38265240870310435</v>
      </c>
    </row>
    <row r="256" spans="1:48" x14ac:dyDescent="0.35">
      <c r="A256" s="31">
        <v>2086</v>
      </c>
      <c r="B256" s="1">
        <v>-1.1397931965510635</v>
      </c>
      <c r="C256" s="1">
        <v>-7.3154556078969177</v>
      </c>
      <c r="D256" s="1">
        <v>-4.9573198616324845</v>
      </c>
      <c r="E256" s="1">
        <v>-3.6314083040251699</v>
      </c>
      <c r="F256" s="46">
        <v>2.4479157862652174</v>
      </c>
      <c r="G256" s="1">
        <v>7.0474604515422818</v>
      </c>
      <c r="H256" s="1">
        <v>10.096424813504454</v>
      </c>
      <c r="I256" s="1">
        <v>9.6068275293561705</v>
      </c>
      <c r="J256" s="1">
        <v>5.7593095448333287</v>
      </c>
      <c r="K256" s="1">
        <v>0.75106691586155372</v>
      </c>
      <c r="L256" s="1">
        <v>-1.651652235744139</v>
      </c>
      <c r="M256" s="1">
        <v>-1.6879127930900071</v>
      </c>
      <c r="N256" s="1">
        <f t="shared" si="158"/>
        <v>1.2771219202019355</v>
      </c>
      <c r="O256" s="1">
        <f t="shared" si="153"/>
        <v>34.957938125501457</v>
      </c>
      <c r="P256" s="1">
        <f t="shared" si="159"/>
        <v>-3.1648371093604202</v>
      </c>
      <c r="Q256" s="1">
        <f t="shared" si="160"/>
        <v>-2.046937459797479</v>
      </c>
      <c r="R256" s="1">
        <f t="shared" si="161"/>
        <v>8.9169042648009675</v>
      </c>
      <c r="S256" s="1">
        <f t="shared" si="162"/>
        <v>1.6195747416502477</v>
      </c>
      <c r="U256" s="1">
        <f t="shared" si="163"/>
        <v>10.096424813504454</v>
      </c>
      <c r="V256" s="1">
        <f t="shared" si="164"/>
        <v>-7.3154556078969177</v>
      </c>
      <c r="W256" s="5">
        <f t="shared" si="165"/>
        <v>123.21879400206103</v>
      </c>
      <c r="X256" s="1">
        <f t="shared" si="166"/>
        <v>293.07396788271825</v>
      </c>
      <c r="Y256" s="1">
        <f t="shared" si="167"/>
        <v>169.85517388065722</v>
      </c>
      <c r="Z256" s="1">
        <f t="shared" si="168"/>
        <v>208.14638094238964</v>
      </c>
      <c r="AA256" s="7">
        <f t="shared" si="137"/>
        <v>1143.2866615138539</v>
      </c>
      <c r="AB256" s="1">
        <f t="shared" si="138"/>
        <v>184.62578046526068</v>
      </c>
      <c r="AC256" s="1">
        <f t="shared" si="139"/>
        <v>900.41446737795752</v>
      </c>
      <c r="AD256" s="1">
        <f t="shared" si="140"/>
        <v>30.905903769430694</v>
      </c>
      <c r="AE256" s="12">
        <f t="shared" si="141"/>
        <v>0.47018450878542012</v>
      </c>
      <c r="AH256" s="23">
        <f t="shared" si="142"/>
        <v>0.31455807561831439</v>
      </c>
      <c r="AI256" s="23">
        <f t="shared" si="155"/>
        <v>0.4247658141938685</v>
      </c>
      <c r="AJ256" s="11">
        <f t="shared" si="157"/>
        <v>0.27113080400320932</v>
      </c>
      <c r="AK256" s="11">
        <f t="shared" si="157"/>
        <v>0.41917096888011485</v>
      </c>
      <c r="AL256" s="11">
        <f t="shared" si="157"/>
        <v>0.45298779362991426</v>
      </c>
      <c r="AM256" s="11">
        <f t="shared" si="157"/>
        <v>0.56352659781575942</v>
      </c>
      <c r="AN256" s="23">
        <f t="shared" si="143"/>
        <v>0.69808581179328366</v>
      </c>
      <c r="AO256" s="23">
        <f t="shared" si="144"/>
        <v>0.90179510911855265</v>
      </c>
      <c r="AP256" s="23">
        <f t="shared" si="145"/>
        <v>0.7034997924584383</v>
      </c>
      <c r="AQ256" s="23">
        <f t="shared" si="146"/>
        <v>0.67308575882398691</v>
      </c>
      <c r="AR256" s="23">
        <f t="shared" si="147"/>
        <v>0.61228552857341156</v>
      </c>
      <c r="AS256" s="23">
        <f t="shared" si="148"/>
        <v>2.7614040494477572</v>
      </c>
      <c r="AT256" s="23">
        <f t="shared" si="149"/>
        <v>1.3045699988755191</v>
      </c>
      <c r="AU256" s="23">
        <f t="shared" si="150"/>
        <v>1.0818757250951141</v>
      </c>
      <c r="AV256" s="23">
        <f t="shared" si="151"/>
        <v>0.37040991355492153</v>
      </c>
    </row>
    <row r="257" spans="1:48" x14ac:dyDescent="0.35">
      <c r="A257" s="31">
        <v>2087</v>
      </c>
      <c r="B257" s="1">
        <v>-5.0734801800505922</v>
      </c>
      <c r="C257" s="1">
        <v>-8.116837238373698</v>
      </c>
      <c r="D257" s="1">
        <v>-6.7953312357530065</v>
      </c>
      <c r="E257" s="1">
        <v>-3.9030776768355993</v>
      </c>
      <c r="F257" s="46">
        <v>3.7556404471393714</v>
      </c>
      <c r="G257" s="1">
        <v>8.6311052752419126</v>
      </c>
      <c r="H257" s="1">
        <v>9.6712092618978289</v>
      </c>
      <c r="I257" s="1">
        <v>9.5641299031037779</v>
      </c>
      <c r="J257" s="1">
        <v>5.5740252919588489</v>
      </c>
      <c r="K257" s="1">
        <v>1.728528885375451</v>
      </c>
      <c r="L257" s="1">
        <v>-0.56825154660943511</v>
      </c>
      <c r="M257" s="1">
        <v>-3.0035047443665217</v>
      </c>
      <c r="N257" s="1">
        <f t="shared" si="158"/>
        <v>0.95534637022736135</v>
      </c>
      <c r="O257" s="1">
        <f t="shared" si="153"/>
        <v>37.196110179341737</v>
      </c>
      <c r="P257" s="1">
        <f t="shared" si="159"/>
        <v>-4.9594100705047657</v>
      </c>
      <c r="Q257" s="1">
        <f t="shared" si="160"/>
        <v>-2.3142561551497449</v>
      </c>
      <c r="R257" s="1">
        <f t="shared" si="161"/>
        <v>9.2888148134145059</v>
      </c>
      <c r="S257" s="1">
        <f t="shared" si="162"/>
        <v>2.2447675435749548</v>
      </c>
      <c r="U257" s="1">
        <f t="shared" si="163"/>
        <v>9.6712092618978289</v>
      </c>
      <c r="V257" s="1">
        <f t="shared" si="164"/>
        <v>-8.116837238373698</v>
      </c>
      <c r="W257" s="5">
        <f t="shared" si="165"/>
        <v>120.54357625081265</v>
      </c>
      <c r="X257" s="1">
        <f t="shared" si="166"/>
        <v>302.20957749790006</v>
      </c>
      <c r="Y257" s="1">
        <f t="shared" si="167"/>
        <v>181.66600124708742</v>
      </c>
      <c r="Z257" s="1">
        <f t="shared" si="168"/>
        <v>211.37657687435635</v>
      </c>
      <c r="AA257" s="7">
        <f t="shared" ref="AA257:AA270" si="169">(2/3)*U257*(X257-W257)</f>
        <v>1171.2866092218494</v>
      </c>
      <c r="AB257" s="1">
        <f t="shared" ref="AB257:AB270" si="170">365-X256+W257</f>
        <v>192.46960836809438</v>
      </c>
      <c r="AC257" s="1">
        <f t="shared" ref="AC257:AC270" si="171">ABS((2/3)*V257*AB257)</f>
        <v>1041.496322971567</v>
      </c>
      <c r="AD257" s="1">
        <f t="shared" ref="AD257:AD270" si="172">W257-AB257/2</f>
        <v>24.308772066765457</v>
      </c>
      <c r="AE257" s="12">
        <f t="shared" ref="AE257:AE270" si="173">SQRT(AC257)/(SQRT(AA257)+SQRT(AC257))</f>
        <v>0.48532367218825417</v>
      </c>
      <c r="AH257" s="23">
        <f t="shared" ref="AH257:AH270" si="174">0.0369*H257-0.058</f>
        <v>0.29886762176402992</v>
      </c>
      <c r="AI257" s="23">
        <f t="shared" si="155"/>
        <v>0.45319059927764005</v>
      </c>
      <c r="AJ257" s="11">
        <f t="shared" si="157"/>
        <v>0.28545510514778716</v>
      </c>
      <c r="AK257" s="11">
        <f t="shared" si="157"/>
        <v>0.44200032382928572</v>
      </c>
      <c r="AL257" s="11">
        <f t="shared" si="157"/>
        <v>0.47492187975754901</v>
      </c>
      <c r="AM257" s="11">
        <f t="shared" si="157"/>
        <v>0.57807471616572126</v>
      </c>
      <c r="AN257" s="23">
        <f t="shared" ref="AN257:AN270" si="175">2.42*AI257^2-3.01*AI257+1.54</f>
        <v>0.67292005681647971</v>
      </c>
      <c r="AO257" s="23">
        <f t="shared" ref="AO257:AO270" si="176">2.42*AJ257^2-3.01*AJ257+1.54</f>
        <v>0.87797290677810158</v>
      </c>
      <c r="AP257" s="23">
        <f t="shared" ref="AP257:AP270" si="177">2.42*AK257^2-3.01*AK257+1.54</f>
        <v>0.68236059803561822</v>
      </c>
      <c r="AQ257" s="23">
        <f t="shared" ref="AQ257:AQ270" si="178">2.42*AL257^2-3.01*AL257+1.54</f>
        <v>0.65631805826109169</v>
      </c>
      <c r="AR257" s="23">
        <f t="shared" ref="AR257:AR270" si="179">2.42*AM257^2-3.01*AM257+1.54</f>
        <v>0.60868741781877089</v>
      </c>
      <c r="AS257" s="23">
        <f t="shared" ref="AS257:AS270" si="180">AS$6*SQRT($AA257*AO257)</f>
        <v>2.7578497230148433</v>
      </c>
      <c r="AT257" s="23">
        <f t="shared" ref="AT257:AT270" si="181">AT$6*SQRT($AA257*AP257)</f>
        <v>1.300458181831186</v>
      </c>
      <c r="AU257" s="23">
        <f t="shared" ref="AU257:AU270" si="182">AU$6*SQRT($AA257*AQ257)</f>
        <v>1.0813178520496272</v>
      </c>
      <c r="AV257" s="23">
        <f t="shared" ref="AV257:AV270" si="183">AV$6*SQRT($AA257*AR257)</f>
        <v>0.3738150540732923</v>
      </c>
    </row>
    <row r="258" spans="1:48" x14ac:dyDescent="0.35">
      <c r="A258" s="31">
        <v>2088</v>
      </c>
      <c r="B258" s="1">
        <v>-6.5750001658586328</v>
      </c>
      <c r="C258" s="1">
        <v>-8.2260012484081013</v>
      </c>
      <c r="D258" s="1">
        <v>-8.2091976118673298</v>
      </c>
      <c r="E258" s="1">
        <v>-3.6071367212622176</v>
      </c>
      <c r="F258" s="46">
        <v>4.1728798108750409</v>
      </c>
      <c r="G258" s="1">
        <v>8.2266717344590479</v>
      </c>
      <c r="H258" s="1">
        <v>11.402859221166111</v>
      </c>
      <c r="I258" s="1">
        <v>9.4533028154936076</v>
      </c>
      <c r="J258" s="1">
        <v>5.823955250996252</v>
      </c>
      <c r="K258" s="1">
        <v>2.1372366097282924</v>
      </c>
      <c r="L258" s="1">
        <v>-1.2383434904070667</v>
      </c>
      <c r="M258" s="1">
        <v>-2.1504445214458547</v>
      </c>
      <c r="N258" s="1">
        <f t="shared" si="158"/>
        <v>0.93423180695576225</v>
      </c>
      <c r="O258" s="1">
        <f t="shared" si="153"/>
        <v>39.079668832990052</v>
      </c>
      <c r="P258" s="1">
        <f t="shared" si="159"/>
        <v>-5.934835386211085</v>
      </c>
      <c r="Q258" s="1">
        <f t="shared" si="160"/>
        <v>-2.5478181740848354</v>
      </c>
      <c r="R258" s="1">
        <f t="shared" si="161"/>
        <v>9.6942779237062542</v>
      </c>
      <c r="S258" s="1">
        <f t="shared" si="162"/>
        <v>2.2409494567724928</v>
      </c>
      <c r="U258" s="1">
        <f t="shared" si="163"/>
        <v>11.402859221166111</v>
      </c>
      <c r="V258" s="1">
        <f t="shared" si="164"/>
        <v>-8.2260012484081013</v>
      </c>
      <c r="W258" s="5">
        <f t="shared" si="165"/>
        <v>119.14105863966263</v>
      </c>
      <c r="X258" s="1">
        <f t="shared" si="166"/>
        <v>306.1812290113611</v>
      </c>
      <c r="Y258" s="1">
        <f t="shared" si="167"/>
        <v>187.04017037169848</v>
      </c>
      <c r="Z258" s="1">
        <f t="shared" si="168"/>
        <v>212.66114382551186</v>
      </c>
      <c r="AA258" s="7">
        <f t="shared" si="169"/>
        <v>1421.8618209676015</v>
      </c>
      <c r="AB258" s="1">
        <f t="shared" si="170"/>
        <v>181.93148114176256</v>
      </c>
      <c r="AC258" s="1">
        <f t="shared" si="171"/>
        <v>997.7123939979158</v>
      </c>
      <c r="AD258" s="1">
        <f t="shared" si="172"/>
        <v>28.175318068781351</v>
      </c>
      <c r="AE258" s="12">
        <f t="shared" si="173"/>
        <v>0.45583324314195084</v>
      </c>
      <c r="AH258" s="23">
        <f t="shared" si="174"/>
        <v>0.36276550526102952</v>
      </c>
      <c r="AI258" s="23">
        <f t="shared" si="155"/>
        <v>0.47711179417897365</v>
      </c>
      <c r="AJ258" s="11">
        <f t="shared" si="157"/>
        <v>0.29750988053113636</v>
      </c>
      <c r="AK258" s="11">
        <f t="shared" si="157"/>
        <v>0.46121262209649855</v>
      </c>
      <c r="AL258" s="11">
        <f t="shared" si="157"/>
        <v>0.49338075456330249</v>
      </c>
      <c r="AM258" s="11">
        <f t="shared" si="157"/>
        <v>0.59031784741443527</v>
      </c>
      <c r="AN258" s="23">
        <f t="shared" si="175"/>
        <v>0.65477180675141333</v>
      </c>
      <c r="AO258" s="23">
        <f t="shared" si="176"/>
        <v>0.85869461181431506</v>
      </c>
      <c r="AP258" s="23">
        <f t="shared" si="177"/>
        <v>0.66652534781986816</v>
      </c>
      <c r="AQ258" s="23">
        <f t="shared" si="178"/>
        <v>0.64401138568021765</v>
      </c>
      <c r="AR258" s="23">
        <f t="shared" si="179"/>
        <v>0.60645316884450029</v>
      </c>
      <c r="AS258" s="23">
        <f t="shared" si="180"/>
        <v>3.0050141171534777</v>
      </c>
      <c r="AT258" s="23">
        <f t="shared" si="181"/>
        <v>1.4161030665661385</v>
      </c>
      <c r="AU258" s="23">
        <f t="shared" si="182"/>
        <v>1.1801577867317674</v>
      </c>
      <c r="AV258" s="23">
        <f t="shared" si="183"/>
        <v>0.41110746888012561</v>
      </c>
    </row>
    <row r="259" spans="1:48" x14ac:dyDescent="0.35">
      <c r="A259" s="31">
        <v>2089</v>
      </c>
      <c r="B259" s="1">
        <v>-4.4775086736440448</v>
      </c>
      <c r="C259" s="1">
        <v>-3.6074860574306982</v>
      </c>
      <c r="D259" s="1">
        <v>-6.7491186175817752</v>
      </c>
      <c r="E259" s="1">
        <v>-5.1298088367964851</v>
      </c>
      <c r="F259" s="46">
        <v>0.62310470537906193</v>
      </c>
      <c r="G259" s="1">
        <v>6.5757421113306433</v>
      </c>
      <c r="H259" s="1">
        <v>9.5753115497057077</v>
      </c>
      <c r="I259" s="1">
        <v>9.9851803549938971</v>
      </c>
      <c r="J259" s="1">
        <v>5.0092236977676707</v>
      </c>
      <c r="K259" s="1">
        <v>1.0479255826930034</v>
      </c>
      <c r="L259" s="1">
        <v>-1.7037176734888198</v>
      </c>
      <c r="M259" s="1">
        <v>-3.7386192145222856</v>
      </c>
      <c r="N259" s="1">
        <f t="shared" si="158"/>
        <v>0.6175190773671565</v>
      </c>
      <c r="O259" s="1">
        <f t="shared" si="153"/>
        <v>31.76856241917698</v>
      </c>
      <c r="P259" s="1">
        <f t="shared" si="159"/>
        <v>-3.4118130841735326</v>
      </c>
      <c r="Q259" s="1">
        <f t="shared" si="160"/>
        <v>-3.7519409163330661</v>
      </c>
      <c r="R259" s="1">
        <f t="shared" si="161"/>
        <v>8.7120780053434164</v>
      </c>
      <c r="S259" s="1">
        <f t="shared" si="162"/>
        <v>1.4511438689906182</v>
      </c>
      <c r="U259" s="1">
        <f t="shared" si="163"/>
        <v>9.9851803549938971</v>
      </c>
      <c r="V259" s="1">
        <f t="shared" si="164"/>
        <v>-6.7491186175817752</v>
      </c>
      <c r="W259" s="5">
        <f t="shared" si="165"/>
        <v>132.19650979895059</v>
      </c>
      <c r="X259" s="1">
        <f t="shared" si="166"/>
        <v>296.56849909894606</v>
      </c>
      <c r="Y259" s="1">
        <f t="shared" si="167"/>
        <v>164.37198929999548</v>
      </c>
      <c r="Z259" s="1">
        <f t="shared" si="168"/>
        <v>214.38250444894834</v>
      </c>
      <c r="AA259" s="7">
        <f t="shared" si="169"/>
        <v>1094.1893056463878</v>
      </c>
      <c r="AB259" s="1">
        <f t="shared" si="170"/>
        <v>191.01528078758949</v>
      </c>
      <c r="AC259" s="1">
        <f t="shared" si="171"/>
        <v>859.45652520408692</v>
      </c>
      <c r="AD259" s="1">
        <f t="shared" si="172"/>
        <v>36.688869405155842</v>
      </c>
      <c r="AE259" s="12">
        <f t="shared" si="173"/>
        <v>0.4698530158980796</v>
      </c>
      <c r="AH259" s="23">
        <f t="shared" si="174"/>
        <v>0.29532899618414066</v>
      </c>
      <c r="AI259" s="23">
        <f t="shared" si="155"/>
        <v>0.38426074272354765</v>
      </c>
      <c r="AJ259" s="11">
        <f t="shared" si="157"/>
        <v>0.25071879948273268</v>
      </c>
      <c r="AK259" s="11">
        <f t="shared" si="157"/>
        <v>0.38663933667560524</v>
      </c>
      <c r="AL259" s="11">
        <f t="shared" si="157"/>
        <v>0.42173191170793439</v>
      </c>
      <c r="AM259" s="11">
        <f t="shared" si="157"/>
        <v>0.54279565572465038</v>
      </c>
      <c r="AN259" s="23">
        <f t="shared" si="175"/>
        <v>0.74070345492637668</v>
      </c>
      <c r="AO259" s="23">
        <f t="shared" si="176"/>
        <v>0.9374574112790065</v>
      </c>
      <c r="AP259" s="23">
        <f t="shared" si="177"/>
        <v>0.73798134013561234</v>
      </c>
      <c r="AQ259" s="23">
        <f t="shared" si="178"/>
        <v>0.70100283471296376</v>
      </c>
      <c r="AR259" s="23">
        <f t="shared" si="179"/>
        <v>0.61918271604280106</v>
      </c>
      <c r="AS259" s="23">
        <f t="shared" si="180"/>
        <v>2.7543584449950491</v>
      </c>
      <c r="AT259" s="23">
        <f t="shared" si="181"/>
        <v>1.307153996261549</v>
      </c>
      <c r="AU259" s="23">
        <f t="shared" si="182"/>
        <v>1.0801168146827806</v>
      </c>
      <c r="AV259" s="23">
        <f t="shared" si="183"/>
        <v>0.36440445771488983</v>
      </c>
    </row>
    <row r="260" spans="1:48" x14ac:dyDescent="0.35">
      <c r="A260" s="31">
        <v>2090</v>
      </c>
      <c r="B260" s="1">
        <v>-2.3198679416741821</v>
      </c>
      <c r="C260" s="1">
        <v>-4.1788041811212437</v>
      </c>
      <c r="D260" s="1">
        <v>-9.1618922006630346</v>
      </c>
      <c r="E260" s="1">
        <v>-7.7542428311414424</v>
      </c>
      <c r="F260" s="46">
        <v>0.14951607674632883</v>
      </c>
      <c r="G260" s="1">
        <v>5.9006294783927116</v>
      </c>
      <c r="H260" s="1">
        <v>9.5766566332119591</v>
      </c>
      <c r="I260" s="1">
        <v>9.168487289853795</v>
      </c>
      <c r="J260" s="1">
        <v>5.5665562479636685</v>
      </c>
      <c r="K260" s="1">
        <v>0.80292740456690692</v>
      </c>
      <c r="L260" s="1">
        <v>-0.63417178508400562</v>
      </c>
      <c r="M260" s="1">
        <v>-3.3841683544351318</v>
      </c>
      <c r="N260" s="1">
        <f t="shared" si="158"/>
        <v>0.31096881971802764</v>
      </c>
      <c r="O260" s="1">
        <f t="shared" si="153"/>
        <v>30.361845726168461</v>
      </c>
      <c r="P260" s="1">
        <f t="shared" si="159"/>
        <v>-3.41243044577257</v>
      </c>
      <c r="Q260" s="1">
        <f t="shared" si="160"/>
        <v>-5.5888729850193819</v>
      </c>
      <c r="R260" s="1">
        <f t="shared" si="161"/>
        <v>8.2152578004861549</v>
      </c>
      <c r="S260" s="1">
        <f t="shared" si="162"/>
        <v>1.9117706224821898</v>
      </c>
      <c r="U260" s="1">
        <f t="shared" si="163"/>
        <v>9.5766566332119591</v>
      </c>
      <c r="V260" s="1">
        <f t="shared" si="164"/>
        <v>-9.1618922006630346</v>
      </c>
      <c r="W260" s="5">
        <f t="shared" si="165"/>
        <v>134.92302891650553</v>
      </c>
      <c r="X260" s="1">
        <f t="shared" si="166"/>
        <v>293.6408887309172</v>
      </c>
      <c r="Y260" s="1">
        <f t="shared" si="167"/>
        <v>158.71785981441167</v>
      </c>
      <c r="Z260" s="1">
        <f t="shared" si="168"/>
        <v>214.28195882371136</v>
      </c>
      <c r="AA260" s="7">
        <f t="shared" si="169"/>
        <v>1013.3242966672609</v>
      </c>
      <c r="AB260" s="1">
        <f t="shared" si="170"/>
        <v>203.35452981755947</v>
      </c>
      <c r="AC260" s="1">
        <f t="shared" si="171"/>
        <v>1242.0748538033311</v>
      </c>
      <c r="AD260" s="1">
        <f t="shared" si="172"/>
        <v>33.245764007725796</v>
      </c>
      <c r="AE260" s="12">
        <f t="shared" si="173"/>
        <v>0.52542142888610877</v>
      </c>
      <c r="AH260" s="23">
        <f t="shared" si="174"/>
        <v>0.29537862976552132</v>
      </c>
      <c r="AI260" s="23">
        <f t="shared" si="155"/>
        <v>0.36639544072233943</v>
      </c>
      <c r="AJ260" s="11">
        <f t="shared" si="157"/>
        <v>0.24171581264747816</v>
      </c>
      <c r="AK260" s="11">
        <f t="shared" si="157"/>
        <v>0.3722908264069183</v>
      </c>
      <c r="AL260" s="11">
        <f t="shared" si="157"/>
        <v>0.40794608811645089</v>
      </c>
      <c r="AM260" s="11">
        <f t="shared" si="157"/>
        <v>0.53365199722009504</v>
      </c>
      <c r="AN260" s="23">
        <f t="shared" si="175"/>
        <v>0.76202412136248232</v>
      </c>
      <c r="AO260" s="23">
        <f t="shared" si="176"/>
        <v>0.9538276164139613</v>
      </c>
      <c r="AP260" s="23">
        <f t="shared" si="177"/>
        <v>0.75481772432790173</v>
      </c>
      <c r="AQ260" s="23">
        <f t="shared" si="178"/>
        <v>0.71481870092850941</v>
      </c>
      <c r="AR260" s="23">
        <f t="shared" si="179"/>
        <v>0.62288586737904517</v>
      </c>
      <c r="AS260" s="23">
        <f t="shared" si="180"/>
        <v>2.6736689066589805</v>
      </c>
      <c r="AT260" s="23">
        <f t="shared" si="181"/>
        <v>1.2721933011255118</v>
      </c>
      <c r="AU260" s="23">
        <f t="shared" si="182"/>
        <v>1.0496313363982153</v>
      </c>
      <c r="AV260" s="23">
        <f t="shared" si="183"/>
        <v>0.3517276434392187</v>
      </c>
    </row>
    <row r="261" spans="1:48" x14ac:dyDescent="0.35">
      <c r="A261" s="31">
        <v>2091</v>
      </c>
      <c r="B261" s="1">
        <v>-3.3838027205136756</v>
      </c>
      <c r="C261" s="1">
        <v>-10.357567945266899</v>
      </c>
      <c r="D261" s="1">
        <v>-4.359538940230637</v>
      </c>
      <c r="E261" s="1">
        <v>-6.0776784746272376</v>
      </c>
      <c r="F261" s="46">
        <v>1.0498981407080827</v>
      </c>
      <c r="G261" s="1">
        <v>8.252844216174946</v>
      </c>
      <c r="H261" s="1">
        <v>10.128855291640413</v>
      </c>
      <c r="I261" s="1">
        <v>9.2900609999235453</v>
      </c>
      <c r="J261" s="1">
        <v>5.1347092565400176</v>
      </c>
      <c r="K261" s="1">
        <v>1.8181522428940853</v>
      </c>
      <c r="L261" s="1">
        <v>-1.6746303926888348</v>
      </c>
      <c r="M261" s="1">
        <v>-3.4892200940743781</v>
      </c>
      <c r="N261" s="1">
        <f t="shared" si="158"/>
        <v>0.52767346503995227</v>
      </c>
      <c r="O261" s="1">
        <f t="shared" si="153"/>
        <v>33.85636790498701</v>
      </c>
      <c r="P261" s="1">
        <f t="shared" si="159"/>
        <v>-5.7085130067385679</v>
      </c>
      <c r="Q261" s="1">
        <f t="shared" si="160"/>
        <v>-3.1291064247165976</v>
      </c>
      <c r="R261" s="1">
        <f t="shared" si="161"/>
        <v>9.2239201692463002</v>
      </c>
      <c r="S261" s="1">
        <f t="shared" si="162"/>
        <v>1.7594103689150895</v>
      </c>
      <c r="U261" s="1">
        <f t="shared" si="163"/>
        <v>10.128855291640413</v>
      </c>
      <c r="V261" s="1">
        <f t="shared" si="164"/>
        <v>-10.357567945266899</v>
      </c>
      <c r="W261" s="5">
        <f t="shared" si="165"/>
        <v>131.00732387461119</v>
      </c>
      <c r="X261" s="1">
        <f t="shared" si="166"/>
        <v>305.22024427142554</v>
      </c>
      <c r="Y261" s="1">
        <f t="shared" si="167"/>
        <v>174.21292039681435</v>
      </c>
      <c r="Z261" s="1">
        <f t="shared" si="168"/>
        <v>218.11378407301837</v>
      </c>
      <c r="AA261" s="7">
        <f t="shared" si="169"/>
        <v>1176.384973755602</v>
      </c>
      <c r="AB261" s="1">
        <f t="shared" si="170"/>
        <v>202.36643514369399</v>
      </c>
      <c r="AC261" s="1">
        <f t="shared" si="171"/>
        <v>1397.3494012281717</v>
      </c>
      <c r="AD261" s="1">
        <f t="shared" si="172"/>
        <v>29.824106302764193</v>
      </c>
      <c r="AE261" s="12">
        <f t="shared" si="173"/>
        <v>0.52150310370197062</v>
      </c>
      <c r="AH261" s="23">
        <f t="shared" si="174"/>
        <v>0.31575476026153126</v>
      </c>
      <c r="AI261" s="23">
        <f t="shared" si="155"/>
        <v>0.41077587239333502</v>
      </c>
      <c r="AJ261" s="11">
        <f t="shared" si="157"/>
        <v>0.26408075459191688</v>
      </c>
      <c r="AK261" s="11">
        <f t="shared" si="157"/>
        <v>0.40793495263086754</v>
      </c>
      <c r="AL261" s="11">
        <f t="shared" si="157"/>
        <v>0.44219240546887267</v>
      </c>
      <c r="AM261" s="11">
        <f t="shared" si="157"/>
        <v>0.5563663913824155</v>
      </c>
      <c r="AN261" s="23">
        <f t="shared" si="175"/>
        <v>0.71190772206008479</v>
      </c>
      <c r="AO261" s="23">
        <f t="shared" si="176"/>
        <v>0.91388444944725389</v>
      </c>
      <c r="AP261" s="23">
        <f t="shared" si="177"/>
        <v>0.71483023247972344</v>
      </c>
      <c r="AQ261" s="23">
        <f t="shared" si="178"/>
        <v>0.68219343829821533</v>
      </c>
      <c r="AR261" s="23">
        <f t="shared" si="179"/>
        <v>0.6144325806718659</v>
      </c>
      <c r="AS261" s="23">
        <f t="shared" si="180"/>
        <v>2.8198033960625293</v>
      </c>
      <c r="AT261" s="23">
        <f t="shared" si="181"/>
        <v>1.3339330161918488</v>
      </c>
      <c r="AU261" s="23">
        <f t="shared" si="182"/>
        <v>1.1048240264056612</v>
      </c>
      <c r="AV261" s="23">
        <f t="shared" si="183"/>
        <v>0.37639157009223645</v>
      </c>
    </row>
    <row r="262" spans="1:48" x14ac:dyDescent="0.35">
      <c r="A262" s="31">
        <v>2092</v>
      </c>
      <c r="B262" s="1">
        <v>-2.2428253427618512</v>
      </c>
      <c r="C262" s="1">
        <v>-8.8212504328180756</v>
      </c>
      <c r="D262" s="1">
        <v>-4.0640472909466121</v>
      </c>
      <c r="E262" s="1">
        <v>-1.73368175113141</v>
      </c>
      <c r="F262" s="46">
        <v>1.1191467993630018</v>
      </c>
      <c r="G262" s="1">
        <v>7.0022914733028703</v>
      </c>
      <c r="H262" s="1">
        <v>8.2933650672059027</v>
      </c>
      <c r="I262" s="1">
        <v>9.8272953340986291</v>
      </c>
      <c r="J262" s="1">
        <v>5.5754347122985122</v>
      </c>
      <c r="K262" s="1">
        <v>1.4402937265055111</v>
      </c>
      <c r="L262" s="1">
        <v>-8.3528194534319145E-3</v>
      </c>
      <c r="M262" s="1">
        <v>-2.211413693915723</v>
      </c>
      <c r="N262" s="1">
        <f t="shared" si="158"/>
        <v>1.1813546484789439</v>
      </c>
      <c r="O262" s="1">
        <f t="shared" si="153"/>
        <v>31.817533386268916</v>
      </c>
      <c r="P262" s="1">
        <f t="shared" si="159"/>
        <v>-4.8510986232181015</v>
      </c>
      <c r="Q262" s="1">
        <f t="shared" si="160"/>
        <v>-1.55952741423834</v>
      </c>
      <c r="R262" s="1">
        <f t="shared" si="161"/>
        <v>8.3743172915358013</v>
      </c>
      <c r="S262" s="1">
        <f t="shared" si="162"/>
        <v>2.3357918731168641</v>
      </c>
      <c r="U262" s="1">
        <f t="shared" si="163"/>
        <v>9.8272953340986291</v>
      </c>
      <c r="V262" s="1">
        <f t="shared" si="164"/>
        <v>-8.8212504328180756</v>
      </c>
      <c r="W262" s="5">
        <f t="shared" si="165"/>
        <v>123.53504074065161</v>
      </c>
      <c r="X262" s="1">
        <f t="shared" si="166"/>
        <v>299.12332791296444</v>
      </c>
      <c r="Y262" s="1">
        <f t="shared" si="167"/>
        <v>175.58828717231285</v>
      </c>
      <c r="Z262" s="1">
        <f t="shared" si="168"/>
        <v>211.32918432680802</v>
      </c>
      <c r="AA262" s="7">
        <f t="shared" si="169"/>
        <v>1150.3719701672267</v>
      </c>
      <c r="AB262" s="1">
        <f t="shared" si="170"/>
        <v>183.31479646922605</v>
      </c>
      <c r="AC262" s="1">
        <f t="shared" si="171"/>
        <v>1078.0438184640784</v>
      </c>
      <c r="AD262" s="1">
        <f t="shared" si="172"/>
        <v>31.877642506038583</v>
      </c>
      <c r="AE262" s="12">
        <f t="shared" si="173"/>
        <v>0.49188356017290347</v>
      </c>
      <c r="AH262" s="23">
        <f t="shared" si="174"/>
        <v>0.24802517097989785</v>
      </c>
      <c r="AI262" s="23">
        <f t="shared" si="155"/>
        <v>0.38488267400561521</v>
      </c>
      <c r="AJ262" s="11">
        <f t="shared" si="157"/>
        <v>0.25103221367212109</v>
      </c>
      <c r="AK262" s="11">
        <f t="shared" si="157"/>
        <v>0.38713884053994296</v>
      </c>
      <c r="AL262" s="11">
        <f t="shared" si="157"/>
        <v>0.42221182718543537</v>
      </c>
      <c r="AM262" s="11">
        <f t="shared" si="157"/>
        <v>0.54311396701074788</v>
      </c>
      <c r="AN262" s="23">
        <f t="shared" si="175"/>
        <v>0.73998905929740311</v>
      </c>
      <c r="AO262" s="23">
        <f t="shared" si="176"/>
        <v>0.93689459381563922</v>
      </c>
      <c r="AP262" s="23">
        <f t="shared" si="177"/>
        <v>0.73741317606293133</v>
      </c>
      <c r="AQ262" s="23">
        <f t="shared" si="178"/>
        <v>0.70053844154877831</v>
      </c>
      <c r="AR262" s="23">
        <f t="shared" si="179"/>
        <v>0.61906108971005613</v>
      </c>
      <c r="AS262" s="23">
        <f t="shared" si="180"/>
        <v>2.82333858416925</v>
      </c>
      <c r="AT262" s="23">
        <f t="shared" si="181"/>
        <v>1.3397767098803621</v>
      </c>
      <c r="AU262" s="23">
        <f t="shared" si="182"/>
        <v>1.1071328539540093</v>
      </c>
      <c r="AV262" s="23">
        <f t="shared" si="183"/>
        <v>0.37360607995993722</v>
      </c>
    </row>
    <row r="263" spans="1:48" x14ac:dyDescent="0.35">
      <c r="A263" s="31">
        <v>2093</v>
      </c>
      <c r="B263" s="1">
        <v>-7.6921869945096386</v>
      </c>
      <c r="C263" s="1">
        <v>-8.9897078366261507</v>
      </c>
      <c r="D263" s="1">
        <v>-13.821097361144815</v>
      </c>
      <c r="E263" s="1">
        <v>-5.0420856980893305</v>
      </c>
      <c r="F263" s="46">
        <v>1.9464180948036749</v>
      </c>
      <c r="G263" s="1">
        <v>7.4374122483540814</v>
      </c>
      <c r="H263" s="1">
        <v>9.3312183360392353</v>
      </c>
      <c r="I263" s="1">
        <v>9.0163562460276498</v>
      </c>
      <c r="J263" s="1">
        <v>6.5398195297293276</v>
      </c>
      <c r="K263" s="1">
        <v>0.82329802514017325</v>
      </c>
      <c r="L263" s="1">
        <v>1.5093196736621746</v>
      </c>
      <c r="M263" s="1">
        <v>-1.764445535052416</v>
      </c>
      <c r="N263" s="1">
        <f t="shared" si="158"/>
        <v>-5.8806772638836345E-2</v>
      </c>
      <c r="O263" s="1">
        <f t="shared" si="153"/>
        <v>34.271224454953966</v>
      </c>
      <c r="P263" s="1">
        <f t="shared" si="159"/>
        <v>-6.2977695083505045</v>
      </c>
      <c r="Q263" s="1">
        <f t="shared" si="160"/>
        <v>-5.6389216548101571</v>
      </c>
      <c r="R263" s="1">
        <f t="shared" si="161"/>
        <v>8.5949956101403231</v>
      </c>
      <c r="S263" s="1">
        <f t="shared" si="162"/>
        <v>2.9574790761772252</v>
      </c>
      <c r="U263" s="1">
        <f t="shared" si="163"/>
        <v>9.3312183360392353</v>
      </c>
      <c r="V263" s="1">
        <f t="shared" si="164"/>
        <v>-13.821097361144815</v>
      </c>
      <c r="W263" s="5">
        <f t="shared" si="165"/>
        <v>127.00522720587426</v>
      </c>
      <c r="X263" s="1">
        <f t="shared" si="166"/>
        <v>292.89263453248918</v>
      </c>
      <c r="Y263" s="1">
        <f t="shared" si="167"/>
        <v>165.88740732661492</v>
      </c>
      <c r="Z263" s="1">
        <f t="shared" si="168"/>
        <v>209.94893086918171</v>
      </c>
      <c r="AA263" s="7">
        <f t="shared" si="169"/>
        <v>1031.9544113094123</v>
      </c>
      <c r="AB263" s="1">
        <f t="shared" si="170"/>
        <v>192.88189929290982</v>
      </c>
      <c r="AC263" s="1">
        <f t="shared" si="171"/>
        <v>1777.2263395532239</v>
      </c>
      <c r="AD263" s="1">
        <f t="shared" si="172"/>
        <v>30.564277559419352</v>
      </c>
      <c r="AE263" s="12">
        <f t="shared" si="173"/>
        <v>0.56753467790394541</v>
      </c>
      <c r="AH263" s="23">
        <f t="shared" si="174"/>
        <v>0.28632195659984783</v>
      </c>
      <c r="AI263" s="23">
        <f t="shared" si="155"/>
        <v>0.41604455057791534</v>
      </c>
      <c r="AJ263" s="11">
        <f t="shared" si="157"/>
        <v>0.2667358365117054</v>
      </c>
      <c r="AK263" s="11">
        <f t="shared" si="157"/>
        <v>0.41216648944053047</v>
      </c>
      <c r="AL263" s="11">
        <f t="shared" si="157"/>
        <v>0.44625799965854884</v>
      </c>
      <c r="AM263" s="11">
        <f t="shared" si="157"/>
        <v>0.55906295895720071</v>
      </c>
      <c r="AN263" s="23">
        <f t="shared" si="175"/>
        <v>0.70659112747917741</v>
      </c>
      <c r="AO263" s="23">
        <f t="shared" si="176"/>
        <v>0.90930330778039692</v>
      </c>
      <c r="AP263" s="23">
        <f t="shared" si="177"/>
        <v>0.71049140712691217</v>
      </c>
      <c r="AQ263" s="23">
        <f t="shared" si="178"/>
        <v>0.67869723049515152</v>
      </c>
      <c r="AR263" s="23">
        <f t="shared" si="179"/>
        <v>0.61359486236753935</v>
      </c>
      <c r="AS263" s="23">
        <f t="shared" si="180"/>
        <v>2.6344083402938323</v>
      </c>
      <c r="AT263" s="23">
        <f t="shared" si="181"/>
        <v>1.2455681730081316</v>
      </c>
      <c r="AU263" s="23">
        <f t="shared" si="182"/>
        <v>1.0321264351083355</v>
      </c>
      <c r="AV263" s="23">
        <f t="shared" si="183"/>
        <v>0.35228905361292012</v>
      </c>
    </row>
    <row r="264" spans="1:48" x14ac:dyDescent="0.35">
      <c r="A264" s="31">
        <v>2094</v>
      </c>
      <c r="B264" s="1">
        <v>-9.998667514324433</v>
      </c>
      <c r="C264" s="1">
        <v>-9.2977840982206708</v>
      </c>
      <c r="D264" s="1">
        <v>-7.3294057308981104</v>
      </c>
      <c r="E264" s="1">
        <v>-5.8875158191050039</v>
      </c>
      <c r="F264" s="46">
        <v>1.7366211286971351</v>
      </c>
      <c r="G264" s="1">
        <v>4.9060945861046132</v>
      </c>
      <c r="H264" s="1">
        <v>9.9039608455842298</v>
      </c>
      <c r="I264" s="1">
        <v>9.386739032796525</v>
      </c>
      <c r="J264" s="1">
        <v>4.7698621885038577</v>
      </c>
      <c r="K264" s="1">
        <v>0.89744864199730845</v>
      </c>
      <c r="L264" s="1">
        <v>-1.1108515448391696</v>
      </c>
      <c r="M264" s="1">
        <v>-0.49391230063139435</v>
      </c>
      <c r="N264" s="1">
        <f t="shared" si="158"/>
        <v>-0.20978421536125977</v>
      </c>
      <c r="O264" s="1">
        <f t="shared" si="153"/>
        <v>30.70327778168636</v>
      </c>
      <c r="P264" s="1">
        <f t="shared" si="159"/>
        <v>-7.0202990491991732</v>
      </c>
      <c r="Q264" s="1">
        <f t="shared" si="160"/>
        <v>-3.8267668071019934</v>
      </c>
      <c r="R264" s="1">
        <f t="shared" si="161"/>
        <v>8.0655981548284554</v>
      </c>
      <c r="S264" s="1">
        <f t="shared" si="162"/>
        <v>1.5188197618873323</v>
      </c>
      <c r="U264" s="1">
        <f t="shared" si="163"/>
        <v>9.9039608455842298</v>
      </c>
      <c r="V264" s="1">
        <f t="shared" si="164"/>
        <v>-9.998667514324433</v>
      </c>
      <c r="W264" s="5">
        <f t="shared" si="165"/>
        <v>128.55272914325971</v>
      </c>
      <c r="X264" s="1">
        <f t="shared" si="166"/>
        <v>295.56850734101255</v>
      </c>
      <c r="Y264" s="1">
        <f t="shared" si="167"/>
        <v>167.01577819775284</v>
      </c>
      <c r="Z264" s="1">
        <f t="shared" si="168"/>
        <v>212.06061824213612</v>
      </c>
      <c r="AA264" s="7">
        <f t="shared" si="169"/>
        <v>1102.7451519102162</v>
      </c>
      <c r="AB264" s="1">
        <f t="shared" si="170"/>
        <v>200.66009461077053</v>
      </c>
      <c r="AC264" s="1">
        <f t="shared" si="171"/>
        <v>1337.555712937319</v>
      </c>
      <c r="AD264" s="1">
        <f t="shared" si="172"/>
        <v>28.222681837874447</v>
      </c>
      <c r="AE264" s="12">
        <f t="shared" si="173"/>
        <v>0.52411143267229099</v>
      </c>
      <c r="AH264" s="23">
        <f t="shared" si="174"/>
        <v>0.3074561552020581</v>
      </c>
      <c r="AI264" s="23">
        <f t="shared" si="155"/>
        <v>0.37073162782741675</v>
      </c>
      <c r="AJ264" s="11">
        <f t="shared" si="157"/>
        <v>0.24390097780279271</v>
      </c>
      <c r="AK264" s="11">
        <f t="shared" si="157"/>
        <v>0.3757734333732009</v>
      </c>
      <c r="AL264" s="11">
        <f t="shared" si="157"/>
        <v>0.4112921222605263</v>
      </c>
      <c r="AM264" s="11">
        <f t="shared" si="157"/>
        <v>0.5358713055809613</v>
      </c>
      <c r="AN264" s="23">
        <f t="shared" si="175"/>
        <v>0.75670729472866605</v>
      </c>
      <c r="AO264" s="23">
        <f t="shared" si="176"/>
        <v>0.94981825928863728</v>
      </c>
      <c r="AP264" s="23">
        <f t="shared" si="177"/>
        <v>0.7506396947610473</v>
      </c>
      <c r="AQ264" s="23">
        <f t="shared" si="178"/>
        <v>0.71138083979304989</v>
      </c>
      <c r="AR264" s="23">
        <f t="shared" si="179"/>
        <v>0.62194986607231306</v>
      </c>
      <c r="AS264" s="23">
        <f t="shared" si="180"/>
        <v>2.7832760780620469</v>
      </c>
      <c r="AT264" s="23">
        <f t="shared" si="181"/>
        <v>1.3234610781692053</v>
      </c>
      <c r="AU264" s="23">
        <f t="shared" si="182"/>
        <v>1.0923285062573995</v>
      </c>
      <c r="AV264" s="23">
        <f t="shared" si="183"/>
        <v>0.36664292044211155</v>
      </c>
    </row>
    <row r="265" spans="1:48" x14ac:dyDescent="0.35">
      <c r="A265" s="31">
        <v>2095</v>
      </c>
      <c r="B265" s="1">
        <v>-4.5271357407829971</v>
      </c>
      <c r="C265" s="1">
        <v>-8.6291242843002198</v>
      </c>
      <c r="D265" s="1">
        <v>-10.929592547311126</v>
      </c>
      <c r="E265" s="1">
        <v>-4.2623289903255932</v>
      </c>
      <c r="F265" s="46">
        <v>0.86465163583223903</v>
      </c>
      <c r="G265" s="1">
        <v>7.9454363598158322</v>
      </c>
      <c r="H265" s="1">
        <v>11.27933686425528</v>
      </c>
      <c r="I265" s="1">
        <v>9.8120685238065093</v>
      </c>
      <c r="J265" s="1">
        <v>5.7395310950799647</v>
      </c>
      <c r="K265" s="1">
        <v>0.83921590886280284</v>
      </c>
      <c r="L265" s="1">
        <v>-1.1374402677834432</v>
      </c>
      <c r="M265" s="1">
        <v>-3.0620070822490439</v>
      </c>
      <c r="N265" s="1">
        <f t="shared" si="158"/>
        <v>0.32771762290835038</v>
      </c>
      <c r="O265" s="1">
        <f t="shared" si="153"/>
        <v>35.641024478789831</v>
      </c>
      <c r="P265" s="1">
        <f t="shared" si="159"/>
        <v>-4.5500574419048698</v>
      </c>
      <c r="Q265" s="1">
        <f t="shared" si="160"/>
        <v>-4.7757566339348267</v>
      </c>
      <c r="R265" s="1">
        <f t="shared" si="161"/>
        <v>9.6789472492925395</v>
      </c>
      <c r="S265" s="1">
        <f t="shared" si="162"/>
        <v>1.8137689120531082</v>
      </c>
      <c r="U265" s="1">
        <f t="shared" si="163"/>
        <v>11.27933686425528</v>
      </c>
      <c r="V265" s="1">
        <f t="shared" si="164"/>
        <v>-10.929592547311126</v>
      </c>
      <c r="W265" s="5">
        <f t="shared" si="165"/>
        <v>130.35625618354513</v>
      </c>
      <c r="X265" s="1">
        <f t="shared" si="166"/>
        <v>293.72335487568392</v>
      </c>
      <c r="Y265" s="1">
        <f t="shared" si="167"/>
        <v>163.3670986921388</v>
      </c>
      <c r="Z265" s="1">
        <f t="shared" si="168"/>
        <v>212.03980552961451</v>
      </c>
      <c r="AA265" s="7">
        <f t="shared" si="169"/>
        <v>1228.4483591231144</v>
      </c>
      <c r="AB265" s="1">
        <f t="shared" si="170"/>
        <v>199.78774884253258</v>
      </c>
      <c r="AC265" s="1">
        <f t="shared" si="171"/>
        <v>1455.7324605289407</v>
      </c>
      <c r="AD265" s="1">
        <f t="shared" si="172"/>
        <v>30.462381762278838</v>
      </c>
      <c r="AE265" s="12">
        <f t="shared" si="173"/>
        <v>0.52120693297716369</v>
      </c>
      <c r="AH265" s="23">
        <f t="shared" si="174"/>
        <v>0.35820753029101987</v>
      </c>
      <c r="AI265" s="23">
        <f t="shared" si="155"/>
        <v>0.43344101088063086</v>
      </c>
      <c r="AJ265" s="11">
        <f t="shared" si="157"/>
        <v>0.27550255666425494</v>
      </c>
      <c r="AK265" s="11">
        <f t="shared" si="157"/>
        <v>0.42613844968365627</v>
      </c>
      <c r="AL265" s="11">
        <f t="shared" si="157"/>
        <v>0.45968203989214035</v>
      </c>
      <c r="AM265" s="11">
        <f t="shared" si="157"/>
        <v>0.56796665911213384</v>
      </c>
      <c r="AN265" s="23">
        <f t="shared" si="175"/>
        <v>0.68999064323930137</v>
      </c>
      <c r="AO265" s="23">
        <f t="shared" si="176"/>
        <v>0.89441931856366197</v>
      </c>
      <c r="AP265" s="23">
        <f t="shared" si="177"/>
        <v>0.69678069393526654</v>
      </c>
      <c r="AQ265" s="23">
        <f t="shared" si="178"/>
        <v>0.66772139819920406</v>
      </c>
      <c r="AR265" s="23">
        <f t="shared" si="179"/>
        <v>0.61107878066093435</v>
      </c>
      <c r="AS265" s="23">
        <f t="shared" si="180"/>
        <v>2.8506735687778773</v>
      </c>
      <c r="AT265" s="23">
        <f t="shared" si="181"/>
        <v>1.3458118203829113</v>
      </c>
      <c r="AU265" s="23">
        <f t="shared" si="182"/>
        <v>1.1169679361240228</v>
      </c>
      <c r="AV265" s="23">
        <f t="shared" si="183"/>
        <v>0.38357923585353804</v>
      </c>
    </row>
    <row r="266" spans="1:48" x14ac:dyDescent="0.35">
      <c r="A266" s="31">
        <v>2096</v>
      </c>
      <c r="B266" s="1">
        <v>-2.8144927233215262</v>
      </c>
      <c r="C266" s="1">
        <v>-4.2095746717627351</v>
      </c>
      <c r="D266" s="1">
        <v>-6.7836909184131082</v>
      </c>
      <c r="E266" s="1">
        <v>-2.0879127137709959</v>
      </c>
      <c r="F266" s="46">
        <v>2.0737445869383846</v>
      </c>
      <c r="G266" s="1">
        <v>7.9335908013512206</v>
      </c>
      <c r="H266" s="1">
        <v>10.045904820867529</v>
      </c>
      <c r="I266" s="1">
        <v>8.0800212925648189</v>
      </c>
      <c r="J266" s="1">
        <v>4.3622610783202367</v>
      </c>
      <c r="K266" s="1">
        <v>1.0333030131641279</v>
      </c>
      <c r="L266" s="1">
        <v>-1.3604180357081881</v>
      </c>
      <c r="M266" s="1">
        <v>-3.4705642730936086</v>
      </c>
      <c r="N266" s="1">
        <f t="shared" si="158"/>
        <v>1.0668476880946798</v>
      </c>
      <c r="O266" s="1">
        <f t="shared" si="153"/>
        <v>32.495522580042184</v>
      </c>
      <c r="P266" s="1">
        <f t="shared" si="159"/>
        <v>-3.3620248257777683</v>
      </c>
      <c r="Q266" s="1">
        <f t="shared" si="160"/>
        <v>-2.2659530150819065</v>
      </c>
      <c r="R266" s="1">
        <f t="shared" si="161"/>
        <v>8.68650563826119</v>
      </c>
      <c r="S266" s="1">
        <f t="shared" si="162"/>
        <v>1.3450486852587253</v>
      </c>
      <c r="U266" s="1">
        <f t="shared" si="163"/>
        <v>10.045904820867529</v>
      </c>
      <c r="V266" s="1">
        <f t="shared" si="164"/>
        <v>-6.7836909184131082</v>
      </c>
      <c r="W266" s="5">
        <f t="shared" si="165"/>
        <v>120.30191776222432</v>
      </c>
      <c r="X266" s="1">
        <f t="shared" si="166"/>
        <v>297.9671489651306</v>
      </c>
      <c r="Y266" s="1">
        <f t="shared" si="167"/>
        <v>177.66523120290628</v>
      </c>
      <c r="Z266" s="1">
        <f t="shared" si="168"/>
        <v>209.13453336367746</v>
      </c>
      <c r="AA266" s="7">
        <f t="shared" si="169"/>
        <v>1189.8720017612134</v>
      </c>
      <c r="AB266" s="1">
        <f t="shared" si="170"/>
        <v>191.5785628865404</v>
      </c>
      <c r="AC266" s="1">
        <f t="shared" si="171"/>
        <v>866.40650481070566</v>
      </c>
      <c r="AD266" s="1">
        <f t="shared" si="172"/>
        <v>24.512636318954122</v>
      </c>
      <c r="AE266" s="12">
        <f t="shared" si="173"/>
        <v>0.46042708908950575</v>
      </c>
      <c r="AH266" s="23">
        <f t="shared" si="174"/>
        <v>0.31269388789001185</v>
      </c>
      <c r="AI266" s="23">
        <f t="shared" si="155"/>
        <v>0.39349313676653574</v>
      </c>
      <c r="AJ266" s="11">
        <f t="shared" si="157"/>
        <v>0.25537134451226995</v>
      </c>
      <c r="AK266" s="11">
        <f t="shared" si="157"/>
        <v>0.39405433031643028</v>
      </c>
      <c r="AL266" s="11">
        <f t="shared" si="157"/>
        <v>0.42885612128441342</v>
      </c>
      <c r="AM266" s="11">
        <f t="shared" si="157"/>
        <v>0.54752089677027416</v>
      </c>
      <c r="AN266" s="23">
        <f t="shared" si="175"/>
        <v>0.7302908321440571</v>
      </c>
      <c r="AO266" s="23">
        <f t="shared" si="176"/>
        <v>0.92915140012523834</v>
      </c>
      <c r="AP266" s="23">
        <f t="shared" si="177"/>
        <v>0.72967119863108043</v>
      </c>
      <c r="AQ266" s="23">
        <f t="shared" si="178"/>
        <v>0.69422360102064573</v>
      </c>
      <c r="AR266" s="23">
        <f t="shared" si="179"/>
        <v>0.6174276011297779</v>
      </c>
      <c r="AS266" s="23">
        <f t="shared" si="180"/>
        <v>2.8595112981872677</v>
      </c>
      <c r="AT266" s="23">
        <f t="shared" si="181"/>
        <v>1.3554127185973595</v>
      </c>
      <c r="AU266" s="23">
        <f t="shared" si="182"/>
        <v>1.1208936704552368</v>
      </c>
      <c r="AV266" s="23">
        <f t="shared" si="183"/>
        <v>0.3794645225538047</v>
      </c>
    </row>
    <row r="267" spans="1:48" x14ac:dyDescent="0.35">
      <c r="A267" s="31">
        <v>2097</v>
      </c>
      <c r="B267" s="1">
        <v>-4.0734596889767634</v>
      </c>
      <c r="C267" s="1">
        <v>-11.830700787489871</v>
      </c>
      <c r="D267" s="1">
        <v>-12.854591550476083</v>
      </c>
      <c r="E267" s="1">
        <v>-2.5776682273551739</v>
      </c>
      <c r="F267" s="46">
        <v>0.70626236883770011</v>
      </c>
      <c r="G267" s="1">
        <v>6.1097272581563669</v>
      </c>
      <c r="H267" s="1">
        <v>10.116479271818884</v>
      </c>
      <c r="I267" s="1">
        <v>9.1887072963167693</v>
      </c>
      <c r="J267" s="1">
        <v>5.1149397887205614</v>
      </c>
      <c r="K267" s="1">
        <v>0.91432839246347009</v>
      </c>
      <c r="L267" s="1">
        <v>-1.3260193159536167</v>
      </c>
      <c r="M267" s="1">
        <v>-3.4460525940507369</v>
      </c>
      <c r="N267" s="1">
        <f t="shared" si="158"/>
        <v>-0.32983731566570779</v>
      </c>
      <c r="O267" s="1">
        <f t="shared" si="153"/>
        <v>31.236115983850283</v>
      </c>
      <c r="P267" s="1">
        <f t="shared" si="159"/>
        <v>-6.4582415831867479</v>
      </c>
      <c r="Q267" s="1">
        <f t="shared" si="160"/>
        <v>-4.9086658029978523</v>
      </c>
      <c r="R267" s="1">
        <f t="shared" si="161"/>
        <v>8.47163794209734</v>
      </c>
      <c r="S267" s="1">
        <f t="shared" si="162"/>
        <v>1.5677496217434717</v>
      </c>
      <c r="U267" s="1">
        <f t="shared" si="163"/>
        <v>10.116479271818884</v>
      </c>
      <c r="V267" s="1">
        <f t="shared" si="164"/>
        <v>-12.854591550476083</v>
      </c>
      <c r="W267" s="5">
        <f t="shared" si="165"/>
        <v>128.94048188030442</v>
      </c>
      <c r="X267" s="1">
        <f t="shared" si="166"/>
        <v>295.13879929359433</v>
      </c>
      <c r="Y267" s="1">
        <f t="shared" si="167"/>
        <v>166.19831741328991</v>
      </c>
      <c r="Z267" s="1">
        <f t="shared" si="168"/>
        <v>212.03964058694936</v>
      </c>
      <c r="AA267" s="7">
        <f t="shared" si="169"/>
        <v>1120.8945554151485</v>
      </c>
      <c r="AB267" s="1">
        <f t="shared" si="170"/>
        <v>195.97333291517381</v>
      </c>
      <c r="AC267" s="1">
        <f t="shared" si="171"/>
        <v>1679.4380996066864</v>
      </c>
      <c r="AD267" s="1">
        <f t="shared" si="172"/>
        <v>30.953815422717511</v>
      </c>
      <c r="AE267" s="12">
        <f t="shared" si="173"/>
        <v>0.55037008441879676</v>
      </c>
      <c r="AH267" s="23">
        <f t="shared" si="174"/>
        <v>0.31529808513011687</v>
      </c>
      <c r="AI267" s="23">
        <f t="shared" ref="AI267:AI270" si="184">0.0127*$O267-0.0192</f>
        <v>0.37749867299489859</v>
      </c>
      <c r="AJ267" s="11">
        <f t="shared" si="157"/>
        <v>0.24731114229664181</v>
      </c>
      <c r="AK267" s="11">
        <f t="shared" si="157"/>
        <v>0.38120838303527288</v>
      </c>
      <c r="AL267" s="11">
        <f t="shared" si="157"/>
        <v>0.41651393664173275</v>
      </c>
      <c r="AM267" s="11">
        <f t="shared" si="157"/>
        <v>0.53933475389502683</v>
      </c>
      <c r="AN267" s="23">
        <f t="shared" si="175"/>
        <v>0.74859169471859621</v>
      </c>
      <c r="AO267" s="23">
        <f t="shared" si="176"/>
        <v>0.94360744035895716</v>
      </c>
      <c r="AP267" s="23">
        <f t="shared" si="177"/>
        <v>0.74423675880103768</v>
      </c>
      <c r="AQ267" s="23">
        <f t="shared" si="178"/>
        <v>0.70612399049702446</v>
      </c>
      <c r="AR267" s="23">
        <f t="shared" si="179"/>
        <v>0.62053677453277167</v>
      </c>
      <c r="AS267" s="23">
        <f t="shared" si="180"/>
        <v>2.7968972336506566</v>
      </c>
      <c r="AT267" s="23">
        <f t="shared" si="181"/>
        <v>1.3286046551709312</v>
      </c>
      <c r="AU267" s="23">
        <f t="shared" si="182"/>
        <v>1.0972042224939338</v>
      </c>
      <c r="AV267" s="23">
        <f t="shared" si="183"/>
        <v>0.3692276171058953</v>
      </c>
    </row>
    <row r="268" spans="1:48" x14ac:dyDescent="0.35">
      <c r="A268" s="31">
        <v>2098</v>
      </c>
      <c r="B268" s="1">
        <v>-4.2986843196822351</v>
      </c>
      <c r="C268" s="1">
        <v>-10.725639482863198</v>
      </c>
      <c r="D268" s="1">
        <v>-2.4341269909029295</v>
      </c>
      <c r="E268" s="1">
        <v>-2.9397277530114723</v>
      </c>
      <c r="F268" s="46">
        <v>2.839995431283945</v>
      </c>
      <c r="G268" s="1">
        <v>8.6545446446186514</v>
      </c>
      <c r="H268" s="1">
        <v>11.079419706896337</v>
      </c>
      <c r="I268" s="1">
        <v>8.3706676984048389</v>
      </c>
      <c r="J268" s="1">
        <v>5.2876954659114288</v>
      </c>
      <c r="K268" s="1">
        <v>1.1412214139358299</v>
      </c>
      <c r="L268" s="1">
        <v>-1.5910926008689368</v>
      </c>
      <c r="M268" s="1">
        <v>-2.8828840406435874</v>
      </c>
      <c r="N268" s="1">
        <f t="shared" si="158"/>
        <v>1.0417824310898898</v>
      </c>
      <c r="O268" s="1">
        <f t="shared" si="153"/>
        <v>36.2323229471152</v>
      </c>
      <c r="P268" s="1">
        <f t="shared" si="159"/>
        <v>-6.1567921321987233</v>
      </c>
      <c r="Q268" s="1">
        <f t="shared" si="160"/>
        <v>-0.84461977087681894</v>
      </c>
      <c r="R268" s="1">
        <f t="shared" si="161"/>
        <v>9.368210683306609</v>
      </c>
      <c r="S268" s="1">
        <f t="shared" si="162"/>
        <v>1.6126080929927742</v>
      </c>
      <c r="U268" s="1">
        <f t="shared" si="163"/>
        <v>11.079419706896337</v>
      </c>
      <c r="V268" s="1">
        <f t="shared" si="164"/>
        <v>-10.725639482863198</v>
      </c>
      <c r="W268" s="5">
        <f t="shared" si="165"/>
        <v>120.51314718851543</v>
      </c>
      <c r="X268" s="1">
        <f t="shared" si="166"/>
        <v>296.89442202911141</v>
      </c>
      <c r="Y268" s="1">
        <f t="shared" si="167"/>
        <v>176.38127484059598</v>
      </c>
      <c r="Z268" s="1">
        <f t="shared" si="168"/>
        <v>208.70378460881341</v>
      </c>
      <c r="AA268" s="7">
        <f t="shared" si="169"/>
        <v>1302.8014482642654</v>
      </c>
      <c r="AB268" s="1">
        <f t="shared" si="170"/>
        <v>190.3743478949211</v>
      </c>
      <c r="AC268" s="1">
        <f t="shared" si="171"/>
        <v>1361.2577482040665</v>
      </c>
      <c r="AD268" s="1">
        <f t="shared" si="172"/>
        <v>25.325973241054882</v>
      </c>
      <c r="AE268" s="12">
        <f t="shared" si="173"/>
        <v>0.50548630244799986</v>
      </c>
      <c r="AH268" s="23">
        <f t="shared" si="174"/>
        <v>0.35083058718447485</v>
      </c>
      <c r="AI268" s="23">
        <f t="shared" si="184"/>
        <v>0.44095050142836301</v>
      </c>
      <c r="AJ268" s="11">
        <f t="shared" si="157"/>
        <v>0.27928686686153725</v>
      </c>
      <c r="AK268" s="11">
        <f t="shared" si="157"/>
        <v>0.43216969406057504</v>
      </c>
      <c r="AL268" s="11">
        <f t="shared" si="157"/>
        <v>0.46547676488172895</v>
      </c>
      <c r="AM268" s="11">
        <f t="shared" si="157"/>
        <v>0.57181009915624881</v>
      </c>
      <c r="AN268" s="23">
        <f t="shared" si="175"/>
        <v>0.68327736489864532</v>
      </c>
      <c r="AO268" s="23">
        <f t="shared" si="176"/>
        <v>0.88810932343000137</v>
      </c>
      <c r="AP268" s="23">
        <f t="shared" si="177"/>
        <v>0.69115418048154387</v>
      </c>
      <c r="AQ268" s="23">
        <f t="shared" si="178"/>
        <v>0.66325299482631606</v>
      </c>
      <c r="AR268" s="23">
        <f t="shared" si="179"/>
        <v>0.61011123212262253</v>
      </c>
      <c r="AS268" s="23">
        <f t="shared" si="180"/>
        <v>2.9253024995943124</v>
      </c>
      <c r="AT268" s="23">
        <f t="shared" si="181"/>
        <v>1.3803347376697883</v>
      </c>
      <c r="AU268" s="23">
        <f t="shared" si="182"/>
        <v>1.1464188892131602</v>
      </c>
      <c r="AV268" s="23">
        <f t="shared" si="183"/>
        <v>0.3947041223183298</v>
      </c>
    </row>
    <row r="269" spans="1:48" x14ac:dyDescent="0.35">
      <c r="A269" s="31">
        <v>2099</v>
      </c>
      <c r="B269" s="1">
        <v>-0.8650040134045085</v>
      </c>
      <c r="C269" s="1">
        <v>-5.8740362361831426</v>
      </c>
      <c r="D269" s="1">
        <v>-11.150922979161866</v>
      </c>
      <c r="E269" s="1">
        <v>-2.9970623000896643</v>
      </c>
      <c r="F269" s="46">
        <v>1.5734572598691374</v>
      </c>
      <c r="G269" s="1">
        <v>7.042031594931176</v>
      </c>
      <c r="H269" s="1">
        <v>9.9793253774143711</v>
      </c>
      <c r="I269" s="1">
        <v>8.8242394131600985</v>
      </c>
      <c r="J269" s="1">
        <v>4.4484129199835802</v>
      </c>
      <c r="K269" s="1">
        <v>1.2978414884097382</v>
      </c>
      <c r="L269" s="1">
        <v>-1.4775901626734196</v>
      </c>
      <c r="M269" s="1">
        <v>-2.7863413210788686</v>
      </c>
      <c r="N269" s="1">
        <f t="shared" si="158"/>
        <v>0.66786258676471955</v>
      </c>
      <c r="O269" s="1">
        <f t="shared" si="153"/>
        <v>31.867466565358363</v>
      </c>
      <c r="P269" s="1">
        <f t="shared" si="159"/>
        <v>-3.2073080967437462</v>
      </c>
      <c r="Q269" s="1">
        <f t="shared" si="160"/>
        <v>-4.1915093397941314</v>
      </c>
      <c r="R269" s="1">
        <f t="shared" si="161"/>
        <v>8.6151987951685474</v>
      </c>
      <c r="S269" s="1">
        <f t="shared" si="162"/>
        <v>1.422888081906633</v>
      </c>
      <c r="U269" s="1">
        <f t="shared" si="163"/>
        <v>9.9793253774143711</v>
      </c>
      <c r="V269" s="1">
        <f t="shared" si="164"/>
        <v>-11.150922979161866</v>
      </c>
      <c r="W269" s="5">
        <f t="shared" si="165"/>
        <v>125.0000019589805</v>
      </c>
      <c r="X269" s="1">
        <f t="shared" si="166"/>
        <v>301.06412249530337</v>
      </c>
      <c r="Y269" s="1">
        <f t="shared" si="167"/>
        <v>176.06412053632286</v>
      </c>
      <c r="Z269" s="1">
        <f t="shared" si="168"/>
        <v>213.03206222714192</v>
      </c>
      <c r="AA269" s="7">
        <f t="shared" si="169"/>
        <v>1171.3340974135128</v>
      </c>
      <c r="AB269" s="1">
        <f t="shared" si="170"/>
        <v>193.10557992986909</v>
      </c>
      <c r="AC269" s="1">
        <f t="shared" si="171"/>
        <v>1435.5369657629037</v>
      </c>
      <c r="AD269" s="1">
        <f t="shared" si="172"/>
        <v>28.447211994045958</v>
      </c>
      <c r="AE269" s="12">
        <f t="shared" si="173"/>
        <v>0.52540256230429727</v>
      </c>
      <c r="AH269" s="23">
        <f t="shared" si="174"/>
        <v>0.3102371064265903</v>
      </c>
      <c r="AI269" s="23">
        <f t="shared" si="184"/>
        <v>0.38551682538005122</v>
      </c>
      <c r="AJ269" s="11">
        <f t="shared" si="157"/>
        <v>0.25135178601829355</v>
      </c>
      <c r="AK269" s="11">
        <f t="shared" si="157"/>
        <v>0.38764815896665533</v>
      </c>
      <c r="AL269" s="11">
        <f t="shared" si="157"/>
        <v>0.42270117234051197</v>
      </c>
      <c r="AM269" s="11">
        <f t="shared" si="157"/>
        <v>0.54343853267482933</v>
      </c>
      <c r="AN269" s="23">
        <f t="shared" si="175"/>
        <v>0.73926255442173916</v>
      </c>
      <c r="AO269" s="23">
        <f t="shared" si="176"/>
        <v>0.93632120729463475</v>
      </c>
      <c r="AP269" s="23">
        <f t="shared" si="177"/>
        <v>0.73683509177394169</v>
      </c>
      <c r="AQ269" s="23">
        <f t="shared" si="178"/>
        <v>0.7000660715123237</v>
      </c>
      <c r="AR269" s="23">
        <f t="shared" si="179"/>
        <v>0.61893757853453102</v>
      </c>
      <c r="AS269" s="23">
        <f t="shared" si="180"/>
        <v>2.848074032801541</v>
      </c>
      <c r="AT269" s="23">
        <f t="shared" si="181"/>
        <v>1.3513983210447167</v>
      </c>
      <c r="AU269" s="23">
        <f t="shared" si="182"/>
        <v>1.1167977106294433</v>
      </c>
      <c r="AV269" s="23">
        <f t="shared" si="183"/>
        <v>0.37695703630782357</v>
      </c>
    </row>
    <row r="270" spans="1:48" x14ac:dyDescent="0.35">
      <c r="A270" s="31">
        <v>2100</v>
      </c>
      <c r="B270" s="1">
        <v>-8.4813119341039531</v>
      </c>
      <c r="C270" s="1">
        <v>-3.8645728553987482</v>
      </c>
      <c r="D270" s="1">
        <v>-4.1250925033209827</v>
      </c>
      <c r="E270" s="1">
        <v>-1.403601974384852</v>
      </c>
      <c r="F270" s="46">
        <v>3.138775483345249</v>
      </c>
      <c r="G270" s="1">
        <v>8.6750963184982144</v>
      </c>
      <c r="H270" s="1">
        <v>10.2615273674873</v>
      </c>
      <c r="I270" s="1">
        <v>8.8387223343068619</v>
      </c>
      <c r="J270" s="1">
        <v>4.9007865592947999</v>
      </c>
      <c r="K270" s="1">
        <v>1.0668398118014149</v>
      </c>
      <c r="L270" s="1">
        <v>-1.4697985344648405</v>
      </c>
      <c r="M270" s="1">
        <v>-3.2962788700905215</v>
      </c>
      <c r="N270" s="1">
        <f t="shared" si="158"/>
        <v>1.1867576002474953</v>
      </c>
      <c r="O270" s="1">
        <f t="shared" si="153"/>
        <v>35.814908062932425</v>
      </c>
      <c r="P270" s="1">
        <f t="shared" si="159"/>
        <v>-5.0440753701938563</v>
      </c>
      <c r="Q270" s="1">
        <f t="shared" si="160"/>
        <v>-0.79663966478686188</v>
      </c>
      <c r="R270" s="1">
        <f t="shared" si="161"/>
        <v>9.2584486734307934</v>
      </c>
      <c r="S270" s="1">
        <f t="shared" si="162"/>
        <v>1.4992759455437914</v>
      </c>
      <c r="U270" s="1">
        <f t="shared" si="163"/>
        <v>10.2615273674873</v>
      </c>
      <c r="V270" s="1">
        <f t="shared" si="164"/>
        <v>-8.4813119341039531</v>
      </c>
      <c r="W270" s="5">
        <f t="shared" si="165"/>
        <v>114.42454928440287</v>
      </c>
      <c r="X270" s="1">
        <f t="shared" si="166"/>
        <v>296.98697605964838</v>
      </c>
      <c r="Y270" s="1">
        <f t="shared" si="167"/>
        <v>182.56242677524551</v>
      </c>
      <c r="Z270" s="1">
        <f t="shared" si="168"/>
        <v>205.70576267202563</v>
      </c>
      <c r="AA270" s="7">
        <f t="shared" si="169"/>
        <v>1248.9128924193853</v>
      </c>
      <c r="AB270" s="1">
        <f t="shared" si="170"/>
        <v>178.36042678909951</v>
      </c>
      <c r="AC270" s="1">
        <f t="shared" si="171"/>
        <v>1008.4869441988426</v>
      </c>
      <c r="AD270" s="1">
        <f t="shared" si="172"/>
        <v>25.244335889853119</v>
      </c>
      <c r="AE270" s="12">
        <f t="shared" si="173"/>
        <v>0.4732976348725717</v>
      </c>
      <c r="AH270" s="23">
        <f t="shared" si="174"/>
        <v>0.3206503598602814</v>
      </c>
      <c r="AI270" s="23">
        <f t="shared" si="184"/>
        <v>0.43564933239924175</v>
      </c>
      <c r="AJ270" s="11">
        <f t="shared" si="157"/>
        <v>0.27661541160276754</v>
      </c>
      <c r="AK270" s="11">
        <f t="shared" si="157"/>
        <v>0.42791206224191075</v>
      </c>
      <c r="AL270" s="11">
        <f t="shared" si="157"/>
        <v>0.46138609901673777</v>
      </c>
      <c r="AM270" s="11">
        <f t="shared" si="157"/>
        <v>0.56909690240906075</v>
      </c>
      <c r="AN270" s="23">
        <f t="shared" si="175"/>
        <v>0.68798813426245276</v>
      </c>
      <c r="AO270" s="23">
        <f t="shared" si="176"/>
        <v>0.89255653904119758</v>
      </c>
      <c r="AP270" s="23">
        <f t="shared" si="177"/>
        <v>0.69510782654119097</v>
      </c>
      <c r="AQ270" s="23">
        <f t="shared" si="178"/>
        <v>0.66639050228505614</v>
      </c>
      <c r="AR270" s="23">
        <f t="shared" si="179"/>
        <v>0.61078683183117044</v>
      </c>
      <c r="AS270" s="23">
        <f t="shared" si="180"/>
        <v>2.8713252737726997</v>
      </c>
      <c r="AT270" s="23">
        <f t="shared" si="181"/>
        <v>1.3553454286696569</v>
      </c>
      <c r="AU270" s="23">
        <f t="shared" si="182"/>
        <v>1.1251102488280591</v>
      </c>
      <c r="AV270" s="23">
        <f t="shared" si="183"/>
        <v>0.38666863276404023</v>
      </c>
    </row>
    <row r="271" spans="1:48" x14ac:dyDescent="0.35">
      <c r="A271" s="52"/>
      <c r="B271" s="1"/>
      <c r="C271" s="1"/>
      <c r="D271" s="1"/>
      <c r="E271" s="1"/>
      <c r="F271" s="4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U271" s="1"/>
      <c r="V271" s="1"/>
      <c r="W271" s="5"/>
      <c r="X271" s="1"/>
      <c r="Y271" s="1"/>
      <c r="Z271" s="1"/>
      <c r="AB271" s="1"/>
      <c r="AC271" s="1"/>
      <c r="AD271" s="1"/>
      <c r="AH271" s="23"/>
      <c r="AI271" s="23"/>
      <c r="AJ271" s="11"/>
      <c r="AK271" s="11"/>
      <c r="AL271" s="11"/>
      <c r="AM271" s="11"/>
      <c r="AN271" s="23"/>
      <c r="AO271" s="23"/>
      <c r="AP271" s="23"/>
      <c r="AQ271" s="23"/>
      <c r="AR271" s="23"/>
      <c r="AS271" s="23"/>
      <c r="AT271" s="23"/>
      <c r="AU271" s="23"/>
      <c r="AV271" s="23"/>
    </row>
    <row r="272" spans="1:48" x14ac:dyDescent="0.35">
      <c r="A272" s="52"/>
      <c r="B272" s="1"/>
      <c r="C272" s="1"/>
      <c r="D272" s="1"/>
      <c r="E272" s="1"/>
      <c r="F272" s="4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U272" s="1"/>
      <c r="V272" s="1"/>
      <c r="W272" s="5"/>
      <c r="X272" s="1"/>
      <c r="Y272" s="1"/>
      <c r="Z272" s="1"/>
      <c r="AB272" s="1"/>
      <c r="AC272" s="1"/>
      <c r="AD272" s="1"/>
      <c r="AH272" s="23"/>
      <c r="AI272" s="23"/>
      <c r="AJ272" s="11"/>
      <c r="AK272" s="11"/>
      <c r="AL272" s="11"/>
      <c r="AM272" s="11"/>
      <c r="AN272" s="23"/>
      <c r="AO272" s="23"/>
      <c r="AP272" s="23"/>
      <c r="AQ272" s="23"/>
      <c r="AR272" s="23"/>
      <c r="AS272" s="23"/>
      <c r="AT272" s="23"/>
      <c r="AU272" s="23"/>
      <c r="AV272" s="23"/>
    </row>
    <row r="273" spans="1:48" x14ac:dyDescent="0.35">
      <c r="B273" s="1"/>
      <c r="C273" s="1"/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P273" s="1"/>
      <c r="Q273" s="1"/>
      <c r="R273" s="1"/>
      <c r="S273" s="1"/>
      <c r="U273" s="1"/>
      <c r="V273" s="1"/>
      <c r="W273" s="5"/>
      <c r="X273" s="1"/>
      <c r="Y273" s="1"/>
      <c r="Z273" s="1"/>
      <c r="AB273" s="1"/>
      <c r="AC273" s="1"/>
      <c r="AD273" s="1"/>
      <c r="AH273" s="23"/>
      <c r="AI273" s="23"/>
      <c r="AJ273" s="11"/>
      <c r="AK273" s="11"/>
      <c r="AL273" s="11"/>
      <c r="AM273" s="11"/>
      <c r="AN273" s="23"/>
      <c r="AO273" s="23"/>
      <c r="AP273" s="23"/>
      <c r="AQ273" s="23"/>
      <c r="AR273" s="23"/>
      <c r="AS273" s="23"/>
      <c r="AT273" s="23"/>
      <c r="AU273" s="23"/>
      <c r="AV273" s="23"/>
    </row>
    <row r="275" spans="1:48" x14ac:dyDescent="0.35">
      <c r="A275" s="30" t="s">
        <v>5</v>
      </c>
      <c r="O275" s="39"/>
      <c r="P275" s="11"/>
      <c r="Q275" s="11"/>
      <c r="R275" s="12"/>
      <c r="S275" s="1"/>
      <c r="T275" s="1"/>
      <c r="U275" s="1"/>
      <c r="V275" s="11"/>
      <c r="W275" s="13"/>
    </row>
    <row r="276" spans="1:48" x14ac:dyDescent="0.35">
      <c r="A276" t="s">
        <v>6</v>
      </c>
      <c r="B276" s="1">
        <f>MAX(B11:B40)</f>
        <v>-5.2</v>
      </c>
      <c r="C276" s="1">
        <f>MAX(C11:C40)</f>
        <v>-5.9</v>
      </c>
      <c r="D276" s="1">
        <f t="shared" ref="D276:S276" si="185">MAX(D11:D40)</f>
        <v>-3.5</v>
      </c>
      <c r="E276" s="1">
        <f t="shared" si="185"/>
        <v>-4</v>
      </c>
      <c r="F276" s="1">
        <f t="shared" si="185"/>
        <v>1.9</v>
      </c>
      <c r="G276" s="1">
        <f t="shared" si="185"/>
        <v>5.9</v>
      </c>
      <c r="H276" s="1">
        <f t="shared" si="185"/>
        <v>8.3000000000000007</v>
      </c>
      <c r="I276" s="1">
        <f t="shared" si="185"/>
        <v>6.6</v>
      </c>
      <c r="J276" s="1">
        <f t="shared" si="185"/>
        <v>3.1</v>
      </c>
      <c r="K276" s="1">
        <f t="shared" si="185"/>
        <v>0</v>
      </c>
      <c r="L276" s="1">
        <f t="shared" si="185"/>
        <v>-1.4</v>
      </c>
      <c r="M276" s="1">
        <f t="shared" si="185"/>
        <v>-4.2</v>
      </c>
      <c r="N276" s="1">
        <f t="shared" si="185"/>
        <v>-2.6</v>
      </c>
      <c r="O276" s="1">
        <f t="shared" si="185"/>
        <v>22.400000000000002</v>
      </c>
      <c r="P276" s="1">
        <f t="shared" si="185"/>
        <v>-6.2333333333333343</v>
      </c>
      <c r="Q276" s="1">
        <f t="shared" si="185"/>
        <v>-2.2999999999999998</v>
      </c>
      <c r="R276" s="1">
        <f t="shared" si="185"/>
        <v>6.3000000000000007</v>
      </c>
      <c r="S276" s="1">
        <f t="shared" si="185"/>
        <v>-0.6</v>
      </c>
      <c r="T276" s="1"/>
      <c r="U276" s="1">
        <f t="shared" ref="U276:AE276" si="186">MAX(U11:U40)</f>
        <v>8.3000000000000007</v>
      </c>
      <c r="V276" s="1">
        <f t="shared" si="186"/>
        <v>-9.6</v>
      </c>
      <c r="W276" s="1">
        <f t="shared" si="186"/>
        <v>164.82692307692307</v>
      </c>
      <c r="X276" s="1">
        <f t="shared" si="186"/>
        <v>288.5</v>
      </c>
      <c r="Y276" s="1">
        <f t="shared" si="186"/>
        <v>156.96103896103895</v>
      </c>
      <c r="Z276" s="1">
        <f t="shared" si="186"/>
        <v>213.09472966833255</v>
      </c>
      <c r="AA276" s="1">
        <f t="shared" si="186"/>
        <v>805.73333333333323</v>
      </c>
      <c r="AB276" s="1">
        <f t="shared" si="186"/>
        <v>267.42285714285708</v>
      </c>
      <c r="AC276" s="1">
        <f t="shared" si="186"/>
        <v>4910.0491525423722</v>
      </c>
      <c r="AD276" s="1">
        <f t="shared" si="186"/>
        <v>41.472285067873301</v>
      </c>
      <c r="AE276" s="1">
        <f t="shared" si="186"/>
        <v>0.80357203597703009</v>
      </c>
      <c r="AH276" s="1">
        <f t="shared" ref="AH276:AV276" si="187">MAX(AH11:AH40)</f>
        <v>0.24827000000000005</v>
      </c>
      <c r="AI276" s="1">
        <f t="shared" si="187"/>
        <v>0.26528000000000002</v>
      </c>
      <c r="AJ276" s="1">
        <f t="shared" si="187"/>
        <v>0.19076000000000001</v>
      </c>
      <c r="AK276" s="1">
        <f t="shared" si="187"/>
        <v>0.29108000000000006</v>
      </c>
      <c r="AL276" s="1">
        <f t="shared" si="187"/>
        <v>0.32991999999999999</v>
      </c>
      <c r="AM276" s="1">
        <f t="shared" si="187"/>
        <v>0.4819</v>
      </c>
      <c r="AN276" s="1">
        <f t="shared" si="187"/>
        <v>1.2404882610580001</v>
      </c>
      <c r="AO276" s="1">
        <f t="shared" si="187"/>
        <v>1.2331377670720001</v>
      </c>
      <c r="AP276" s="1">
        <f t="shared" si="187"/>
        <v>1.1078643622480002</v>
      </c>
      <c r="AQ276" s="1">
        <f t="shared" si="187"/>
        <v>1.0158589622480001</v>
      </c>
      <c r="AR276" s="11">
        <f t="shared" si="187"/>
        <v>0.72111490205000006</v>
      </c>
      <c r="AS276" s="12">
        <f t="shared" si="187"/>
        <v>2.5060434971705519</v>
      </c>
      <c r="AT276" s="12">
        <f t="shared" si="187"/>
        <v>1.2171269373015852</v>
      </c>
      <c r="AU276" s="12">
        <f t="shared" si="187"/>
        <v>0.99654489615558683</v>
      </c>
      <c r="AV276" s="12">
        <f t="shared" si="187"/>
        <v>0.32075358357429334</v>
      </c>
    </row>
    <row r="277" spans="1:48" x14ac:dyDescent="0.35">
      <c r="A277" t="s">
        <v>7</v>
      </c>
      <c r="B277" s="1">
        <f>AVERAGE(B11:B40)</f>
        <v>-15.036666666666665</v>
      </c>
      <c r="C277" s="1">
        <f>AVERAGE(C11:C40)</f>
        <v>-17.076666666666664</v>
      </c>
      <c r="D277" s="1">
        <f t="shared" ref="D277:S277" si="188">AVERAGE(D11:D40)</f>
        <v>-15.143333333333334</v>
      </c>
      <c r="E277" s="1">
        <f t="shared" si="188"/>
        <v>-10.293333333333333</v>
      </c>
      <c r="F277" s="1">
        <f t="shared" si="188"/>
        <v>-1.22</v>
      </c>
      <c r="G277" s="1">
        <f t="shared" si="188"/>
        <v>2.9266666666666654</v>
      </c>
      <c r="H277" s="1">
        <f t="shared" si="188"/>
        <v>5.6533333333333324</v>
      </c>
      <c r="I277" s="1">
        <f t="shared" si="188"/>
        <v>5.3033333333333328</v>
      </c>
      <c r="J277" s="1">
        <f t="shared" si="188"/>
        <v>1.6899999999999993</v>
      </c>
      <c r="K277" s="1">
        <f t="shared" si="188"/>
        <v>-2.5366666666666662</v>
      </c>
      <c r="L277" s="1">
        <f t="shared" si="188"/>
        <v>-6.6266666666666678</v>
      </c>
      <c r="M277" s="1">
        <f t="shared" si="188"/>
        <v>-10.66333333333333</v>
      </c>
      <c r="N277" s="1">
        <f t="shared" si="188"/>
        <v>-5.2433333333333341</v>
      </c>
      <c r="O277" s="1">
        <f t="shared" si="188"/>
        <v>15.79</v>
      </c>
      <c r="P277" s="1">
        <f t="shared" si="188"/>
        <v>-14.328888888888889</v>
      </c>
      <c r="Q277" s="1">
        <f t="shared" si="188"/>
        <v>-8.8855555555555554</v>
      </c>
      <c r="R277" s="1">
        <f t="shared" si="188"/>
        <v>4.6277777777777773</v>
      </c>
      <c r="S277" s="1">
        <f t="shared" si="188"/>
        <v>-2.4911111111111115</v>
      </c>
      <c r="T277" s="1"/>
      <c r="U277" s="1">
        <f t="shared" ref="U277:AE277" si="189">AVERAGE(U11:U40)</f>
        <v>5.9833333333333334</v>
      </c>
      <c r="V277" s="1">
        <f t="shared" si="189"/>
        <v>-19.273333333333333</v>
      </c>
      <c r="W277" s="1">
        <f t="shared" si="189"/>
        <v>143.70767043634004</v>
      </c>
      <c r="X277" s="1">
        <f t="shared" si="189"/>
        <v>270.7827020827375</v>
      </c>
      <c r="Y277" s="1">
        <f t="shared" si="189"/>
        <v>127.07503164639745</v>
      </c>
      <c r="Z277" s="1">
        <f t="shared" si="189"/>
        <v>207.24518625953883</v>
      </c>
      <c r="AA277" s="1">
        <f t="shared" si="189"/>
        <v>506.73071292137763</v>
      </c>
      <c r="AB277" s="1">
        <f t="shared" si="189"/>
        <v>237.57781388205782</v>
      </c>
      <c r="AC277" s="1">
        <f t="shared" si="189"/>
        <v>3057.9899615489626</v>
      </c>
      <c r="AD277" s="1">
        <f t="shared" si="189"/>
        <v>24.918763495311147</v>
      </c>
      <c r="AE277" s="1">
        <f t="shared" si="189"/>
        <v>0.70874840077226753</v>
      </c>
      <c r="AH277" s="1">
        <f t="shared" ref="AH277:AV277" si="190">AVERAGE(AH11:AH40)</f>
        <v>0.15060800000000002</v>
      </c>
      <c r="AI277" s="1">
        <f t="shared" si="190"/>
        <v>0.18133299999999997</v>
      </c>
      <c r="AJ277" s="1">
        <f t="shared" si="190"/>
        <v>0.148456</v>
      </c>
      <c r="AK277" s="1">
        <f t="shared" si="190"/>
        <v>0.22365800000000002</v>
      </c>
      <c r="AL277" s="1">
        <f t="shared" si="190"/>
        <v>0.26514200000000004</v>
      </c>
      <c r="AM277" s="1">
        <f t="shared" si="190"/>
        <v>0.43893499999999996</v>
      </c>
      <c r="AN277" s="1">
        <f t="shared" si="190"/>
        <v>1.0774192064415333</v>
      </c>
      <c r="AO277" s="1">
        <f t="shared" si="190"/>
        <v>1.1474112048021334</v>
      </c>
      <c r="AP277" s="1">
        <f t="shared" si="190"/>
        <v>0.99020438339920003</v>
      </c>
      <c r="AQ277" s="1">
        <f t="shared" si="190"/>
        <v>0.91422736753253331</v>
      </c>
      <c r="AR277" s="11">
        <f t="shared" si="190"/>
        <v>0.6860105666583336</v>
      </c>
      <c r="AS277" s="12">
        <f t="shared" si="190"/>
        <v>2.0588526194006285</v>
      </c>
      <c r="AT277" s="12">
        <f t="shared" si="190"/>
        <v>1.0217509770368089</v>
      </c>
      <c r="AU277" s="12">
        <f t="shared" si="190"/>
        <v>0.83257933274223928</v>
      </c>
      <c r="AV277" s="12">
        <f t="shared" si="190"/>
        <v>0.25934602120563194</v>
      </c>
    </row>
    <row r="278" spans="1:48" x14ac:dyDescent="0.35">
      <c r="A278" t="s">
        <v>8</v>
      </c>
      <c r="B278" s="1">
        <f>MIN(B11:B40)</f>
        <v>-21.4</v>
      </c>
      <c r="C278" s="1">
        <f>MIN(C11:C40)</f>
        <v>-29.4</v>
      </c>
      <c r="D278" s="1">
        <f t="shared" ref="D278:S278" si="191">MIN(D11:D40)</f>
        <v>-23</v>
      </c>
      <c r="E278" s="1">
        <f t="shared" si="191"/>
        <v>-18.2</v>
      </c>
      <c r="F278" s="1">
        <f t="shared" si="191"/>
        <v>-7.5</v>
      </c>
      <c r="G278" s="1">
        <f t="shared" si="191"/>
        <v>0.3</v>
      </c>
      <c r="H278" s="1">
        <f t="shared" si="191"/>
        <v>3.2</v>
      </c>
      <c r="I278" s="1">
        <f t="shared" si="191"/>
        <v>3.5</v>
      </c>
      <c r="J278" s="1">
        <f t="shared" si="191"/>
        <v>-0.1</v>
      </c>
      <c r="K278" s="1">
        <f t="shared" si="191"/>
        <v>-4.9000000000000004</v>
      </c>
      <c r="L278" s="1">
        <f t="shared" si="191"/>
        <v>-10.5</v>
      </c>
      <c r="M278" s="1">
        <f t="shared" si="191"/>
        <v>-19.7</v>
      </c>
      <c r="N278" s="1">
        <f t="shared" si="191"/>
        <v>-8.9</v>
      </c>
      <c r="O278" s="1">
        <f t="shared" si="191"/>
        <v>10.1</v>
      </c>
      <c r="P278" s="1">
        <f t="shared" si="191"/>
        <v>-20.9</v>
      </c>
      <c r="Q278" s="1">
        <f t="shared" si="191"/>
        <v>-13.5</v>
      </c>
      <c r="R278" s="1">
        <f t="shared" si="191"/>
        <v>3.0333333333333332</v>
      </c>
      <c r="S278" s="1">
        <f t="shared" si="191"/>
        <v>-5.0333333333333332</v>
      </c>
      <c r="T278" s="1"/>
      <c r="U278" s="1">
        <f t="shared" ref="U278:AE278" si="192">MIN(U11:U40)</f>
        <v>3.9</v>
      </c>
      <c r="V278" s="1">
        <f t="shared" si="192"/>
        <v>-29.4</v>
      </c>
      <c r="W278" s="1">
        <f t="shared" si="192"/>
        <v>130.22115384615384</v>
      </c>
      <c r="X278" s="1">
        <f t="shared" si="192"/>
        <v>251.9</v>
      </c>
      <c r="Y278" s="1">
        <f t="shared" si="192"/>
        <v>87.07307692307694</v>
      </c>
      <c r="Z278" s="1">
        <f t="shared" si="192"/>
        <v>200.2503101736973</v>
      </c>
      <c r="AA278" s="1">
        <f t="shared" si="192"/>
        <v>293.38833333333321</v>
      </c>
      <c r="AB278" s="1">
        <f t="shared" si="192"/>
        <v>210</v>
      </c>
      <c r="AC278" s="1">
        <f t="shared" si="192"/>
        <v>1586.6436036036037</v>
      </c>
      <c r="AD278" s="1">
        <f t="shared" si="192"/>
        <v>14.561365698729574</v>
      </c>
      <c r="AE278" s="1">
        <f t="shared" si="192"/>
        <v>0.61905703998848582</v>
      </c>
      <c r="AH278" s="1">
        <f t="shared" ref="AH278:AV278" si="193">MIN(AH11:AH40)</f>
        <v>6.0080000000000015E-2</v>
      </c>
      <c r="AI278" s="1">
        <f t="shared" si="193"/>
        <v>0.10907</v>
      </c>
      <c r="AJ278" s="1">
        <f t="shared" si="193"/>
        <v>0.11204</v>
      </c>
      <c r="AK278" s="1">
        <f t="shared" si="193"/>
        <v>0.16561999999999999</v>
      </c>
      <c r="AL278" s="1">
        <f t="shared" si="193"/>
        <v>0.20938000000000001</v>
      </c>
      <c r="AM278" s="1">
        <f t="shared" si="193"/>
        <v>0.40194999999999997</v>
      </c>
      <c r="AN278" s="1">
        <f t="shared" si="193"/>
        <v>0.91181101772800011</v>
      </c>
      <c r="AO278" s="1">
        <f t="shared" si="193"/>
        <v>1.0538746937920001</v>
      </c>
      <c r="AP278" s="1">
        <f t="shared" si="193"/>
        <v>0.86888991068800003</v>
      </c>
      <c r="AQ278" s="1">
        <f t="shared" si="193"/>
        <v>0.81035103948800002</v>
      </c>
      <c r="AR278" s="11">
        <f t="shared" si="193"/>
        <v>0.65147181620000016</v>
      </c>
      <c r="AS278" s="12">
        <f t="shared" si="193"/>
        <v>1.6347357311598567</v>
      </c>
      <c r="AT278" s="12">
        <f t="shared" si="193"/>
        <v>0.82847818595691691</v>
      </c>
      <c r="AU278" s="12">
        <f t="shared" si="193"/>
        <v>0.67264292339508114</v>
      </c>
      <c r="AV278" s="12">
        <f t="shared" si="193"/>
        <v>0.20353707524155273</v>
      </c>
    </row>
    <row r="279" spans="1:48" x14ac:dyDescent="0.35">
      <c r="T279" s="1"/>
      <c r="AA279"/>
      <c r="AE279"/>
      <c r="AG279"/>
      <c r="AR279" s="11"/>
      <c r="AS279" s="12"/>
      <c r="AT279" s="12"/>
      <c r="AU279" s="12"/>
      <c r="AV279" s="12"/>
    </row>
    <row r="280" spans="1:48" x14ac:dyDescent="0.35">
      <c r="A280" s="30" t="s">
        <v>9</v>
      </c>
      <c r="T280" s="1"/>
      <c r="AA280"/>
      <c r="AE280"/>
      <c r="AG280"/>
      <c r="AR280" s="11"/>
      <c r="AS280" s="12"/>
      <c r="AT280" s="12"/>
      <c r="AU280" s="12"/>
      <c r="AV280" s="12"/>
    </row>
    <row r="281" spans="1:48" x14ac:dyDescent="0.35">
      <c r="A281" t="s">
        <v>6</v>
      </c>
      <c r="B281" s="1">
        <f>MAX(B41:B70)</f>
        <v>-6.8</v>
      </c>
      <c r="C281" s="1">
        <f t="shared" ref="C281:S281" si="194">MAX(C41:C70)</f>
        <v>-8.1</v>
      </c>
      <c r="D281" s="1">
        <f t="shared" si="194"/>
        <v>-7.8</v>
      </c>
      <c r="E281" s="1">
        <f t="shared" si="194"/>
        <v>-5.5</v>
      </c>
      <c r="F281" s="1">
        <f t="shared" si="194"/>
        <v>1.8</v>
      </c>
      <c r="G281" s="1">
        <f t="shared" si="194"/>
        <v>6.6</v>
      </c>
      <c r="H281" s="1">
        <f t="shared" si="194"/>
        <v>8.4</v>
      </c>
      <c r="I281" s="1">
        <f t="shared" si="194"/>
        <v>7.8</v>
      </c>
      <c r="J281" s="1">
        <f t="shared" si="194"/>
        <v>4.5999999999999996</v>
      </c>
      <c r="K281" s="1">
        <f t="shared" si="194"/>
        <v>0.7</v>
      </c>
      <c r="L281" s="1">
        <f t="shared" si="194"/>
        <v>-0.3</v>
      </c>
      <c r="M281" s="1">
        <f t="shared" si="194"/>
        <v>-1.8</v>
      </c>
      <c r="N281" s="1">
        <f t="shared" si="194"/>
        <v>-2.5</v>
      </c>
      <c r="O281" s="1">
        <f t="shared" si="194"/>
        <v>24.9</v>
      </c>
      <c r="P281" s="1">
        <f t="shared" si="194"/>
        <v>-8.1666666666666661</v>
      </c>
      <c r="Q281" s="1">
        <f t="shared" si="194"/>
        <v>-5.0666666666666664</v>
      </c>
      <c r="R281" s="1">
        <f t="shared" si="194"/>
        <v>7.4000000000000012</v>
      </c>
      <c r="S281" s="1">
        <f t="shared" si="194"/>
        <v>-0.26666666666666677</v>
      </c>
      <c r="T281" s="1"/>
      <c r="U281" s="1">
        <f t="shared" ref="U281:AE281" si="195">MAX(U41:U70)</f>
        <v>8.4</v>
      </c>
      <c r="V281" s="1">
        <f t="shared" si="195"/>
        <v>-10.7</v>
      </c>
      <c r="W281" s="1">
        <f t="shared" si="195"/>
        <v>157.421875</v>
      </c>
      <c r="X281" s="1">
        <f t="shared" si="195"/>
        <v>291.68656716417911</v>
      </c>
      <c r="Y281" s="1">
        <f t="shared" si="195"/>
        <v>153.71404682274249</v>
      </c>
      <c r="Z281" s="1">
        <f t="shared" si="195"/>
        <v>221.0546875</v>
      </c>
      <c r="AA281" s="1">
        <f t="shared" si="195"/>
        <v>789.7285848172445</v>
      </c>
      <c r="AB281" s="1">
        <f t="shared" si="195"/>
        <v>256.7050075301205</v>
      </c>
      <c r="AC281" s="1">
        <f t="shared" si="195"/>
        <v>4243.4861111111113</v>
      </c>
      <c r="AD281" s="1">
        <f t="shared" si="195"/>
        <v>36.812033582089555</v>
      </c>
      <c r="AE281" s="1">
        <f t="shared" si="195"/>
        <v>0.74052768908221245</v>
      </c>
      <c r="AH281" s="1">
        <f t="shared" ref="AH281:AV281" si="196">MAX(AH41:AH70)</f>
        <v>0.25196000000000002</v>
      </c>
      <c r="AI281" s="1">
        <f t="shared" si="196"/>
        <v>0.29702999999999996</v>
      </c>
      <c r="AJ281" s="1">
        <f t="shared" si="196"/>
        <v>0.20676</v>
      </c>
      <c r="AK281" s="1">
        <f t="shared" si="196"/>
        <v>0.31657999999999997</v>
      </c>
      <c r="AL281" s="1">
        <f t="shared" si="196"/>
        <v>0.35441999999999996</v>
      </c>
      <c r="AM281" s="1">
        <f t="shared" si="196"/>
        <v>0.49814999999999998</v>
      </c>
      <c r="AN281" s="1">
        <f t="shared" si="196"/>
        <v>1.087124599282</v>
      </c>
      <c r="AO281" s="1">
        <f t="shared" si="196"/>
        <v>1.153692123808</v>
      </c>
      <c r="AP281" s="1">
        <f t="shared" si="196"/>
        <v>0.99753891335200007</v>
      </c>
      <c r="AQ281" s="1">
        <f t="shared" si="196"/>
        <v>0.92039673575200009</v>
      </c>
      <c r="AR281" s="11">
        <f t="shared" si="196"/>
        <v>0.68789741125000015</v>
      </c>
      <c r="AS281" s="12">
        <f t="shared" si="196"/>
        <v>2.474833010905459</v>
      </c>
      <c r="AT281" s="12">
        <f t="shared" si="196"/>
        <v>1.2127553185584268</v>
      </c>
      <c r="AU281" s="12">
        <f t="shared" si="196"/>
        <v>0.99070396985462295</v>
      </c>
      <c r="AV281" s="12">
        <f t="shared" si="196"/>
        <v>0.31530302041816682</v>
      </c>
    </row>
    <row r="282" spans="1:48" x14ac:dyDescent="0.35">
      <c r="A282" t="s">
        <v>7</v>
      </c>
      <c r="B282" s="1">
        <f>AVERAGE(B41:B70)</f>
        <v>-15.32</v>
      </c>
      <c r="C282" s="1">
        <f t="shared" ref="C282:S282" si="197">AVERAGE(C41:C70)</f>
        <v>-17.77333333333333</v>
      </c>
      <c r="D282" s="1">
        <f t="shared" si="197"/>
        <v>-16.23</v>
      </c>
      <c r="E282" s="1">
        <f t="shared" si="197"/>
        <v>-9.5566666666666684</v>
      </c>
      <c r="F282" s="1">
        <f t="shared" si="197"/>
        <v>-1.0866666666666664</v>
      </c>
      <c r="G282" s="1">
        <f t="shared" si="197"/>
        <v>3.9566666666666661</v>
      </c>
      <c r="H282" s="1">
        <f t="shared" si="197"/>
        <v>6.8733333333333331</v>
      </c>
      <c r="I282" s="1">
        <f t="shared" si="197"/>
        <v>6.4866666666666672</v>
      </c>
      <c r="J282" s="1">
        <f t="shared" si="197"/>
        <v>2.3033333333333332</v>
      </c>
      <c r="K282" s="1">
        <f t="shared" si="197"/>
        <v>-2.0566666666666666</v>
      </c>
      <c r="L282" s="1">
        <f t="shared" si="197"/>
        <v>-6.3166666666666682</v>
      </c>
      <c r="M282" s="1">
        <f t="shared" si="197"/>
        <v>-10.386666666666667</v>
      </c>
      <c r="N282" s="1">
        <f t="shared" si="197"/>
        <v>-4.9333333333333345</v>
      </c>
      <c r="O282" s="1">
        <f t="shared" si="197"/>
        <v>19.776666666666664</v>
      </c>
      <c r="P282" s="1">
        <f t="shared" si="197"/>
        <v>-14.388888888888888</v>
      </c>
      <c r="Q282" s="1">
        <f t="shared" si="197"/>
        <v>-8.9577777777777801</v>
      </c>
      <c r="R282" s="1">
        <f t="shared" si="197"/>
        <v>5.7722222222222221</v>
      </c>
      <c r="S282" s="1">
        <f t="shared" si="197"/>
        <v>-2.0233333333333334</v>
      </c>
      <c r="T282" s="1"/>
      <c r="U282" s="1">
        <f t="shared" ref="U282:AE282" si="198">AVERAGE(U41:U70)</f>
        <v>7.046666666666666</v>
      </c>
      <c r="V282" s="1">
        <f t="shared" si="198"/>
        <v>-19.853333333333335</v>
      </c>
      <c r="W282" s="1">
        <f t="shared" si="198"/>
        <v>141.35117979953756</v>
      </c>
      <c r="X282" s="1">
        <f t="shared" si="198"/>
        <v>275.03801236054028</v>
      </c>
      <c r="Y282" s="1">
        <f t="shared" si="198"/>
        <v>133.68683256100263</v>
      </c>
      <c r="Z282" s="1">
        <f t="shared" si="198"/>
        <v>208.19459608003893</v>
      </c>
      <c r="AA282" s="1">
        <f t="shared" si="198"/>
        <v>629.02069558012056</v>
      </c>
      <c r="AB282" s="1">
        <f t="shared" si="198"/>
        <v>231.86771289354286</v>
      </c>
      <c r="AC282" s="1">
        <f t="shared" si="198"/>
        <v>3074.6094569372285</v>
      </c>
      <c r="AD282" s="1">
        <f t="shared" si="198"/>
        <v>25.417323352766175</v>
      </c>
      <c r="AE282" s="1">
        <f t="shared" si="198"/>
        <v>0.68541860403268351</v>
      </c>
      <c r="AH282" s="1">
        <f t="shared" ref="AH282:AV282" si="199">AVERAGE(AH41:AH70)</f>
        <v>0.19562600000000005</v>
      </c>
      <c r="AI282" s="1">
        <f t="shared" si="199"/>
        <v>0.23196366666666665</v>
      </c>
      <c r="AJ282" s="1">
        <f t="shared" si="199"/>
        <v>0.17397066666666669</v>
      </c>
      <c r="AK282" s="1">
        <f t="shared" si="199"/>
        <v>0.264322</v>
      </c>
      <c r="AL282" s="1">
        <f t="shared" si="199"/>
        <v>0.30421133333333328</v>
      </c>
      <c r="AM282" s="1">
        <f t="shared" si="199"/>
        <v>0.46484833333333342</v>
      </c>
      <c r="AN282" s="1">
        <f t="shared" si="199"/>
        <v>0.97421777247566665</v>
      </c>
      <c r="AO282" s="1">
        <f t="shared" si="199"/>
        <v>1.0901540483306669</v>
      </c>
      <c r="AP282" s="1">
        <f t="shared" si="199"/>
        <v>0.91489565374799975</v>
      </c>
      <c r="AQ282" s="1">
        <f t="shared" si="199"/>
        <v>0.84960065590800027</v>
      </c>
      <c r="AR282" s="11">
        <f t="shared" si="199"/>
        <v>0.66430998420500009</v>
      </c>
      <c r="AS282" s="12">
        <f t="shared" si="199"/>
        <v>2.2456552245233228</v>
      </c>
      <c r="AT282" s="12">
        <f t="shared" si="199"/>
        <v>1.099840389772367</v>
      </c>
      <c r="AU282" s="12">
        <f t="shared" si="199"/>
        <v>0.89869618301970033</v>
      </c>
      <c r="AV282" s="12">
        <f t="shared" si="199"/>
        <v>0.28547884733087464</v>
      </c>
    </row>
    <row r="283" spans="1:48" x14ac:dyDescent="0.35">
      <c r="A283" t="s">
        <v>8</v>
      </c>
      <c r="B283" s="1">
        <f>MIN(B41:B70)</f>
        <v>-23.8</v>
      </c>
      <c r="C283" s="1">
        <f t="shared" ref="C283:S283" si="200">MIN(C40:C71)</f>
        <v>-27.7</v>
      </c>
      <c r="D283" s="1">
        <f t="shared" si="200"/>
        <v>-24.2</v>
      </c>
      <c r="E283" s="1">
        <f t="shared" si="200"/>
        <v>-16.399999999999999</v>
      </c>
      <c r="F283" s="1">
        <f t="shared" si="200"/>
        <v>-4.5999999999999996</v>
      </c>
      <c r="G283" s="1">
        <f t="shared" si="200"/>
        <v>1.5</v>
      </c>
      <c r="H283" s="1">
        <f t="shared" si="200"/>
        <v>5.0999999999999996</v>
      </c>
      <c r="I283" s="1">
        <f t="shared" si="200"/>
        <v>5.4</v>
      </c>
      <c r="J283" s="1">
        <f t="shared" si="200"/>
        <v>0</v>
      </c>
      <c r="K283" s="1">
        <f t="shared" si="200"/>
        <v>-6.2</v>
      </c>
      <c r="L283" s="1">
        <f t="shared" si="200"/>
        <v>-8.9</v>
      </c>
      <c r="M283" s="1">
        <f t="shared" si="200"/>
        <v>-18.2</v>
      </c>
      <c r="N283" s="1">
        <f t="shared" si="200"/>
        <v>-7.6</v>
      </c>
      <c r="O283" s="1">
        <f t="shared" si="200"/>
        <v>14</v>
      </c>
      <c r="P283" s="1">
        <f t="shared" si="200"/>
        <v>-20.766666666666666</v>
      </c>
      <c r="Q283" s="1">
        <f t="shared" si="200"/>
        <v>-14.1</v>
      </c>
      <c r="R283" s="1">
        <f t="shared" si="200"/>
        <v>4.666666666666667</v>
      </c>
      <c r="S283" s="1">
        <f t="shared" si="200"/>
        <v>-4.0333333333333341</v>
      </c>
      <c r="T283" s="1"/>
      <c r="U283" s="1">
        <f t="shared" ref="U283:AE283" si="201">MIN(U40:U71)</f>
        <v>5.7</v>
      </c>
      <c r="V283" s="1">
        <f t="shared" si="201"/>
        <v>-27.7</v>
      </c>
      <c r="W283" s="1">
        <f t="shared" si="201"/>
        <v>129.04117647058823</v>
      </c>
      <c r="X283" s="1">
        <f t="shared" si="201"/>
        <v>258</v>
      </c>
      <c r="Y283" s="1">
        <f t="shared" si="201"/>
        <v>105.49038461538461</v>
      </c>
      <c r="Z283" s="1">
        <f t="shared" si="201"/>
        <v>197.37902197023385</v>
      </c>
      <c r="AA283" s="1">
        <f t="shared" si="201"/>
        <v>464.15769230769223</v>
      </c>
      <c r="AB283" s="1">
        <f t="shared" si="201"/>
        <v>207.30769230769232</v>
      </c>
      <c r="AC283" s="1">
        <f t="shared" si="201"/>
        <v>1644.188042328042</v>
      </c>
      <c r="AD283" s="1">
        <f t="shared" si="201"/>
        <v>14.054487179487182</v>
      </c>
      <c r="AE283" s="1">
        <f t="shared" si="201"/>
        <v>0.61649370171255513</v>
      </c>
      <c r="AH283" s="1">
        <f t="shared" ref="AH283:AV283" si="202">MIN(AH40:AH71)</f>
        <v>0.13019</v>
      </c>
      <c r="AI283" s="1">
        <f t="shared" si="202"/>
        <v>0.15859999999999999</v>
      </c>
      <c r="AJ283" s="1">
        <f t="shared" si="202"/>
        <v>0.13700000000000001</v>
      </c>
      <c r="AK283" s="1">
        <f t="shared" si="202"/>
        <v>0.20540000000000003</v>
      </c>
      <c r="AL283" s="1">
        <f t="shared" si="202"/>
        <v>0.24759999999999999</v>
      </c>
      <c r="AM283" s="1">
        <f t="shared" si="202"/>
        <v>0.42730000000000001</v>
      </c>
      <c r="AN283" s="1">
        <f t="shared" si="202"/>
        <v>0.85944860657800015</v>
      </c>
      <c r="AO283" s="1">
        <f t="shared" si="202"/>
        <v>1.021106668192</v>
      </c>
      <c r="AP283" s="1">
        <f t="shared" si="202"/>
        <v>0.82963360928800012</v>
      </c>
      <c r="AQ283" s="1">
        <f t="shared" si="202"/>
        <v>0.77718055808800024</v>
      </c>
      <c r="AR283" s="11">
        <f t="shared" si="202"/>
        <v>0.6410997824500001</v>
      </c>
      <c r="AS283" s="12">
        <f t="shared" si="202"/>
        <v>1.9966173108430039</v>
      </c>
      <c r="AT283" s="12">
        <f t="shared" si="202"/>
        <v>0.99305698806916565</v>
      </c>
      <c r="AU283" s="12">
        <f t="shared" si="202"/>
        <v>0.80873000987277066</v>
      </c>
      <c r="AV283" s="12">
        <f t="shared" si="202"/>
        <v>0.25098125711904468</v>
      </c>
    </row>
    <row r="284" spans="1:48" x14ac:dyDescent="0.35">
      <c r="T284" s="1"/>
      <c r="AA284"/>
      <c r="AE284"/>
      <c r="AG284"/>
      <c r="AR284" s="11"/>
      <c r="AS284" s="12"/>
      <c r="AT284" s="12"/>
      <c r="AU284" s="12"/>
      <c r="AV284" s="12"/>
    </row>
    <row r="285" spans="1:48" x14ac:dyDescent="0.35">
      <c r="A285" s="30" t="s">
        <v>10</v>
      </c>
      <c r="T285" s="1"/>
      <c r="AA285"/>
      <c r="AE285"/>
      <c r="AG285"/>
      <c r="AR285" s="11"/>
      <c r="AS285" s="12"/>
      <c r="AT285" s="12"/>
      <c r="AU285" s="12"/>
      <c r="AV285" s="12"/>
    </row>
    <row r="286" spans="1:48" x14ac:dyDescent="0.35">
      <c r="A286" t="s">
        <v>6</v>
      </c>
      <c r="B286" s="1">
        <f>MAX(B71:B100)</f>
        <v>-2.1</v>
      </c>
      <c r="C286" s="1">
        <f t="shared" ref="C286:S286" si="203">MAX(C71:C100)</f>
        <v>-5.4</v>
      </c>
      <c r="D286" s="1">
        <f t="shared" si="203"/>
        <v>-3.1</v>
      </c>
      <c r="E286" s="1">
        <f t="shared" si="203"/>
        <v>-1.7</v>
      </c>
      <c r="F286" s="1">
        <f t="shared" si="203"/>
        <v>1.9</v>
      </c>
      <c r="G286" s="1">
        <f t="shared" si="203"/>
        <v>6.3</v>
      </c>
      <c r="H286" s="1">
        <f t="shared" si="203"/>
        <v>10</v>
      </c>
      <c r="I286" s="1">
        <f t="shared" si="203"/>
        <v>9.4</v>
      </c>
      <c r="J286" s="1">
        <f t="shared" si="203"/>
        <v>5.6</v>
      </c>
      <c r="K286" s="1">
        <f t="shared" si="203"/>
        <v>0.2</v>
      </c>
      <c r="L286" s="1">
        <f t="shared" si="203"/>
        <v>-2.9</v>
      </c>
      <c r="M286" s="1">
        <f t="shared" si="203"/>
        <v>-4.5</v>
      </c>
      <c r="N286" s="1">
        <f t="shared" si="203"/>
        <v>-1.4</v>
      </c>
      <c r="O286" s="1">
        <f t="shared" si="203"/>
        <v>28.5</v>
      </c>
      <c r="P286" s="1">
        <f t="shared" si="203"/>
        <v>-5.7</v>
      </c>
      <c r="Q286" s="1">
        <f t="shared" si="203"/>
        <v>-3.4666666666666668</v>
      </c>
      <c r="R286" s="1">
        <f t="shared" si="203"/>
        <v>7.4000000000000012</v>
      </c>
      <c r="S286" s="1">
        <f t="shared" si="203"/>
        <v>0.6333333333333333</v>
      </c>
      <c r="T286" s="1"/>
      <c r="U286" s="1">
        <f t="shared" ref="U286:AE286" si="204">MAX(U71:U100)</f>
        <v>10</v>
      </c>
      <c r="V286" s="1">
        <f t="shared" si="204"/>
        <v>-9.3000000000000007</v>
      </c>
      <c r="W286" s="1">
        <f t="shared" si="204"/>
        <v>157.73958333333334</v>
      </c>
      <c r="X286" s="1">
        <f t="shared" si="204"/>
        <v>290.29411764705884</v>
      </c>
      <c r="Y286" s="1">
        <f t="shared" si="204"/>
        <v>156.08805704099822</v>
      </c>
      <c r="Z286" s="1">
        <f t="shared" si="204"/>
        <v>218.1</v>
      </c>
      <c r="AA286" s="1">
        <f t="shared" si="204"/>
        <v>905.87844254510924</v>
      </c>
      <c r="AB286" s="1">
        <f t="shared" si="204"/>
        <v>243.93867924528303</v>
      </c>
      <c r="AC286" s="1">
        <f t="shared" si="204"/>
        <v>4244.5330188679245</v>
      </c>
      <c r="AD286" s="1">
        <f t="shared" si="204"/>
        <v>37.782582364341081</v>
      </c>
      <c r="AE286" s="1">
        <f t="shared" si="204"/>
        <v>0.72959827002721889</v>
      </c>
      <c r="AH286" s="1">
        <f t="shared" ref="AH286:AV286" si="205">MAX(AH71:AH100)</f>
        <v>0.311</v>
      </c>
      <c r="AI286" s="1">
        <f t="shared" si="205"/>
        <v>0.34275</v>
      </c>
      <c r="AJ286" s="1">
        <f t="shared" si="205"/>
        <v>0.2298</v>
      </c>
      <c r="AK286" s="1">
        <f t="shared" si="205"/>
        <v>0.3533</v>
      </c>
      <c r="AL286" s="1">
        <f t="shared" si="205"/>
        <v>0.38969999999999999</v>
      </c>
      <c r="AM286" s="1">
        <f t="shared" si="205"/>
        <v>0.52154999999999996</v>
      </c>
      <c r="AN286" s="1">
        <f t="shared" si="205"/>
        <v>1.0707871120180001</v>
      </c>
      <c r="AO286" s="1">
        <f t="shared" si="205"/>
        <v>1.1448702675519999</v>
      </c>
      <c r="AP286" s="1">
        <f t="shared" si="205"/>
        <v>0.98568523712800005</v>
      </c>
      <c r="AQ286" s="1">
        <f t="shared" si="205"/>
        <v>0.91019067392800013</v>
      </c>
      <c r="AR286" s="11">
        <f t="shared" si="205"/>
        <v>0.68442043645000028</v>
      </c>
      <c r="AS286" s="12">
        <f t="shared" si="205"/>
        <v>2.6008241388480897</v>
      </c>
      <c r="AT286" s="12">
        <f t="shared" si="205"/>
        <v>1.250864262141828</v>
      </c>
      <c r="AU286" s="12">
        <f t="shared" si="205"/>
        <v>1.0273061485748656</v>
      </c>
      <c r="AV286" s="12">
        <f t="shared" si="205"/>
        <v>0.33648364524993002</v>
      </c>
    </row>
    <row r="287" spans="1:48" x14ac:dyDescent="0.35">
      <c r="A287" t="s">
        <v>7</v>
      </c>
      <c r="B287" s="1">
        <f>AVERAGE(B71:B100)</f>
        <v>-15.113333333333335</v>
      </c>
      <c r="C287" s="1">
        <f t="shared" ref="C287:S287" si="206">AVERAGE(C71:C100)</f>
        <v>-16.876666666666669</v>
      </c>
      <c r="D287" s="1">
        <f t="shared" si="206"/>
        <v>-13.930000000000005</v>
      </c>
      <c r="E287" s="1">
        <f t="shared" si="206"/>
        <v>-8.4233333333333338</v>
      </c>
      <c r="F287" s="1">
        <f t="shared" si="206"/>
        <v>-0.5</v>
      </c>
      <c r="G287" s="1">
        <f t="shared" si="206"/>
        <v>4.1466666666666665</v>
      </c>
      <c r="H287" s="1">
        <f t="shared" si="206"/>
        <v>7.1633333333333349</v>
      </c>
      <c r="I287" s="1">
        <f t="shared" si="206"/>
        <v>7.2666666666666648</v>
      </c>
      <c r="J287" s="1">
        <f t="shared" si="206"/>
        <v>3.2</v>
      </c>
      <c r="K287" s="1">
        <f t="shared" si="206"/>
        <v>-2.0900000000000003</v>
      </c>
      <c r="L287" s="1">
        <f t="shared" si="206"/>
        <v>-5.7466666666666679</v>
      </c>
      <c r="M287" s="1">
        <f t="shared" si="206"/>
        <v>-9.4599999999999991</v>
      </c>
      <c r="N287" s="1">
        <f t="shared" si="206"/>
        <v>-4.1966666666666663</v>
      </c>
      <c r="O287" s="1">
        <f t="shared" si="206"/>
        <v>22.013333333333332</v>
      </c>
      <c r="P287" s="1">
        <f t="shared" si="206"/>
        <v>-13.868888888888884</v>
      </c>
      <c r="Q287" s="1">
        <f t="shared" si="206"/>
        <v>-7.6177777777777784</v>
      </c>
      <c r="R287" s="1">
        <f t="shared" si="206"/>
        <v>6.1922222222222238</v>
      </c>
      <c r="S287" s="1">
        <f t="shared" si="206"/>
        <v>-1.5455555555555556</v>
      </c>
      <c r="T287" s="1"/>
      <c r="U287" s="1">
        <f t="shared" ref="U287:AE287" si="207">AVERAGE(U71:U100)</f>
        <v>7.67</v>
      </c>
      <c r="V287" s="1">
        <f t="shared" si="207"/>
        <v>-18.776666666666664</v>
      </c>
      <c r="W287" s="1">
        <f t="shared" si="207"/>
        <v>139.26844098062881</v>
      </c>
      <c r="X287" s="1">
        <f t="shared" si="207"/>
        <v>277.82252080748879</v>
      </c>
      <c r="Y287" s="1">
        <f t="shared" si="207"/>
        <v>138.55407982685995</v>
      </c>
      <c r="Z287" s="1">
        <f t="shared" si="207"/>
        <v>208.54548089405873</v>
      </c>
      <c r="AA287" s="1">
        <f t="shared" si="207"/>
        <v>709.59314316157963</v>
      </c>
      <c r="AB287" s="1">
        <f t="shared" si="207"/>
        <v>226.57344222914315</v>
      </c>
      <c r="AC287" s="1">
        <f t="shared" si="207"/>
        <v>2848.9433321987467</v>
      </c>
      <c r="AD287" s="1">
        <f t="shared" si="207"/>
        <v>25.98171986605724</v>
      </c>
      <c r="AE287" s="1">
        <f t="shared" si="207"/>
        <v>0.66427081579361213</v>
      </c>
      <c r="AH287" s="1">
        <f t="shared" ref="AH287:AV287" si="208">AVERAGE(AH71:AH100)</f>
        <v>0.20632700000000007</v>
      </c>
      <c r="AI287" s="1">
        <f t="shared" si="208"/>
        <v>0.26036933333333323</v>
      </c>
      <c r="AJ287" s="1">
        <f t="shared" si="208"/>
        <v>0.18828533333333333</v>
      </c>
      <c r="AK287" s="1">
        <f t="shared" si="208"/>
        <v>0.287136</v>
      </c>
      <c r="AL287" s="1">
        <f t="shared" si="208"/>
        <v>0.32613066666666662</v>
      </c>
      <c r="AM287" s="1">
        <f t="shared" si="208"/>
        <v>0.47938666666666646</v>
      </c>
      <c r="AN287" s="1">
        <f t="shared" si="208"/>
        <v>0.92390168847506648</v>
      </c>
      <c r="AO287" s="1">
        <f t="shared" si="208"/>
        <v>1.0599565810922671</v>
      </c>
      <c r="AP287" s="1">
        <f t="shared" si="208"/>
        <v>0.87753655723040014</v>
      </c>
      <c r="AQ287" s="1">
        <f t="shared" si="208"/>
        <v>0.8178584113637335</v>
      </c>
      <c r="AR287" s="11">
        <f t="shared" si="208"/>
        <v>0.65412171778333339</v>
      </c>
      <c r="AS287" s="12">
        <f t="shared" si="208"/>
        <v>2.3490318646283472</v>
      </c>
      <c r="AT287" s="12">
        <f t="shared" si="208"/>
        <v>1.1423485963775193</v>
      </c>
      <c r="AU287" s="12">
        <f t="shared" si="208"/>
        <v>0.93520389419812555</v>
      </c>
      <c r="AV287" s="12">
        <f t="shared" si="208"/>
        <v>0.30059478135644202</v>
      </c>
    </row>
    <row r="288" spans="1:48" x14ac:dyDescent="0.35">
      <c r="A288" t="s">
        <v>8</v>
      </c>
      <c r="B288" s="1">
        <f>MIN(B71:B100)</f>
        <v>-23</v>
      </c>
      <c r="C288" s="1">
        <f t="shared" ref="C288:S288" si="209">MIN(C71:C100)</f>
        <v>-26.1</v>
      </c>
      <c r="D288" s="1">
        <f t="shared" si="209"/>
        <v>-20.9</v>
      </c>
      <c r="E288" s="1">
        <f t="shared" si="209"/>
        <v>-15.8</v>
      </c>
      <c r="F288" s="1">
        <f t="shared" si="209"/>
        <v>-3.5</v>
      </c>
      <c r="G288" s="1">
        <f t="shared" si="209"/>
        <v>1.2</v>
      </c>
      <c r="H288" s="1">
        <f t="shared" si="209"/>
        <v>5.4</v>
      </c>
      <c r="I288" s="1">
        <f t="shared" si="209"/>
        <v>5.8</v>
      </c>
      <c r="J288" s="1">
        <f t="shared" si="209"/>
        <v>1.1000000000000001</v>
      </c>
      <c r="K288" s="1">
        <f t="shared" si="209"/>
        <v>-5.0999999999999996</v>
      </c>
      <c r="L288" s="1">
        <f t="shared" si="209"/>
        <v>-9.6</v>
      </c>
      <c r="M288" s="1">
        <f t="shared" si="209"/>
        <v>-14.8</v>
      </c>
      <c r="N288" s="1">
        <f t="shared" si="209"/>
        <v>-6.6</v>
      </c>
      <c r="O288" s="1">
        <f t="shared" si="209"/>
        <v>15.9</v>
      </c>
      <c r="P288" s="1">
        <f t="shared" si="209"/>
        <v>-20.566666666666666</v>
      </c>
      <c r="Q288" s="1">
        <f t="shared" si="209"/>
        <v>-12.033333333333331</v>
      </c>
      <c r="R288" s="1">
        <f t="shared" si="209"/>
        <v>4.4333333333333336</v>
      </c>
      <c r="S288" s="1">
        <f t="shared" si="209"/>
        <v>-3.3666666666666667</v>
      </c>
      <c r="T288" s="1"/>
      <c r="U288" s="1">
        <f t="shared" ref="U288:AE288" si="210">MIN(U71:U100)</f>
        <v>6.1</v>
      </c>
      <c r="V288" s="1">
        <f t="shared" si="210"/>
        <v>-26.1</v>
      </c>
      <c r="W288" s="1">
        <f t="shared" si="210"/>
        <v>130.93700787401576</v>
      </c>
      <c r="X288" s="1">
        <f t="shared" si="210"/>
        <v>267.9818181818182</v>
      </c>
      <c r="Y288" s="1">
        <f t="shared" si="210"/>
        <v>118.33449074074073</v>
      </c>
      <c r="Z288" s="1">
        <f t="shared" si="210"/>
        <v>200.19006163328197</v>
      </c>
      <c r="AA288" s="1">
        <f t="shared" si="210"/>
        <v>520.67175925925915</v>
      </c>
      <c r="AB288" s="1">
        <f t="shared" si="210"/>
        <v>210.45009074410163</v>
      </c>
      <c r="AC288" s="1">
        <f t="shared" si="210"/>
        <v>1304.7905626134302</v>
      </c>
      <c r="AD288" s="1">
        <f t="shared" si="210"/>
        <v>18.419225146198812</v>
      </c>
      <c r="AE288" s="1">
        <f t="shared" si="210"/>
        <v>0.57516922691397476</v>
      </c>
      <c r="AH288" s="1">
        <f t="shared" ref="AH288:AV288" si="211">MIN(AH71:AH100)</f>
        <v>0.14126000000000002</v>
      </c>
      <c r="AI288" s="1">
        <f t="shared" si="211"/>
        <v>0.18273</v>
      </c>
      <c r="AJ288" s="1">
        <f t="shared" si="211"/>
        <v>0.14916000000000001</v>
      </c>
      <c r="AK288" s="1">
        <f t="shared" si="211"/>
        <v>0.22478000000000004</v>
      </c>
      <c r="AL288" s="1">
        <f t="shared" si="211"/>
        <v>0.26622000000000001</v>
      </c>
      <c r="AM288" s="1">
        <f t="shared" si="211"/>
        <v>0.43964999999999999</v>
      </c>
      <c r="AN288" s="1">
        <f t="shared" si="211"/>
        <v>0.79261820125000004</v>
      </c>
      <c r="AO288" s="1">
        <f t="shared" si="211"/>
        <v>0.97609745680000004</v>
      </c>
      <c r="AP288" s="1">
        <f t="shared" si="211"/>
        <v>0.77863355380000021</v>
      </c>
      <c r="AQ288" s="1">
        <f t="shared" si="211"/>
        <v>0.7345189378000001</v>
      </c>
      <c r="AR288" s="11">
        <f t="shared" si="211"/>
        <v>0.62840935405000031</v>
      </c>
      <c r="AS288" s="12">
        <f t="shared" si="211"/>
        <v>2.0892450116674897</v>
      </c>
      <c r="AT288" s="12">
        <f t="shared" si="211"/>
        <v>1.0272360362783117</v>
      </c>
      <c r="AU288" s="12">
        <f t="shared" si="211"/>
        <v>0.83851316376915097</v>
      </c>
      <c r="AV288" s="12">
        <f t="shared" si="211"/>
        <v>0.2642844016831199</v>
      </c>
    </row>
    <row r="289" spans="1:48" x14ac:dyDescent="0.35">
      <c r="T289" s="1"/>
      <c r="AA289"/>
      <c r="AE289"/>
      <c r="AG289"/>
      <c r="AR289" s="11"/>
      <c r="AS289" s="12"/>
      <c r="AT289" s="12"/>
      <c r="AU289" s="12"/>
      <c r="AV289" s="12"/>
    </row>
    <row r="290" spans="1:48" x14ac:dyDescent="0.35">
      <c r="A290" s="30" t="s">
        <v>11</v>
      </c>
      <c r="T290" s="1"/>
      <c r="AA290"/>
      <c r="AE290"/>
      <c r="AG290"/>
      <c r="AR290" s="11"/>
      <c r="AS290" s="12"/>
      <c r="AT290" s="12"/>
      <c r="AU290" s="12"/>
      <c r="AV290" s="12"/>
    </row>
    <row r="291" spans="1:48" x14ac:dyDescent="0.35">
      <c r="A291" t="s">
        <v>6</v>
      </c>
      <c r="B291" s="1">
        <f>MAX(B101:B130)</f>
        <v>-5.8</v>
      </c>
      <c r="C291" s="1">
        <f t="shared" ref="C291:S291" si="212">MAX(C101:C130)</f>
        <v>-5</v>
      </c>
      <c r="D291" s="1">
        <f t="shared" si="212"/>
        <v>-4.8</v>
      </c>
      <c r="E291" s="1">
        <f t="shared" si="212"/>
        <v>-4.2</v>
      </c>
      <c r="F291" s="1">
        <f t="shared" si="212"/>
        <v>2.2000000000000002</v>
      </c>
      <c r="G291" s="1">
        <f t="shared" si="212"/>
        <v>6.8</v>
      </c>
      <c r="H291" s="1">
        <f t="shared" si="212"/>
        <v>9.6999999999999993</v>
      </c>
      <c r="I291" s="1">
        <f t="shared" si="212"/>
        <v>9.1</v>
      </c>
      <c r="J291" s="1">
        <f t="shared" si="212"/>
        <v>5.6</v>
      </c>
      <c r="K291" s="1">
        <f t="shared" si="212"/>
        <v>2.2000000000000002</v>
      </c>
      <c r="L291" s="1">
        <f t="shared" si="212"/>
        <v>-2.9</v>
      </c>
      <c r="M291" s="1">
        <f t="shared" si="212"/>
        <v>-5.2</v>
      </c>
      <c r="N291" s="1">
        <f t="shared" si="212"/>
        <v>-1.1000000000000001</v>
      </c>
      <c r="O291" s="1">
        <f t="shared" si="212"/>
        <v>30.5</v>
      </c>
      <c r="P291" s="1">
        <f t="shared" si="212"/>
        <v>-5.333333333333333</v>
      </c>
      <c r="Q291" s="1">
        <f t="shared" si="212"/>
        <v>-2.8333333333333335</v>
      </c>
      <c r="R291" s="1">
        <f t="shared" si="212"/>
        <v>8.2333333333333325</v>
      </c>
      <c r="S291" s="1">
        <f t="shared" si="212"/>
        <v>0.79999999999999982</v>
      </c>
      <c r="T291" s="1"/>
      <c r="U291" s="1">
        <f t="shared" ref="U291:AE291" si="213">MAX(U101:U130)</f>
        <v>9.6999999999999993</v>
      </c>
      <c r="V291" s="1">
        <f t="shared" si="213"/>
        <v>-7</v>
      </c>
      <c r="W291" s="1">
        <f t="shared" si="213"/>
        <v>146.82857142857142</v>
      </c>
      <c r="X291" s="1">
        <f t="shared" si="213"/>
        <v>300.92592592592592</v>
      </c>
      <c r="Y291" s="1">
        <f t="shared" si="213"/>
        <v>165.70833333333334</v>
      </c>
      <c r="Z291" s="1">
        <f t="shared" si="213"/>
        <v>218.07175925925924</v>
      </c>
      <c r="AA291" s="1">
        <f t="shared" si="213"/>
        <v>1005.2972222222222</v>
      </c>
      <c r="AB291" s="1">
        <f t="shared" si="213"/>
        <v>243.06386554621849</v>
      </c>
      <c r="AC291" s="1">
        <f t="shared" si="213"/>
        <v>3122.3118811881191</v>
      </c>
      <c r="AD291" s="1">
        <f t="shared" si="213"/>
        <v>30.840659340659357</v>
      </c>
      <c r="AE291" s="1">
        <f t="shared" si="213"/>
        <v>0.68538420914866238</v>
      </c>
      <c r="AH291" s="11">
        <f t="shared" ref="AH291:AV291" si="214">MAX(AH101:AH130)</f>
        <v>0.29992999999999997</v>
      </c>
      <c r="AI291" s="11">
        <f t="shared" si="214"/>
        <v>0.36814999999999998</v>
      </c>
      <c r="AJ291" s="11">
        <f t="shared" si="214"/>
        <v>0.24260000000000001</v>
      </c>
      <c r="AK291" s="11">
        <f t="shared" si="214"/>
        <v>0.37370000000000003</v>
      </c>
      <c r="AL291" s="11">
        <f t="shared" si="214"/>
        <v>0.4093</v>
      </c>
      <c r="AM291" s="11">
        <f t="shared" si="214"/>
        <v>0.53454999999999997</v>
      </c>
      <c r="AN291" s="11">
        <f t="shared" si="214"/>
        <v>0.98108622080800012</v>
      </c>
      <c r="AO291" s="11">
        <f t="shared" si="214"/>
        <v>1.0948318573119999</v>
      </c>
      <c r="AP291" s="11">
        <f t="shared" si="214"/>
        <v>0.92015178956800003</v>
      </c>
      <c r="AQ291" s="11">
        <f t="shared" si="214"/>
        <v>0.85399049436800012</v>
      </c>
      <c r="AR291" s="11">
        <f t="shared" si="214"/>
        <v>0.66560529920000011</v>
      </c>
      <c r="AS291" s="12">
        <f t="shared" si="214"/>
        <v>2.7074295394872627</v>
      </c>
      <c r="AT291" s="12">
        <f t="shared" si="214"/>
        <v>1.2958491167740251</v>
      </c>
      <c r="AU291" s="12">
        <f t="shared" si="214"/>
        <v>1.0662182432488345</v>
      </c>
      <c r="AV291" s="12">
        <f t="shared" si="214"/>
        <v>0.35260632736848346</v>
      </c>
    </row>
    <row r="292" spans="1:48" x14ac:dyDescent="0.35">
      <c r="A292" t="s">
        <v>7</v>
      </c>
      <c r="B292" s="1">
        <f>AVERAGE(B101:B130)</f>
        <v>-11.62</v>
      </c>
      <c r="C292" s="1">
        <f t="shared" ref="C292:S292" si="215">AVERAGE(C101:C130)</f>
        <v>-14.076666666666664</v>
      </c>
      <c r="D292" s="1">
        <f t="shared" si="215"/>
        <v>-13.340000000000002</v>
      </c>
      <c r="E292" s="1">
        <f t="shared" si="215"/>
        <v>-8.1333333333333329</v>
      </c>
      <c r="F292" s="1">
        <f t="shared" si="215"/>
        <v>-0.20666666666666664</v>
      </c>
      <c r="G292" s="1">
        <f t="shared" si="215"/>
        <v>5.1666666666666661</v>
      </c>
      <c r="H292" s="1">
        <f t="shared" si="215"/>
        <v>7.7799999999999994</v>
      </c>
      <c r="I292" s="1">
        <f t="shared" si="215"/>
        <v>7.0699999999999994</v>
      </c>
      <c r="J292" s="1">
        <f t="shared" si="215"/>
        <v>3.0966666666666671</v>
      </c>
      <c r="K292" s="1">
        <f t="shared" si="215"/>
        <v>-1.9766666666666666</v>
      </c>
      <c r="L292" s="1">
        <f t="shared" si="215"/>
        <v>-5.6733333333333329</v>
      </c>
      <c r="M292" s="1">
        <f t="shared" si="215"/>
        <v>-8.8533333333333317</v>
      </c>
      <c r="N292" s="1">
        <f t="shared" si="215"/>
        <v>-3.3833333333333333</v>
      </c>
      <c r="O292" s="1">
        <f t="shared" si="215"/>
        <v>23.576666666666664</v>
      </c>
      <c r="P292" s="1">
        <f t="shared" si="215"/>
        <v>-11.522222222222222</v>
      </c>
      <c r="Q292" s="1">
        <f t="shared" si="215"/>
        <v>-7.2266666666666675</v>
      </c>
      <c r="R292" s="1">
        <f t="shared" si="215"/>
        <v>6.6722222222222207</v>
      </c>
      <c r="S292" s="1">
        <f t="shared" si="215"/>
        <v>-1.5177777777777779</v>
      </c>
      <c r="U292" s="1">
        <f t="shared" ref="U292:AE292" si="216">AVERAGE(U101:U130)</f>
        <v>7.9866666666666655</v>
      </c>
      <c r="V292" s="1">
        <f t="shared" si="216"/>
        <v>-16.029999999999998</v>
      </c>
      <c r="W292" s="1">
        <f t="shared" si="216"/>
        <v>136.97368569217818</v>
      </c>
      <c r="X292" s="1">
        <f t="shared" si="216"/>
        <v>277.28677437743346</v>
      </c>
      <c r="Y292" s="1">
        <f t="shared" si="216"/>
        <v>140.31308868525534</v>
      </c>
      <c r="Z292" s="1">
        <f t="shared" si="216"/>
        <v>207.13023003480583</v>
      </c>
      <c r="AA292" s="1">
        <f t="shared" si="216"/>
        <v>748.5894497017141</v>
      </c>
      <c r="AB292" s="1">
        <f t="shared" si="216"/>
        <v>225.43570800172699</v>
      </c>
      <c r="AC292" s="1">
        <f t="shared" si="216"/>
        <v>2413.7711410665024</v>
      </c>
      <c r="AD292" s="1">
        <f t="shared" si="216"/>
        <v>24.255831691314661</v>
      </c>
      <c r="AE292" s="1">
        <f t="shared" si="216"/>
        <v>0.64017679646040493</v>
      </c>
      <c r="AH292" s="11">
        <f t="shared" ref="AH292:AV292" si="217">AVERAGE(AH101:AH130)</f>
        <v>0.22908200000000004</v>
      </c>
      <c r="AI292" s="11">
        <f t="shared" si="217"/>
        <v>0.2802236666666667</v>
      </c>
      <c r="AJ292" s="11">
        <f t="shared" si="217"/>
        <v>0.19829066666666667</v>
      </c>
      <c r="AK292" s="11">
        <f t="shared" si="217"/>
        <v>0.30308199999999996</v>
      </c>
      <c r="AL292" s="11">
        <f t="shared" si="217"/>
        <v>0.34145133333333333</v>
      </c>
      <c r="AM292" s="11">
        <f t="shared" si="217"/>
        <v>0.48954833333333331</v>
      </c>
      <c r="AN292" s="11">
        <f t="shared" si="217"/>
        <v>0.88971015392033348</v>
      </c>
      <c r="AO292" s="11">
        <f t="shared" si="217"/>
        <v>1.0390980275093333</v>
      </c>
      <c r="AP292" s="11">
        <f t="shared" si="217"/>
        <v>0.85205452719599994</v>
      </c>
      <c r="AQ292" s="11">
        <f t="shared" si="217"/>
        <v>0.79625384722266679</v>
      </c>
      <c r="AR292" s="11">
        <f t="shared" si="217"/>
        <v>0.64725654672166688</v>
      </c>
      <c r="AS292" s="12">
        <f t="shared" si="217"/>
        <v>2.3894322660785465</v>
      </c>
      <c r="AT292" s="12">
        <f t="shared" si="217"/>
        <v>1.1565925195215963</v>
      </c>
      <c r="AU292" s="12">
        <f t="shared" si="217"/>
        <v>0.94813651399065058</v>
      </c>
      <c r="AV292" s="12">
        <f t="shared" si="217"/>
        <v>0.307195914859485</v>
      </c>
    </row>
    <row r="293" spans="1:48" x14ac:dyDescent="0.35">
      <c r="A293" t="s">
        <v>8</v>
      </c>
      <c r="B293" s="1">
        <f>MIN(B101:B130)</f>
        <v>-16.899999999999999</v>
      </c>
      <c r="C293" s="1">
        <f t="shared" ref="C293:S293" si="218">MIN(C101:C130)</f>
        <v>-20.3</v>
      </c>
      <c r="D293" s="1">
        <f t="shared" si="218"/>
        <v>-21</v>
      </c>
      <c r="E293" s="1">
        <f t="shared" si="218"/>
        <v>-13.2</v>
      </c>
      <c r="F293" s="1">
        <f t="shared" si="218"/>
        <v>-2.6</v>
      </c>
      <c r="G293" s="1">
        <f t="shared" si="218"/>
        <v>3.6</v>
      </c>
      <c r="H293" s="1">
        <f t="shared" si="218"/>
        <v>5.7</v>
      </c>
      <c r="I293" s="1">
        <f t="shared" si="218"/>
        <v>4.9000000000000004</v>
      </c>
      <c r="J293" s="1">
        <f t="shared" si="218"/>
        <v>1.4</v>
      </c>
      <c r="K293" s="1">
        <f t="shared" si="218"/>
        <v>-4.4000000000000004</v>
      </c>
      <c r="L293" s="1">
        <f t="shared" si="218"/>
        <v>-9.1999999999999993</v>
      </c>
      <c r="M293" s="1">
        <f t="shared" si="218"/>
        <v>-14.2</v>
      </c>
      <c r="N293" s="1">
        <f t="shared" si="218"/>
        <v>-5.4</v>
      </c>
      <c r="O293" s="1">
        <f t="shared" si="218"/>
        <v>19.400000000000002</v>
      </c>
      <c r="P293" s="1">
        <f t="shared" si="218"/>
        <v>-16.033333333333335</v>
      </c>
      <c r="Q293" s="1">
        <f t="shared" si="218"/>
        <v>-9.7333333333333325</v>
      </c>
      <c r="R293" s="1">
        <f t="shared" si="218"/>
        <v>5.7</v>
      </c>
      <c r="S293" s="1">
        <f t="shared" si="218"/>
        <v>-3.3666666666666667</v>
      </c>
      <c r="U293" s="1">
        <f t="shared" ref="U293:AE293" si="219">MIN(U101:U130)</f>
        <v>6.5</v>
      </c>
      <c r="V293" s="1">
        <f t="shared" si="219"/>
        <v>-21</v>
      </c>
      <c r="W293" s="1">
        <f t="shared" si="219"/>
        <v>127.21604938271605</v>
      </c>
      <c r="X293" s="1">
        <f t="shared" si="219"/>
        <v>268.16666666666669</v>
      </c>
      <c r="Y293" s="1">
        <f t="shared" si="219"/>
        <v>123.42599620493357</v>
      </c>
      <c r="Z293" s="1">
        <f t="shared" si="219"/>
        <v>200.65150303805564</v>
      </c>
      <c r="AA293" s="1">
        <f t="shared" si="219"/>
        <v>546.31354497354505</v>
      </c>
      <c r="AB293" s="1">
        <f t="shared" si="219"/>
        <v>203.79055258467022</v>
      </c>
      <c r="AC293" s="1">
        <f t="shared" si="219"/>
        <v>983.85897435897414</v>
      </c>
      <c r="AD293" s="1">
        <f t="shared" si="219"/>
        <v>17.117452330508485</v>
      </c>
      <c r="AE293" s="1">
        <f t="shared" si="219"/>
        <v>0.53975245684063189</v>
      </c>
      <c r="AH293" s="11">
        <f t="shared" ref="AH293:AV293" si="220">MIN(AH101:AH130)</f>
        <v>0.15233000000000002</v>
      </c>
      <c r="AI293" s="11">
        <f t="shared" si="220"/>
        <v>0.22718000000000002</v>
      </c>
      <c r="AJ293" s="11">
        <f t="shared" si="220"/>
        <v>0.17156000000000002</v>
      </c>
      <c r="AK293" s="11">
        <f t="shared" si="220"/>
        <v>0.26048000000000004</v>
      </c>
      <c r="AL293" s="11">
        <f t="shared" si="220"/>
        <v>0.30052000000000001</v>
      </c>
      <c r="AM293" s="11">
        <f t="shared" si="220"/>
        <v>0.46240000000000003</v>
      </c>
      <c r="AN293" s="11">
        <f t="shared" si="220"/>
        <v>0.75986180245000012</v>
      </c>
      <c r="AO293" s="11">
        <f t="shared" si="220"/>
        <v>0.9522025192000001</v>
      </c>
      <c r="AP293" s="11">
        <f t="shared" si="220"/>
        <v>0.7531200898</v>
      </c>
      <c r="AQ293" s="11">
        <f t="shared" si="220"/>
        <v>0.71342110580000018</v>
      </c>
      <c r="AR293" s="11">
        <f t="shared" si="220"/>
        <v>0.62250426005000015</v>
      </c>
      <c r="AS293" s="12">
        <f t="shared" si="220"/>
        <v>2.1032609004071241</v>
      </c>
      <c r="AT293" s="12">
        <f t="shared" si="220"/>
        <v>1.0313558905294127</v>
      </c>
      <c r="AU293" s="12">
        <f t="shared" si="220"/>
        <v>0.84238787953604144</v>
      </c>
      <c r="AV293" s="12">
        <f t="shared" si="220"/>
        <v>0.26696689186037525</v>
      </c>
    </row>
    <row r="294" spans="1:48" x14ac:dyDescent="0.35">
      <c r="AA294"/>
      <c r="AE294"/>
      <c r="AG294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2"/>
      <c r="AT294" s="12"/>
      <c r="AU294" s="12"/>
      <c r="AV294" s="12"/>
    </row>
    <row r="295" spans="1:48" x14ac:dyDescent="0.35">
      <c r="A295" s="30" t="s">
        <v>12</v>
      </c>
      <c r="AA295"/>
      <c r="AE295"/>
      <c r="AG295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2"/>
      <c r="AT295" s="12"/>
      <c r="AU295" s="12"/>
      <c r="AV295" s="12"/>
    </row>
    <row r="296" spans="1:48" x14ac:dyDescent="0.35">
      <c r="A296" t="s">
        <v>6</v>
      </c>
      <c r="B296" s="1">
        <f>MAX(B131:B160)</f>
        <v>-4.0999999999999996</v>
      </c>
      <c r="C296" s="1">
        <f t="shared" ref="C296:S296" si="221">MAX(C131:C160)</f>
        <v>-4.0999999999999996</v>
      </c>
      <c r="D296" s="1">
        <f t="shared" si="221"/>
        <v>-6.4</v>
      </c>
      <c r="E296" s="1">
        <f t="shared" si="221"/>
        <v>-4.7</v>
      </c>
      <c r="F296" s="1">
        <f t="shared" si="221"/>
        <v>2.4</v>
      </c>
      <c r="G296" s="1">
        <f t="shared" si="221"/>
        <v>7.1</v>
      </c>
      <c r="H296" s="1">
        <f t="shared" si="221"/>
        <v>9.4</v>
      </c>
      <c r="I296" s="1">
        <f t="shared" si="221"/>
        <v>9.3000000000000007</v>
      </c>
      <c r="J296" s="1">
        <f t="shared" si="221"/>
        <v>4.7</v>
      </c>
      <c r="K296" s="1">
        <f t="shared" si="221"/>
        <v>0.8</v>
      </c>
      <c r="L296" s="1">
        <f t="shared" si="221"/>
        <v>-3.3</v>
      </c>
      <c r="M296" s="1">
        <f t="shared" si="221"/>
        <v>-1.3</v>
      </c>
      <c r="N296" s="1">
        <f t="shared" si="221"/>
        <v>-1.7</v>
      </c>
      <c r="O296" s="1">
        <f t="shared" si="221"/>
        <v>28.700000000000003</v>
      </c>
      <c r="P296" s="1">
        <f t="shared" si="221"/>
        <v>-5.2</v>
      </c>
      <c r="Q296" s="1">
        <f t="shared" si="221"/>
        <v>-3.3666666666666671</v>
      </c>
      <c r="R296" s="1">
        <f t="shared" si="221"/>
        <v>7.5333333333333341</v>
      </c>
      <c r="S296" s="1">
        <f t="shared" si="221"/>
        <v>3.3333333333333215E-2</v>
      </c>
      <c r="U296" s="1">
        <f t="shared" ref="U296:AE296" si="222">MAX(U131:U160)</f>
        <v>9.4</v>
      </c>
      <c r="V296" s="1">
        <f t="shared" si="222"/>
        <v>-10.7</v>
      </c>
      <c r="W296" s="1">
        <f t="shared" si="222"/>
        <v>152.92857142857142</v>
      </c>
      <c r="X296" s="1">
        <f t="shared" si="222"/>
        <v>292.78070175438597</v>
      </c>
      <c r="Y296" s="1">
        <f t="shared" si="222"/>
        <v>153.08221024258762</v>
      </c>
      <c r="Z296" s="1">
        <f t="shared" si="222"/>
        <v>218.3634278002699</v>
      </c>
      <c r="AA296" s="1">
        <f t="shared" si="222"/>
        <v>875.29004573580835</v>
      </c>
      <c r="AB296" s="1">
        <f t="shared" si="222"/>
        <v>245.60281385281385</v>
      </c>
      <c r="AC296" s="1">
        <f t="shared" si="222"/>
        <v>4895.6827561327555</v>
      </c>
      <c r="AD296" s="1">
        <f t="shared" si="222"/>
        <v>36.83428649237473</v>
      </c>
      <c r="AE296" s="1">
        <f t="shared" si="222"/>
        <v>0.74524602370518411</v>
      </c>
      <c r="AH296" s="11">
        <f t="shared" ref="AH296:AV296" si="223">MAX(AH131:AH160)</f>
        <v>0.28886000000000006</v>
      </c>
      <c r="AI296" s="11">
        <f t="shared" si="223"/>
        <v>0.34529000000000004</v>
      </c>
      <c r="AJ296" s="11">
        <f t="shared" si="223"/>
        <v>0.23108000000000004</v>
      </c>
      <c r="AK296" s="11">
        <f t="shared" si="223"/>
        <v>0.35534000000000004</v>
      </c>
      <c r="AL296" s="11">
        <f t="shared" si="223"/>
        <v>0.39166000000000001</v>
      </c>
      <c r="AM296" s="11">
        <f t="shared" si="223"/>
        <v>0.52285000000000004</v>
      </c>
      <c r="AN296" s="11">
        <f t="shared" si="223"/>
        <v>1.023460840402</v>
      </c>
      <c r="AO296" s="11">
        <f t="shared" si="223"/>
        <v>1.118832911008</v>
      </c>
      <c r="AP296" s="11">
        <f t="shared" si="223"/>
        <v>0.95121188423200009</v>
      </c>
      <c r="AQ296" s="11">
        <f t="shared" si="223"/>
        <v>0.88057652903200012</v>
      </c>
      <c r="AR296" s="11">
        <f t="shared" si="223"/>
        <v>0.6744312104500001</v>
      </c>
      <c r="AS296" s="12">
        <f t="shared" si="223"/>
        <v>2.5597229437430773</v>
      </c>
      <c r="AT296" s="12">
        <f t="shared" si="223"/>
        <v>1.2409384270869852</v>
      </c>
      <c r="AU296" s="12">
        <f t="shared" si="223"/>
        <v>1.0165661725736932</v>
      </c>
      <c r="AV296" s="12">
        <f t="shared" si="223"/>
        <v>0.3301858074969331</v>
      </c>
    </row>
    <row r="297" spans="1:48" x14ac:dyDescent="0.35">
      <c r="A297" t="s">
        <v>7</v>
      </c>
      <c r="B297" s="1">
        <f>AVERAGE(B131:B160)</f>
        <v>-11.363333333333335</v>
      </c>
      <c r="C297" s="1">
        <f t="shared" ref="C297:S297" si="224">AVERAGE(C131:C160)</f>
        <v>-14.563333333333334</v>
      </c>
      <c r="D297" s="1">
        <f t="shared" si="224"/>
        <v>-15.503333333333336</v>
      </c>
      <c r="E297" s="1">
        <f t="shared" si="224"/>
        <v>-8.5200000000000014</v>
      </c>
      <c r="F297" s="1">
        <f t="shared" si="224"/>
        <v>-0.64999999999999991</v>
      </c>
      <c r="G297" s="1">
        <f t="shared" si="224"/>
        <v>4.6433333333333326</v>
      </c>
      <c r="H297" s="1">
        <f t="shared" si="224"/>
        <v>7.6399999999999988</v>
      </c>
      <c r="I297" s="1">
        <f t="shared" si="224"/>
        <v>7.2533333333333339</v>
      </c>
      <c r="J297" s="1">
        <f t="shared" si="224"/>
        <v>3.0399999999999991</v>
      </c>
      <c r="K297" s="1">
        <f t="shared" si="224"/>
        <v>-2.2800000000000002</v>
      </c>
      <c r="L297" s="1">
        <f t="shared" si="224"/>
        <v>-5.9033333333333342</v>
      </c>
      <c r="M297" s="1">
        <f t="shared" si="224"/>
        <v>-9.259999999999998</v>
      </c>
      <c r="N297" s="1">
        <f t="shared" si="224"/>
        <v>-3.7966666666666664</v>
      </c>
      <c r="O297" s="1">
        <f t="shared" si="224"/>
        <v>22.90333333333334</v>
      </c>
      <c r="P297" s="1">
        <f t="shared" si="224"/>
        <v>-11.705555555555554</v>
      </c>
      <c r="Q297" s="1">
        <f t="shared" si="224"/>
        <v>-8.2244444444444422</v>
      </c>
      <c r="R297" s="1">
        <f t="shared" si="224"/>
        <v>6.5122222222222232</v>
      </c>
      <c r="S297" s="1">
        <f t="shared" si="224"/>
        <v>-1.7144444444444447</v>
      </c>
      <c r="U297" s="1">
        <f t="shared" ref="U297:AE297" si="225">AVERAGE(U131:U160)</f>
        <v>7.91</v>
      </c>
      <c r="V297" s="1">
        <f t="shared" si="225"/>
        <v>-17.119999999999997</v>
      </c>
      <c r="W297" s="1">
        <f t="shared" si="225"/>
        <v>138.82119931695792</v>
      </c>
      <c r="X297" s="1">
        <f t="shared" si="225"/>
        <v>275.70563348228461</v>
      </c>
      <c r="Y297" s="1">
        <f t="shared" si="225"/>
        <v>136.8844341653267</v>
      </c>
      <c r="Z297" s="1">
        <f t="shared" si="225"/>
        <v>207.26341639962129</v>
      </c>
      <c r="AA297" s="1">
        <f t="shared" si="225"/>
        <v>723.06278402044381</v>
      </c>
      <c r="AB297" s="1">
        <f t="shared" si="225"/>
        <v>227.1232637286457</v>
      </c>
      <c r="AC297" s="1">
        <f t="shared" si="225"/>
        <v>2603.0714906833987</v>
      </c>
      <c r="AD297" s="1">
        <f t="shared" si="225"/>
        <v>25.259567452635054</v>
      </c>
      <c r="AE297" s="1">
        <f t="shared" si="225"/>
        <v>0.65075870629835619</v>
      </c>
      <c r="AH297" s="11">
        <f t="shared" ref="AH297:AV297" si="226">AVERAGE(AH131:AH160)</f>
        <v>0.22391599999999998</v>
      </c>
      <c r="AI297" s="11">
        <f t="shared" si="226"/>
        <v>0.27167233333333335</v>
      </c>
      <c r="AJ297" s="11">
        <f t="shared" si="226"/>
        <v>0.19398133333333337</v>
      </c>
      <c r="AK297" s="11">
        <f t="shared" si="226"/>
        <v>0.29621400000000003</v>
      </c>
      <c r="AL297" s="11">
        <f t="shared" si="226"/>
        <v>0.33485266666666669</v>
      </c>
      <c r="AM297" s="11">
        <f t="shared" si="226"/>
        <v>0.48517166666666661</v>
      </c>
      <c r="AN297" s="11">
        <f t="shared" si="226"/>
        <v>0.90294371990086664</v>
      </c>
      <c r="AO297" s="11">
        <f t="shared" si="226"/>
        <v>1.0477027686634666</v>
      </c>
      <c r="AP297" s="11">
        <f t="shared" si="226"/>
        <v>0.86206676684720007</v>
      </c>
      <c r="AQ297" s="11">
        <f t="shared" si="226"/>
        <v>0.80467009386053345</v>
      </c>
      <c r="AR297" s="11">
        <f t="shared" si="226"/>
        <v>0.64982234744833345</v>
      </c>
      <c r="AS297" s="12">
        <f t="shared" si="226"/>
        <v>2.359221913890702</v>
      </c>
      <c r="AT297" s="12">
        <f t="shared" si="226"/>
        <v>1.1440537339433299</v>
      </c>
      <c r="AU297" s="12">
        <f t="shared" si="226"/>
        <v>0.93726141701700783</v>
      </c>
      <c r="AV297" s="12">
        <f t="shared" si="226"/>
        <v>0.30261371626996242</v>
      </c>
    </row>
    <row r="298" spans="1:48" x14ac:dyDescent="0.35">
      <c r="A298" t="s">
        <v>8</v>
      </c>
      <c r="B298" s="1">
        <f>MIN(B131:B160)</f>
        <v>-28.9</v>
      </c>
      <c r="C298" s="1">
        <f t="shared" ref="C298:S298" si="227">MIN(C131:C160)</f>
        <v>-29.9</v>
      </c>
      <c r="D298" s="1">
        <f t="shared" si="227"/>
        <v>-23</v>
      </c>
      <c r="E298" s="1">
        <f t="shared" si="227"/>
        <v>-13.3</v>
      </c>
      <c r="F298" s="1">
        <f t="shared" si="227"/>
        <v>-4</v>
      </c>
      <c r="G298" s="1">
        <f t="shared" si="227"/>
        <v>3</v>
      </c>
      <c r="H298" s="1">
        <f t="shared" si="227"/>
        <v>5.2</v>
      </c>
      <c r="I298" s="1">
        <f t="shared" si="227"/>
        <v>5.6</v>
      </c>
      <c r="J298" s="1">
        <f t="shared" si="227"/>
        <v>1.2</v>
      </c>
      <c r="K298" s="1">
        <f t="shared" si="227"/>
        <v>-4.3</v>
      </c>
      <c r="L298" s="1">
        <f t="shared" si="227"/>
        <v>-10</v>
      </c>
      <c r="M298" s="1">
        <f t="shared" si="227"/>
        <v>-17.899999999999999</v>
      </c>
      <c r="N298" s="1">
        <f t="shared" si="227"/>
        <v>-7.2</v>
      </c>
      <c r="O298" s="1">
        <f t="shared" si="227"/>
        <v>17.7</v>
      </c>
      <c r="P298" s="1">
        <f t="shared" si="227"/>
        <v>-20.466666666666665</v>
      </c>
      <c r="Q298" s="1">
        <f t="shared" si="227"/>
        <v>-12.1</v>
      </c>
      <c r="R298" s="1">
        <f t="shared" si="227"/>
        <v>4.8666666666666663</v>
      </c>
      <c r="S298" s="1">
        <f t="shared" si="227"/>
        <v>-3.1333333333333333</v>
      </c>
      <c r="U298" s="1">
        <f t="shared" ref="U298:AE298" si="228">MIN(U131:U160)</f>
        <v>6.2</v>
      </c>
      <c r="V298" s="1">
        <f t="shared" si="228"/>
        <v>-29.9</v>
      </c>
      <c r="W298" s="1">
        <f t="shared" si="228"/>
        <v>126.78571428571429</v>
      </c>
      <c r="X298" s="1">
        <f t="shared" si="228"/>
        <v>265.95652173913044</v>
      </c>
      <c r="Y298" s="1">
        <f t="shared" si="228"/>
        <v>120.04415584415588</v>
      </c>
      <c r="Z298" s="1">
        <f t="shared" si="228"/>
        <v>201.38471654003507</v>
      </c>
      <c r="AA298" s="1">
        <f t="shared" si="228"/>
        <v>528.47655279503101</v>
      </c>
      <c r="AB298" s="1">
        <f t="shared" si="228"/>
        <v>201.81672113289761</v>
      </c>
      <c r="AC298" s="1">
        <f t="shared" si="228"/>
        <v>1524.0774285714285</v>
      </c>
      <c r="AD298" s="1">
        <f t="shared" si="228"/>
        <v>17.435081585081591</v>
      </c>
      <c r="AE298" s="1">
        <f t="shared" si="228"/>
        <v>0.57588057951344529</v>
      </c>
      <c r="AH298" s="11">
        <f t="shared" ref="AH298:AV298" si="229">MIN(AH131:AH160)</f>
        <v>0.13388000000000003</v>
      </c>
      <c r="AI298" s="11">
        <f t="shared" si="229"/>
        <v>0.20558999999999999</v>
      </c>
      <c r="AJ298" s="11">
        <f t="shared" si="229"/>
        <v>0.16067999999999999</v>
      </c>
      <c r="AK298" s="11">
        <f t="shared" si="229"/>
        <v>0.24314000000000002</v>
      </c>
      <c r="AL298" s="11">
        <f t="shared" si="229"/>
        <v>0.28386</v>
      </c>
      <c r="AM298" s="11">
        <f t="shared" si="229"/>
        <v>0.45134999999999997</v>
      </c>
      <c r="AN298" s="11">
        <f t="shared" si="229"/>
        <v>0.78920204552199991</v>
      </c>
      <c r="AO298" s="11">
        <f t="shared" si="229"/>
        <v>0.9736722786880001</v>
      </c>
      <c r="AP298" s="11">
        <f t="shared" si="229"/>
        <v>0.77599156775199996</v>
      </c>
      <c r="AQ298" s="11">
        <f t="shared" si="229"/>
        <v>0.73232548455200019</v>
      </c>
      <c r="AR298" s="11">
        <f t="shared" si="229"/>
        <v>0.62778203645000008</v>
      </c>
      <c r="AS298" s="12">
        <f t="shared" si="229"/>
        <v>2.0838364548734827</v>
      </c>
      <c r="AT298" s="12">
        <f t="shared" si="229"/>
        <v>1.0221793735531515</v>
      </c>
      <c r="AU298" s="12">
        <f t="shared" si="229"/>
        <v>0.83568536308440267</v>
      </c>
      <c r="AV298" s="12">
        <f t="shared" si="229"/>
        <v>0.26416136163056453</v>
      </c>
    </row>
    <row r="299" spans="1:48" x14ac:dyDescent="0.35">
      <c r="AA299"/>
      <c r="AE299"/>
      <c r="AG299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2"/>
      <c r="AT299" s="12"/>
      <c r="AU299" s="12"/>
      <c r="AV299" s="12"/>
    </row>
    <row r="300" spans="1:48" x14ac:dyDescent="0.35">
      <c r="A300" s="30" t="s">
        <v>13</v>
      </c>
      <c r="AA300"/>
      <c r="AE300"/>
      <c r="AG300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2"/>
      <c r="AT300" s="12"/>
      <c r="AU300" s="12"/>
      <c r="AV300" s="12"/>
    </row>
    <row r="301" spans="1:48" x14ac:dyDescent="0.35">
      <c r="A301" t="s">
        <v>6</v>
      </c>
      <c r="B301" s="1">
        <f t="shared" ref="B301:S301" si="230">MAX(B161:B190)</f>
        <v>-5.3</v>
      </c>
      <c r="C301" s="1">
        <f t="shared" si="230"/>
        <v>-4.5999999999999996</v>
      </c>
      <c r="D301" s="1">
        <f t="shared" si="230"/>
        <v>-4.3</v>
      </c>
      <c r="E301" s="1">
        <f t="shared" si="230"/>
        <v>-0.4</v>
      </c>
      <c r="F301" s="1">
        <f t="shared" si="230"/>
        <v>4.7</v>
      </c>
      <c r="G301" s="1">
        <f t="shared" si="230"/>
        <v>8.5</v>
      </c>
      <c r="H301" s="1">
        <f t="shared" si="230"/>
        <v>10.5</v>
      </c>
      <c r="I301" s="1">
        <f t="shared" si="230"/>
        <v>9.6</v>
      </c>
      <c r="J301" s="1">
        <f t="shared" si="230"/>
        <v>6.3</v>
      </c>
      <c r="K301" s="1">
        <f t="shared" si="230"/>
        <v>1.2</v>
      </c>
      <c r="L301" s="1">
        <f t="shared" si="230"/>
        <v>4.4000000000000004</v>
      </c>
      <c r="M301" s="1">
        <f t="shared" si="230"/>
        <v>-1.9</v>
      </c>
      <c r="N301" s="1">
        <f t="shared" si="230"/>
        <v>0.9</v>
      </c>
      <c r="O301" s="1">
        <f t="shared" si="230"/>
        <v>36.200000000000003</v>
      </c>
      <c r="P301" s="1">
        <f t="shared" si="230"/>
        <v>-5</v>
      </c>
      <c r="Q301" s="1">
        <f t="shared" si="230"/>
        <v>-1.7333333333333334</v>
      </c>
      <c r="R301" s="1">
        <f t="shared" si="230"/>
        <v>9.2666666666666657</v>
      </c>
      <c r="S301" s="1">
        <f t="shared" si="230"/>
        <v>2.6666666666666665</v>
      </c>
      <c r="U301" s="1">
        <f t="shared" ref="U301:AE301" si="231">MAX(U161:U190)</f>
        <v>10.5</v>
      </c>
      <c r="V301" s="1">
        <f t="shared" si="231"/>
        <v>-7.3</v>
      </c>
      <c r="W301" s="1">
        <f t="shared" si="231"/>
        <v>161</v>
      </c>
      <c r="X301" s="1">
        <f t="shared" si="231"/>
        <v>308.83333333333331</v>
      </c>
      <c r="Y301" s="1">
        <f t="shared" si="231"/>
        <v>190.3463908450704</v>
      </c>
      <c r="Z301" s="1">
        <f t="shared" si="231"/>
        <v>225.90822784810126</v>
      </c>
      <c r="AA301" s="1">
        <f t="shared" si="231"/>
        <v>1294.3554577464786</v>
      </c>
      <c r="AB301" s="1">
        <f t="shared" si="231"/>
        <v>244.79347826086956</v>
      </c>
      <c r="AC301" s="1">
        <f t="shared" si="231"/>
        <v>4079.8913043478256</v>
      </c>
      <c r="AD301" s="1">
        <f t="shared" si="231"/>
        <v>43.152380952380938</v>
      </c>
      <c r="AE301" s="1">
        <f t="shared" si="231"/>
        <v>0.74539681800525504</v>
      </c>
      <c r="AH301" s="11">
        <f t="shared" ref="AH301:AV301" si="232">MAX(AH161:AH190)</f>
        <v>0.32945000000000002</v>
      </c>
      <c r="AI301" s="11">
        <f t="shared" si="232"/>
        <v>0.44054000000000004</v>
      </c>
      <c r="AJ301" s="11">
        <f t="shared" si="232"/>
        <v>0.27907999999999999</v>
      </c>
      <c r="AK301" s="11">
        <f t="shared" si="232"/>
        <v>0.43184000000000006</v>
      </c>
      <c r="AL301" s="11">
        <f t="shared" si="232"/>
        <v>0.46516000000000002</v>
      </c>
      <c r="AM301" s="11">
        <f t="shared" si="232"/>
        <v>0.5716</v>
      </c>
      <c r="AN301" s="11">
        <f t="shared" si="232"/>
        <v>1.1552848652979999</v>
      </c>
      <c r="AO301" s="11">
        <f t="shared" si="232"/>
        <v>1.189693235872</v>
      </c>
      <c r="AP301" s="11">
        <f t="shared" si="232"/>
        <v>1.046766411208</v>
      </c>
      <c r="AQ301" s="11">
        <f t="shared" si="232"/>
        <v>0.96289438400800009</v>
      </c>
      <c r="AR301" s="11">
        <f t="shared" si="232"/>
        <v>0.70254147445000004</v>
      </c>
      <c r="AS301" s="12">
        <f t="shared" si="232"/>
        <v>2.916368031979462</v>
      </c>
      <c r="AT301" s="12">
        <f t="shared" si="232"/>
        <v>1.3761547176328173</v>
      </c>
      <c r="AU301" s="12">
        <f t="shared" si="232"/>
        <v>1.1429035410659494</v>
      </c>
      <c r="AV301" s="12">
        <f t="shared" si="232"/>
        <v>0.39343907624835806</v>
      </c>
    </row>
    <row r="302" spans="1:48" x14ac:dyDescent="0.35">
      <c r="A302" t="s">
        <v>7</v>
      </c>
      <c r="B302" s="1">
        <f t="shared" ref="B302:S302" si="233">AVERAGE(B161:B190)</f>
        <v>-10.843333333333332</v>
      </c>
      <c r="C302" s="1">
        <f t="shared" si="233"/>
        <v>-13.503333333333334</v>
      </c>
      <c r="D302" s="1">
        <f t="shared" si="233"/>
        <v>-13.22</v>
      </c>
      <c r="E302" s="1">
        <f t="shared" si="233"/>
        <v>-6.8633333333333342</v>
      </c>
      <c r="F302" s="1">
        <f t="shared" si="233"/>
        <v>-0.26666666666666661</v>
      </c>
      <c r="G302" s="1">
        <f t="shared" si="233"/>
        <v>5.1866666666666665</v>
      </c>
      <c r="H302" s="1">
        <f t="shared" si="233"/>
        <v>8.0133333333333319</v>
      </c>
      <c r="I302" s="1">
        <f t="shared" si="233"/>
        <v>7.0866666666666669</v>
      </c>
      <c r="J302" s="1">
        <f t="shared" si="233"/>
        <v>3.3066666666666671</v>
      </c>
      <c r="K302" s="1">
        <f t="shared" si="233"/>
        <v>-1.2233333333333338</v>
      </c>
      <c r="L302" s="1">
        <f t="shared" si="233"/>
        <v>-4.5366666666666662</v>
      </c>
      <c r="M302" s="1">
        <f t="shared" si="233"/>
        <v>-7.2966666666666695</v>
      </c>
      <c r="N302" s="1">
        <f t="shared" si="233"/>
        <v>-2.8469444444444449</v>
      </c>
      <c r="O302" s="1">
        <f t="shared" si="233"/>
        <v>24.360000000000007</v>
      </c>
      <c r="P302" s="1">
        <f t="shared" si="233"/>
        <v>-10.616666666666667</v>
      </c>
      <c r="Q302" s="1">
        <f t="shared" si="233"/>
        <v>-6.7833333333333332</v>
      </c>
      <c r="R302" s="1">
        <f t="shared" si="233"/>
        <v>6.7622222222222224</v>
      </c>
      <c r="S302" s="1">
        <f t="shared" si="233"/>
        <v>-0.81777777777777771</v>
      </c>
      <c r="U302" s="1">
        <f t="shared" ref="U302:AE302" si="234">AVERAGE(U161:U190)</f>
        <v>8.1933333333333316</v>
      </c>
      <c r="V302" s="1">
        <f t="shared" si="234"/>
        <v>-15.316666666666668</v>
      </c>
      <c r="W302" s="1">
        <f t="shared" si="234"/>
        <v>136.32996616710619</v>
      </c>
      <c r="X302" s="1">
        <f t="shared" si="234"/>
        <v>281.82997500932839</v>
      </c>
      <c r="Y302" s="1">
        <f t="shared" si="234"/>
        <v>145.5000088422222</v>
      </c>
      <c r="Z302" s="1">
        <f t="shared" si="234"/>
        <v>209.07997058821732</v>
      </c>
      <c r="AA302" s="1">
        <f t="shared" si="234"/>
        <v>800.09913189014082</v>
      </c>
      <c r="AB302" s="1">
        <f t="shared" si="234"/>
        <v>219.96513276997823</v>
      </c>
      <c r="AC302" s="1">
        <f t="shared" si="234"/>
        <v>2261.5298212484736</v>
      </c>
      <c r="AD302" s="1">
        <f t="shared" si="234"/>
        <v>26.347399782117073</v>
      </c>
      <c r="AE302" s="1">
        <f t="shared" si="234"/>
        <v>0.62329403283592522</v>
      </c>
      <c r="AH302" s="11">
        <f t="shared" ref="AH302:AV302" si="235">AVERAGE(AH161:AH190)</f>
        <v>0.23769200000000004</v>
      </c>
      <c r="AI302" s="11">
        <f t="shared" si="235"/>
        <v>0.29017200000000004</v>
      </c>
      <c r="AJ302" s="11">
        <f t="shared" si="235"/>
        <v>0.20330400000000004</v>
      </c>
      <c r="AK302" s="11">
        <f t="shared" si="235"/>
        <v>0.31107200000000002</v>
      </c>
      <c r="AL302" s="11">
        <f t="shared" si="235"/>
        <v>0.34912800000000005</v>
      </c>
      <c r="AM302" s="11">
        <f t="shared" si="235"/>
        <v>0.49464000000000014</v>
      </c>
      <c r="AN302" s="11">
        <f t="shared" si="235"/>
        <v>0.88113051825599997</v>
      </c>
      <c r="AO302" s="11">
        <f t="shared" si="235"/>
        <v>1.0308184633920001</v>
      </c>
      <c r="AP302" s="11">
        <f t="shared" si="235"/>
        <v>0.84480318352000028</v>
      </c>
      <c r="AQ302" s="11">
        <f t="shared" si="235"/>
        <v>0.79052116128000016</v>
      </c>
      <c r="AR302" s="11">
        <f t="shared" si="235"/>
        <v>0.64605699588000021</v>
      </c>
      <c r="AS302" s="12">
        <f t="shared" si="235"/>
        <v>2.4429348793301027</v>
      </c>
      <c r="AT302" s="12">
        <f t="shared" si="235"/>
        <v>1.1804693584941539</v>
      </c>
      <c r="AU302" s="12">
        <f t="shared" si="235"/>
        <v>0.96886751445020258</v>
      </c>
      <c r="AV302" s="12">
        <f t="shared" si="235"/>
        <v>0.31557485295494553</v>
      </c>
    </row>
    <row r="303" spans="1:48" x14ac:dyDescent="0.35">
      <c r="A303" t="s">
        <v>8</v>
      </c>
      <c r="B303" s="1">
        <f t="shared" ref="B303:S303" si="236">MIN(B161:B190)</f>
        <v>-19.8</v>
      </c>
      <c r="C303" s="1">
        <f t="shared" si="236"/>
        <v>-25</v>
      </c>
      <c r="D303" s="1">
        <f t="shared" si="236"/>
        <v>-23.5</v>
      </c>
      <c r="E303" s="1">
        <f t="shared" si="236"/>
        <v>-12.3</v>
      </c>
      <c r="F303" s="1">
        <f t="shared" si="236"/>
        <v>-5.0999999999999996</v>
      </c>
      <c r="G303" s="1">
        <f t="shared" si="236"/>
        <v>1</v>
      </c>
      <c r="H303" s="1">
        <f t="shared" si="236"/>
        <v>5.0999999999999996</v>
      </c>
      <c r="I303" s="1">
        <f t="shared" si="236"/>
        <v>4.0999999999999996</v>
      </c>
      <c r="J303" s="1">
        <f t="shared" si="236"/>
        <v>0.6</v>
      </c>
      <c r="K303" s="1">
        <f t="shared" si="236"/>
        <v>-4.3</v>
      </c>
      <c r="L303" s="1">
        <f t="shared" si="236"/>
        <v>-8.6</v>
      </c>
      <c r="M303" s="1">
        <f t="shared" si="236"/>
        <v>-12.5</v>
      </c>
      <c r="N303" s="1">
        <f t="shared" si="236"/>
        <v>-6.6</v>
      </c>
      <c r="O303" s="1">
        <f t="shared" si="236"/>
        <v>12.9</v>
      </c>
      <c r="P303" s="1">
        <f t="shared" si="236"/>
        <v>-17.333333333333332</v>
      </c>
      <c r="Q303" s="1">
        <f t="shared" si="236"/>
        <v>-12.800000000000002</v>
      </c>
      <c r="R303" s="1">
        <f t="shared" si="236"/>
        <v>3.6666666666666665</v>
      </c>
      <c r="S303" s="1">
        <f t="shared" si="236"/>
        <v>-3.3000000000000003</v>
      </c>
      <c r="U303" s="1">
        <f t="shared" ref="U303:AE303" si="237">MIN(U161:U190)</f>
        <v>5.5</v>
      </c>
      <c r="V303" s="1">
        <f t="shared" si="237"/>
        <v>-25</v>
      </c>
      <c r="W303" s="1">
        <f t="shared" si="237"/>
        <v>110.80952380952381</v>
      </c>
      <c r="X303" s="1">
        <f t="shared" si="237"/>
        <v>261.73469387755102</v>
      </c>
      <c r="Y303" s="1">
        <f t="shared" si="237"/>
        <v>114.9224782067248</v>
      </c>
      <c r="Z303" s="1">
        <f t="shared" si="237"/>
        <v>194.45825602968461</v>
      </c>
      <c r="AA303" s="1">
        <f t="shared" si="237"/>
        <v>475.9936708860759</v>
      </c>
      <c r="AB303" s="1">
        <f t="shared" si="237"/>
        <v>191.86814024390245</v>
      </c>
      <c r="AC303" s="1">
        <f t="shared" si="237"/>
        <v>1013.5668656716416</v>
      </c>
      <c r="AD303" s="1">
        <f t="shared" si="237"/>
        <v>9.9613656783468087</v>
      </c>
      <c r="AE303" s="1">
        <f t="shared" si="237"/>
        <v>0.47773705772683184</v>
      </c>
      <c r="AH303" s="11">
        <f t="shared" ref="AH303:AV303" si="238">MIN(AH161:AH190)</f>
        <v>0.13019</v>
      </c>
      <c r="AI303" s="11">
        <f t="shared" si="238"/>
        <v>0.14463000000000001</v>
      </c>
      <c r="AJ303" s="11">
        <f t="shared" si="238"/>
        <v>0.12996000000000002</v>
      </c>
      <c r="AK303" s="11">
        <f t="shared" si="238"/>
        <v>0.19418000000000002</v>
      </c>
      <c r="AL303" s="11">
        <f t="shared" si="238"/>
        <v>0.23682</v>
      </c>
      <c r="AM303" s="11">
        <f t="shared" si="238"/>
        <v>0.42014999999999997</v>
      </c>
      <c r="AN303" s="11">
        <f t="shared" si="238"/>
        <v>0.6836372896720001</v>
      </c>
      <c r="AO303" s="11">
        <f t="shared" si="238"/>
        <v>0.88845246428800007</v>
      </c>
      <c r="AP303" s="11">
        <f t="shared" si="238"/>
        <v>0.69145720115200004</v>
      </c>
      <c r="AQ303" s="11">
        <f t="shared" si="238"/>
        <v>0.66349305795200009</v>
      </c>
      <c r="AR303" s="11">
        <f t="shared" si="238"/>
        <v>0.6101622752000001</v>
      </c>
      <c r="AS303" s="12">
        <f t="shared" si="238"/>
        <v>2.0465225599595684</v>
      </c>
      <c r="AT303" s="12">
        <f t="shared" si="238"/>
        <v>1.0267939710143856</v>
      </c>
      <c r="AU303" s="12">
        <f t="shared" si="238"/>
        <v>0.83493856843617109</v>
      </c>
      <c r="AV303" s="12">
        <f t="shared" si="238"/>
        <v>0.25601452672288283</v>
      </c>
    </row>
    <row r="304" spans="1:48" x14ac:dyDescent="0.35">
      <c r="O304" s="1"/>
    </row>
    <row r="305" spans="1:48" x14ac:dyDescent="0.35">
      <c r="A305" s="30" t="s">
        <v>78</v>
      </c>
      <c r="O305" s="1"/>
    </row>
    <row r="306" spans="1:48" x14ac:dyDescent="0.35">
      <c r="A306" t="s">
        <v>6</v>
      </c>
      <c r="B306" s="1">
        <f t="shared" ref="B306:S306" si="239">MAX(B191:B220)</f>
        <v>-2.0665367807095212</v>
      </c>
      <c r="C306" s="1">
        <f t="shared" si="239"/>
        <v>-1.7938009280737495</v>
      </c>
      <c r="D306" s="1">
        <f t="shared" si="239"/>
        <v>-1.2722458440148641</v>
      </c>
      <c r="E306" s="1">
        <f t="shared" si="239"/>
        <v>0.20677978342701042</v>
      </c>
      <c r="F306" s="1">
        <f t="shared" si="239"/>
        <v>4.0020308869873595</v>
      </c>
      <c r="G306" s="1">
        <f t="shared" si="239"/>
        <v>8.7910608693582493</v>
      </c>
      <c r="H306" s="1">
        <f t="shared" si="239"/>
        <v>11.689674309151265</v>
      </c>
      <c r="I306" s="1">
        <f t="shared" si="239"/>
        <v>10.65342367190693</v>
      </c>
      <c r="J306" s="1">
        <f t="shared" si="239"/>
        <v>8.0715192539169074</v>
      </c>
      <c r="K306" s="1">
        <f t="shared" si="239"/>
        <v>2.95766961443617</v>
      </c>
      <c r="L306" s="1">
        <f t="shared" si="239"/>
        <v>0.98324861741275882</v>
      </c>
      <c r="M306" s="1">
        <f t="shared" si="239"/>
        <v>1.0204320375090168</v>
      </c>
      <c r="N306" s="1">
        <f t="shared" si="239"/>
        <v>1.6420560018200048</v>
      </c>
      <c r="O306" s="1">
        <f t="shared" si="239"/>
        <v>39.552215463525521</v>
      </c>
      <c r="P306" s="1">
        <f t="shared" si="239"/>
        <v>-3.5752462361111661</v>
      </c>
      <c r="Q306" s="1">
        <f t="shared" si="239"/>
        <v>0.42891493798538277</v>
      </c>
      <c r="R306" s="1">
        <f t="shared" si="239"/>
        <v>10.285817257976417</v>
      </c>
      <c r="S306" s="1">
        <f t="shared" si="239"/>
        <v>3.0623566333558081</v>
      </c>
      <c r="U306" s="1">
        <f t="shared" ref="U306:AE306" si="240">MAX(U191:U220)</f>
        <v>11.689674309151265</v>
      </c>
      <c r="V306" s="1">
        <f t="shared" si="240"/>
        <v>-5.100502103078016</v>
      </c>
      <c r="W306" s="1">
        <f t="shared" si="240"/>
        <v>148.20833333333334</v>
      </c>
      <c r="X306" s="1">
        <f t="shared" si="240"/>
        <v>317.78929315375109</v>
      </c>
      <c r="Y306" s="1">
        <f t="shared" si="240"/>
        <v>198.1877939964001</v>
      </c>
      <c r="Z306" s="1">
        <f t="shared" si="240"/>
        <v>221.38227889934234</v>
      </c>
      <c r="AA306" s="1">
        <f t="shared" si="240"/>
        <v>1507.9405325299274</v>
      </c>
      <c r="AB306" s="1">
        <f t="shared" si="240"/>
        <v>243.00833333333335</v>
      </c>
      <c r="AC306" s="1">
        <f t="shared" si="240"/>
        <v>2154.673888888889</v>
      </c>
      <c r="AD306" s="1">
        <f t="shared" si="240"/>
        <v>38.874589864027783</v>
      </c>
      <c r="AE306" s="1">
        <f t="shared" si="240"/>
        <v>0.6256415797814886</v>
      </c>
      <c r="AH306" s="11">
        <f t="shared" ref="AH306:AV306" si="241">MAX(AH191:AH220)</f>
        <v>0.37334898200768168</v>
      </c>
      <c r="AI306" s="11">
        <f t="shared" si="241"/>
        <v>0.48311313638677411</v>
      </c>
      <c r="AJ306" s="11">
        <f t="shared" si="241"/>
        <v>0.30053417896656331</v>
      </c>
      <c r="AK306" s="11">
        <f t="shared" si="241"/>
        <v>0.46603259772796035</v>
      </c>
      <c r="AL306" s="11">
        <f t="shared" si="241"/>
        <v>0.49801171154255008</v>
      </c>
      <c r="AM306" s="11">
        <f t="shared" si="241"/>
        <v>0.59338940051291589</v>
      </c>
      <c r="AN306" s="11">
        <f t="shared" si="241"/>
        <v>0.86749872205000012</v>
      </c>
      <c r="AO306" s="11">
        <f t="shared" si="241"/>
        <v>1.0262662888</v>
      </c>
      <c r="AP306" s="11">
        <f t="shared" si="241"/>
        <v>0.8357031250000001</v>
      </c>
      <c r="AQ306" s="11">
        <f t="shared" si="241"/>
        <v>0.78229260500000009</v>
      </c>
      <c r="AR306" s="11">
        <f t="shared" si="241"/>
        <v>0.64267342205000011</v>
      </c>
      <c r="AS306" s="12">
        <f t="shared" si="241"/>
        <v>3.0861104777995383</v>
      </c>
      <c r="AT306" s="12">
        <f t="shared" si="241"/>
        <v>1.454293208176533</v>
      </c>
      <c r="AU306" s="12">
        <f t="shared" si="241"/>
        <v>1.2126838614758084</v>
      </c>
      <c r="AV306" s="12">
        <f t="shared" si="241"/>
        <v>0.42321278240357646</v>
      </c>
    </row>
    <row r="307" spans="1:48" x14ac:dyDescent="0.35">
      <c r="A307" t="s">
        <v>7</v>
      </c>
      <c r="B307" s="1">
        <f t="shared" ref="B307:S307" si="242">AVERAGE(B191:B220)</f>
        <v>-6.32048669830042</v>
      </c>
      <c r="C307" s="1">
        <f t="shared" si="242"/>
        <v>-8.5279413902218728</v>
      </c>
      <c r="D307" s="1">
        <f t="shared" si="242"/>
        <v>-8.7630972233756488</v>
      </c>
      <c r="E307" s="1">
        <f t="shared" si="242"/>
        <v>-4.3623766153856618</v>
      </c>
      <c r="F307" s="1">
        <f t="shared" si="242"/>
        <v>1.3816869713959941</v>
      </c>
      <c r="G307" s="1">
        <f t="shared" si="242"/>
        <v>6.8502300981876747</v>
      </c>
      <c r="H307" s="1">
        <f t="shared" si="242"/>
        <v>9.8213177555395816</v>
      </c>
      <c r="I307" s="1">
        <f t="shared" si="242"/>
        <v>8.7290800752675644</v>
      </c>
      <c r="J307" s="1">
        <f t="shared" si="242"/>
        <v>4.9423800423893596</v>
      </c>
      <c r="K307" s="1">
        <f t="shared" si="242"/>
        <v>0.60307750355463996</v>
      </c>
      <c r="L307" s="1">
        <f t="shared" si="242"/>
        <v>-1.9612304450459865</v>
      </c>
      <c r="M307" s="1">
        <f t="shared" si="242"/>
        <v>-3.8121150884273787</v>
      </c>
      <c r="N307" s="1">
        <f t="shared" si="242"/>
        <v>-0.11828958453517976</v>
      </c>
      <c r="O307" s="1">
        <f t="shared" si="242"/>
        <v>31.856648329309838</v>
      </c>
      <c r="P307" s="1">
        <f t="shared" si="242"/>
        <v>-6.2725957278752213</v>
      </c>
      <c r="Q307" s="1">
        <f t="shared" si="242"/>
        <v>-3.9145956224551068</v>
      </c>
      <c r="R307" s="1">
        <f t="shared" si="242"/>
        <v>8.4668759763316057</v>
      </c>
      <c r="S307" s="1">
        <f t="shared" si="242"/>
        <v>1.1947423669660044</v>
      </c>
      <c r="U307" s="1">
        <f t="shared" ref="U307:AE307" si="243">AVERAGE(U191:U220)</f>
        <v>9.8765263059809243</v>
      </c>
      <c r="V307" s="1">
        <f t="shared" si="243"/>
        <v>-10.515103430411104</v>
      </c>
      <c r="W307" s="1">
        <f t="shared" si="243"/>
        <v>127.57495652153142</v>
      </c>
      <c r="X307" s="1">
        <f t="shared" si="243"/>
        <v>292.99102167964878</v>
      </c>
      <c r="Y307" s="1">
        <f t="shared" si="243"/>
        <v>165.41606515811728</v>
      </c>
      <c r="Z307" s="1">
        <f t="shared" si="243"/>
        <v>210.28298910059002</v>
      </c>
      <c r="AA307" s="1">
        <f t="shared" si="243"/>
        <v>1091.4560653644833</v>
      </c>
      <c r="AB307" s="1">
        <f t="shared" si="243"/>
        <v>199.81772408066169</v>
      </c>
      <c r="AC307" s="1">
        <f t="shared" si="243"/>
        <v>1399.1518031440221</v>
      </c>
      <c r="AD307" s="1">
        <f t="shared" si="243"/>
        <v>27.666094481200542</v>
      </c>
      <c r="AE307" s="1">
        <f t="shared" si="243"/>
        <v>0.52881574825189237</v>
      </c>
      <c r="AH307" s="11">
        <f t="shared" ref="AH307:AV307" si="244">AVERAGE(AH191:AH220)</f>
        <v>0.30440662517941069</v>
      </c>
      <c r="AI307" s="11">
        <f t="shared" si="244"/>
        <v>0.38537943378223483</v>
      </c>
      <c r="AJ307" s="11">
        <f t="shared" si="244"/>
        <v>0.25128254930758287</v>
      </c>
      <c r="AK307" s="11">
        <f t="shared" si="244"/>
        <v>0.38753781295896028</v>
      </c>
      <c r="AL307" s="11">
        <f t="shared" si="244"/>
        <v>0.42259515362723638</v>
      </c>
      <c r="AM307" s="11">
        <f t="shared" si="244"/>
        <v>0.54336821414051395</v>
      </c>
      <c r="AN307" s="11">
        <f t="shared" si="244"/>
        <v>0.74462498414149669</v>
      </c>
      <c r="AO307" s="11">
        <f t="shared" si="244"/>
        <v>0.93776726418319689</v>
      </c>
      <c r="AP307" s="11">
        <f t="shared" si="244"/>
        <v>0.7403178366809624</v>
      </c>
      <c r="AQ307" s="11">
        <f t="shared" si="244"/>
        <v>0.70326774300429418</v>
      </c>
      <c r="AR307" s="11">
        <f t="shared" si="244"/>
        <v>0.62032779792021364</v>
      </c>
      <c r="AS307" s="12">
        <f t="shared" si="244"/>
        <v>2.740315109059996</v>
      </c>
      <c r="AT307" s="12">
        <f t="shared" si="244"/>
        <v>1.3016354527062632</v>
      </c>
      <c r="AU307" s="12">
        <f t="shared" si="244"/>
        <v>1.0759676714389954</v>
      </c>
      <c r="AV307" s="12">
        <f t="shared" si="244"/>
        <v>0.36323738161239516</v>
      </c>
    </row>
    <row r="308" spans="1:48" x14ac:dyDescent="0.35">
      <c r="A308" t="s">
        <v>8</v>
      </c>
      <c r="B308" s="1">
        <f t="shared" ref="B308:S308" si="245">MIN(B191:B220)</f>
        <v>-12.345464913389872</v>
      </c>
      <c r="C308" s="1">
        <f t="shared" si="245"/>
        <v>-14.494129999170763</v>
      </c>
      <c r="D308" s="1">
        <f t="shared" si="245"/>
        <v>-16.531166448187072</v>
      </c>
      <c r="E308" s="1">
        <f t="shared" si="245"/>
        <v>-8.7881521609957645</v>
      </c>
      <c r="F308" s="1">
        <f t="shared" si="245"/>
        <v>-1.7460734110918574</v>
      </c>
      <c r="G308" s="1">
        <f t="shared" si="245"/>
        <v>4.0999999999999996</v>
      </c>
      <c r="H308" s="1">
        <f t="shared" si="245"/>
        <v>7.9</v>
      </c>
      <c r="I308" s="1">
        <f t="shared" si="245"/>
        <v>7.3278803402950929</v>
      </c>
      <c r="J308" s="1">
        <f t="shared" si="245"/>
        <v>0.6</v>
      </c>
      <c r="K308" s="1">
        <f t="shared" si="245"/>
        <v>-0.9</v>
      </c>
      <c r="L308" s="1">
        <f t="shared" si="245"/>
        <v>-5</v>
      </c>
      <c r="M308" s="1">
        <f t="shared" si="245"/>
        <v>-6.2793017476989341</v>
      </c>
      <c r="N308" s="1">
        <f t="shared" si="245"/>
        <v>-1.8876408932969675</v>
      </c>
      <c r="O308" s="1">
        <f t="shared" si="245"/>
        <v>24.5</v>
      </c>
      <c r="P308" s="1">
        <f t="shared" si="245"/>
        <v>-9.2934456703931243</v>
      </c>
      <c r="Q308" s="1">
        <f t="shared" si="245"/>
        <v>-6.5005067386096149</v>
      </c>
      <c r="R308" s="1">
        <f t="shared" si="245"/>
        <v>6.5827697601454611</v>
      </c>
      <c r="S308" s="1">
        <f t="shared" si="245"/>
        <v>-1.7666666666666666</v>
      </c>
      <c r="U308" s="1">
        <f t="shared" ref="U308:AE308" si="246">MIN(U191:U220)</f>
        <v>8.1</v>
      </c>
      <c r="V308" s="1">
        <f t="shared" si="246"/>
        <v>-16.531166448187072</v>
      </c>
      <c r="W308" s="1">
        <f t="shared" si="246"/>
        <v>103.33824344623538</v>
      </c>
      <c r="X308" s="1">
        <f t="shared" si="246"/>
        <v>270.2</v>
      </c>
      <c r="Y308" s="1">
        <f t="shared" si="246"/>
        <v>140.29166666666666</v>
      </c>
      <c r="Z308" s="1">
        <f t="shared" si="246"/>
        <v>196.75</v>
      </c>
      <c r="AA308" s="1">
        <f t="shared" si="246"/>
        <v>771.44603742303627</v>
      </c>
      <c r="AB308" s="1">
        <f t="shared" si="246"/>
        <v>172.17059342055339</v>
      </c>
      <c r="AC308" s="1">
        <f t="shared" si="246"/>
        <v>684.18626639364254</v>
      </c>
      <c r="AD308" s="1">
        <f t="shared" si="246"/>
        <v>14.183773597068907</v>
      </c>
      <c r="AE308" s="1">
        <f t="shared" si="246"/>
        <v>0.42964642791794511</v>
      </c>
      <c r="AH308" s="11">
        <f t="shared" ref="AH308:AV308" si="247">MIN(AH191:AH220)</f>
        <v>0.23351000000000005</v>
      </c>
      <c r="AI308" s="11">
        <f t="shared" si="247"/>
        <v>0.29194999999999999</v>
      </c>
      <c r="AJ308" s="11">
        <f t="shared" si="247"/>
        <v>0.20419999999999999</v>
      </c>
      <c r="AK308" s="11">
        <f t="shared" si="247"/>
        <v>0.3125</v>
      </c>
      <c r="AL308" s="11">
        <f t="shared" si="247"/>
        <v>0.35049999999999998</v>
      </c>
      <c r="AM308" s="11">
        <f t="shared" si="247"/>
        <v>0.49554999999999999</v>
      </c>
      <c r="AN308" s="11">
        <f t="shared" si="247"/>
        <v>0.65065335164551719</v>
      </c>
      <c r="AO308" s="11">
        <f t="shared" si="247"/>
        <v>0.85396843971024172</v>
      </c>
      <c r="AP308" s="11">
        <f t="shared" si="247"/>
        <v>0.66283292562991092</v>
      </c>
      <c r="AQ308" s="11">
        <f t="shared" si="247"/>
        <v>0.6411826571540914</v>
      </c>
      <c r="AR308" s="11">
        <f t="shared" si="247"/>
        <v>0.60600647760753135</v>
      </c>
      <c r="AS308" s="12">
        <f t="shared" si="247"/>
        <v>2.4114668322175388</v>
      </c>
      <c r="AT308" s="12">
        <f t="shared" si="247"/>
        <v>1.1621691140566779</v>
      </c>
      <c r="AU308" s="12">
        <f t="shared" si="247"/>
        <v>0.95379141507831933</v>
      </c>
      <c r="AV308" s="12">
        <f t="shared" si="247"/>
        <v>0.31120655090140015</v>
      </c>
    </row>
    <row r="309" spans="1:48" x14ac:dyDescent="0.35">
      <c r="O309" s="1"/>
      <c r="AA309"/>
      <c r="AE309"/>
      <c r="AG309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2"/>
      <c r="AT309" s="12"/>
      <c r="AU309" s="12"/>
      <c r="AV309" s="12"/>
    </row>
    <row r="310" spans="1:48" x14ac:dyDescent="0.35">
      <c r="A310" s="30" t="s">
        <v>79</v>
      </c>
      <c r="O310" s="1"/>
      <c r="AA310"/>
      <c r="AE310"/>
      <c r="AG310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2"/>
      <c r="AT310" s="12"/>
      <c r="AU310" s="12"/>
      <c r="AV310" s="12"/>
    </row>
    <row r="311" spans="1:48" x14ac:dyDescent="0.35">
      <c r="A311" t="s">
        <v>6</v>
      </c>
      <c r="B311" s="1">
        <f t="shared" ref="B311:S311" si="248">MAX(B221:B250)</f>
        <v>2.3888376727650931</v>
      </c>
      <c r="C311" s="1">
        <f t="shared" si="248"/>
        <v>1.9236747732865211</v>
      </c>
      <c r="D311" s="1">
        <f t="shared" si="248"/>
        <v>-7.1515531110780906E-2</v>
      </c>
      <c r="E311" s="1">
        <f t="shared" si="248"/>
        <v>-1.4282504107862692E-2</v>
      </c>
      <c r="F311" s="1">
        <f t="shared" si="248"/>
        <v>4.3845913471818339</v>
      </c>
      <c r="G311" s="1">
        <f t="shared" si="248"/>
        <v>9.7874179964572932</v>
      </c>
      <c r="H311" s="1">
        <f t="shared" si="248"/>
        <v>12.702149872348647</v>
      </c>
      <c r="I311" s="1">
        <f t="shared" si="248"/>
        <v>10.01300027322652</v>
      </c>
      <c r="J311" s="1">
        <f t="shared" si="248"/>
        <v>6.4130450625424205</v>
      </c>
      <c r="K311" s="1">
        <f t="shared" si="248"/>
        <v>1.8257968311573678</v>
      </c>
      <c r="L311" s="1">
        <f t="shared" si="248"/>
        <v>1.4421563584866206</v>
      </c>
      <c r="M311" s="1">
        <f t="shared" si="248"/>
        <v>0.30204365454636006</v>
      </c>
      <c r="N311" s="1">
        <f t="shared" si="248"/>
        <v>2.1345377296148267</v>
      </c>
      <c r="O311" s="1">
        <f t="shared" si="248"/>
        <v>39.478482339929471</v>
      </c>
      <c r="P311" s="1">
        <f t="shared" si="248"/>
        <v>-1.6283156693634975</v>
      </c>
      <c r="Q311" s="1">
        <f t="shared" si="248"/>
        <v>-0.15050301433154503</v>
      </c>
      <c r="R311" s="1">
        <f t="shared" si="248"/>
        <v>10.254330871010358</v>
      </c>
      <c r="S311" s="1">
        <f t="shared" si="248"/>
        <v>2.9293366386836244</v>
      </c>
      <c r="U311" s="1">
        <f t="shared" ref="U311:AE311" si="249">MAX(U221:U250)</f>
        <v>12.702149872348647</v>
      </c>
      <c r="V311" s="1">
        <f t="shared" si="249"/>
        <v>-4.7249117187812182</v>
      </c>
      <c r="W311" s="1">
        <f t="shared" si="249"/>
        <v>135.39926800773014</v>
      </c>
      <c r="X311" s="1">
        <f t="shared" si="249"/>
        <v>303.86864603798909</v>
      </c>
      <c r="Y311" s="1">
        <f t="shared" si="249"/>
        <v>187.51204780981686</v>
      </c>
      <c r="Z311" s="1">
        <f t="shared" si="249"/>
        <v>217.60969671502593</v>
      </c>
      <c r="AA311" s="1">
        <f t="shared" si="249"/>
        <v>1511.3626165735734</v>
      </c>
      <c r="AB311" s="1">
        <f t="shared" si="249"/>
        <v>207.68969275257194</v>
      </c>
      <c r="AC311" s="1">
        <f t="shared" si="249"/>
        <v>2354.3476004637714</v>
      </c>
      <c r="AD311" s="1">
        <f t="shared" si="249"/>
        <v>34.3545561337923</v>
      </c>
      <c r="AE311" s="1">
        <f t="shared" si="249"/>
        <v>0.60974710702602664</v>
      </c>
      <c r="AH311" s="11">
        <f t="shared" ref="AH311:AV311" si="250">MAX(AH221:AH250)</f>
        <v>0.41070933028966511</v>
      </c>
      <c r="AI311" s="11">
        <f t="shared" si="250"/>
        <v>0.48217672571710424</v>
      </c>
      <c r="AJ311" s="11">
        <f t="shared" si="250"/>
        <v>0.3000622869755486</v>
      </c>
      <c r="AK311" s="11">
        <f t="shared" si="250"/>
        <v>0.46528051986728064</v>
      </c>
      <c r="AL311" s="11">
        <f t="shared" si="250"/>
        <v>0.49728912693130878</v>
      </c>
      <c r="AM311" s="11">
        <f t="shared" si="250"/>
        <v>0.59291013520954161</v>
      </c>
      <c r="AN311" s="11">
        <f t="shared" si="250"/>
        <v>0.81250217274062986</v>
      </c>
      <c r="AO311" s="11">
        <f t="shared" si="250"/>
        <v>0.9899459955857246</v>
      </c>
      <c r="AP311" s="11">
        <f t="shared" si="250"/>
        <v>0.79393616314258764</v>
      </c>
      <c r="AQ311" s="11">
        <f t="shared" si="250"/>
        <v>0.7472587387030829</v>
      </c>
      <c r="AR311" s="11">
        <f t="shared" si="250"/>
        <v>0.63210662575779686</v>
      </c>
      <c r="AS311" s="12">
        <f t="shared" si="250"/>
        <v>3.0909387183732568</v>
      </c>
      <c r="AT311" s="12">
        <f t="shared" si="250"/>
        <v>1.4565669375014985</v>
      </c>
      <c r="AU311" s="12">
        <f t="shared" si="250"/>
        <v>1.2144704257243879</v>
      </c>
      <c r="AV311" s="12">
        <f t="shared" si="250"/>
        <v>0.4237160382033176</v>
      </c>
    </row>
    <row r="312" spans="1:48" x14ac:dyDescent="0.35">
      <c r="A312" t="s">
        <v>7</v>
      </c>
      <c r="B312" s="1">
        <f t="shared" ref="B312:S312" si="251">AVERAGE(B221:B250)</f>
        <v>-4.9081679731115555</v>
      </c>
      <c r="C312" s="1">
        <f t="shared" si="251"/>
        <v>-7.691995937023294</v>
      </c>
      <c r="D312" s="1">
        <f t="shared" si="251"/>
        <v>-7.5727658959837596</v>
      </c>
      <c r="E312" s="1">
        <f t="shared" si="251"/>
        <v>-3.5882666562405423</v>
      </c>
      <c r="F312" s="1">
        <f t="shared" si="251"/>
        <v>1.8211762032377929</v>
      </c>
      <c r="G312" s="1">
        <f t="shared" si="251"/>
        <v>7.1462853889979057</v>
      </c>
      <c r="H312" s="1">
        <f t="shared" si="251"/>
        <v>10.126051250850315</v>
      </c>
      <c r="I312" s="1">
        <f t="shared" si="251"/>
        <v>9.0368941694963763</v>
      </c>
      <c r="J312" s="1">
        <f t="shared" si="251"/>
        <v>5.0813975385387922</v>
      </c>
      <c r="K312" s="1">
        <f t="shared" si="251"/>
        <v>1.0073440244956771</v>
      </c>
      <c r="L312" s="1">
        <f t="shared" si="251"/>
        <v>-1.0713285265981265</v>
      </c>
      <c r="M312" s="1">
        <f t="shared" si="251"/>
        <v>-2.7305480214271047</v>
      </c>
      <c r="N312" s="1">
        <f t="shared" si="251"/>
        <v>0.55467296376937303</v>
      </c>
      <c r="O312" s="1">
        <f t="shared" si="251"/>
        <v>33.211804551121183</v>
      </c>
      <c r="P312" s="1">
        <f t="shared" si="251"/>
        <v>-5.0642647688486893</v>
      </c>
      <c r="Q312" s="1">
        <f t="shared" si="251"/>
        <v>-3.1132854496621687</v>
      </c>
      <c r="R312" s="1">
        <f t="shared" si="251"/>
        <v>8.7697436031148666</v>
      </c>
      <c r="S312" s="1">
        <f t="shared" si="251"/>
        <v>1.6724710121454467</v>
      </c>
      <c r="U312" s="1">
        <f t="shared" ref="U312:AE312" si="252">AVERAGE(U221:U250)</f>
        <v>10.162369139160678</v>
      </c>
      <c r="V312" s="1">
        <f t="shared" si="252"/>
        <v>-10.080065036018869</v>
      </c>
      <c r="W312" s="1">
        <f t="shared" si="252"/>
        <v>124.29406988061288</v>
      </c>
      <c r="X312" s="1">
        <f t="shared" si="252"/>
        <v>296.29967830742703</v>
      </c>
      <c r="Y312" s="1">
        <f t="shared" si="252"/>
        <v>172.00560842681412</v>
      </c>
      <c r="Z312" s="1">
        <f t="shared" si="252"/>
        <v>210.29687409401996</v>
      </c>
      <c r="AA312" s="1">
        <f t="shared" si="252"/>
        <v>1166.1369494591427</v>
      </c>
      <c r="AB312" s="1">
        <f t="shared" si="252"/>
        <v>193.0518445515408</v>
      </c>
      <c r="AC312" s="1">
        <f t="shared" si="252"/>
        <v>1301.1107808281661</v>
      </c>
      <c r="AD312" s="1">
        <f t="shared" si="252"/>
        <v>27.768147604842511</v>
      </c>
      <c r="AE312" s="1">
        <f t="shared" si="252"/>
        <v>0.50641268841603304</v>
      </c>
      <c r="AH312" s="11">
        <f t="shared" ref="AH312:AV312" si="253">AVERAGE(AH221:AH250)</f>
        <v>0.31565129115637652</v>
      </c>
      <c r="AI312" s="11">
        <f t="shared" si="253"/>
        <v>0.40258991779923897</v>
      </c>
      <c r="AJ312" s="11">
        <f t="shared" si="253"/>
        <v>0.25995554912717561</v>
      </c>
      <c r="AK312" s="11">
        <f t="shared" si="253"/>
        <v>0.40136040642143611</v>
      </c>
      <c r="AL312" s="11">
        <f t="shared" si="253"/>
        <v>0.43587568460098752</v>
      </c>
      <c r="AM312" s="11">
        <f t="shared" si="253"/>
        <v>0.55217672958228747</v>
      </c>
      <c r="AN312" s="11">
        <f t="shared" si="253"/>
        <v>0.724374427064996</v>
      </c>
      <c r="AO312" s="11">
        <f t="shared" si="253"/>
        <v>0.92207037844000672</v>
      </c>
      <c r="AP312" s="11">
        <f t="shared" si="253"/>
        <v>0.72428474560779077</v>
      </c>
      <c r="AQ312" s="11">
        <f t="shared" si="253"/>
        <v>0.69013014202481926</v>
      </c>
      <c r="AR312" s="11">
        <f t="shared" si="253"/>
        <v>0.61683598825512065</v>
      </c>
      <c r="AS312" s="12">
        <f t="shared" si="253"/>
        <v>2.8132856447447607</v>
      </c>
      <c r="AT312" s="12">
        <f t="shared" si="253"/>
        <v>1.3332895783859398</v>
      </c>
      <c r="AU312" s="12">
        <f t="shared" si="253"/>
        <v>1.1036756265463448</v>
      </c>
      <c r="AV312" s="12">
        <f t="shared" si="253"/>
        <v>0.37486223048079181</v>
      </c>
    </row>
    <row r="313" spans="1:48" x14ac:dyDescent="0.35">
      <c r="A313" t="s">
        <v>8</v>
      </c>
      <c r="B313" s="1">
        <f t="shared" ref="B313:S313" si="254">MIN(B221:B250)</f>
        <v>-10.909932533339571</v>
      </c>
      <c r="C313" s="1">
        <f t="shared" si="254"/>
        <v>-17.12056687973492</v>
      </c>
      <c r="D313" s="1">
        <f t="shared" si="254"/>
        <v>-17.003835644857368</v>
      </c>
      <c r="E313" s="1">
        <f t="shared" si="254"/>
        <v>-6.5661808609831258</v>
      </c>
      <c r="F313" s="1">
        <f t="shared" si="254"/>
        <v>1.6699681385508258E-2</v>
      </c>
      <c r="G313" s="1">
        <f t="shared" si="254"/>
        <v>4.9751997827771444</v>
      </c>
      <c r="H313" s="1">
        <f t="shared" si="254"/>
        <v>8.6980462585031066</v>
      </c>
      <c r="I313" s="1">
        <f t="shared" si="254"/>
        <v>7.7265034597184039</v>
      </c>
      <c r="J313" s="1">
        <f t="shared" si="254"/>
        <v>3.2287915028077734</v>
      </c>
      <c r="K313" s="1">
        <f t="shared" si="254"/>
        <v>0.4195198174039112</v>
      </c>
      <c r="L313" s="1">
        <f t="shared" si="254"/>
        <v>-2.2758446183192529</v>
      </c>
      <c r="M313" s="1">
        <f t="shared" si="254"/>
        <v>-4.553734197806933</v>
      </c>
      <c r="N313" s="1">
        <f t="shared" si="254"/>
        <v>-0.71314002373741736</v>
      </c>
      <c r="O313" s="1">
        <f t="shared" si="254"/>
        <v>27.370217450845949</v>
      </c>
      <c r="P313" s="1">
        <f t="shared" si="254"/>
        <v>-7.8229452017881203</v>
      </c>
      <c r="Q313" s="1">
        <f t="shared" si="254"/>
        <v>-7.3422755725149473</v>
      </c>
      <c r="R313" s="1">
        <f t="shared" si="254"/>
        <v>7.3089858801921208</v>
      </c>
      <c r="S313" s="1">
        <f t="shared" si="254"/>
        <v>0.48274615002339011</v>
      </c>
      <c r="U313" s="1">
        <f t="shared" ref="U313:AE313" si="255">MIN(U221:U250)</f>
        <v>8.6980462585031066</v>
      </c>
      <c r="V313" s="1">
        <f t="shared" si="255"/>
        <v>-17.12056687973492</v>
      </c>
      <c r="W313" s="1">
        <f t="shared" si="255"/>
        <v>105.18232153889323</v>
      </c>
      <c r="X313" s="1">
        <f t="shared" si="255"/>
        <v>291.28868289550473</v>
      </c>
      <c r="Y313" s="1">
        <f t="shared" si="255"/>
        <v>158.57609139591796</v>
      </c>
      <c r="Z313" s="1">
        <f t="shared" si="255"/>
        <v>198.46411688572496</v>
      </c>
      <c r="AA313" s="1">
        <f t="shared" si="255"/>
        <v>961.98446656408726</v>
      </c>
      <c r="AB313" s="1">
        <f t="shared" si="255"/>
        <v>169.40760749029312</v>
      </c>
      <c r="AC313" s="1">
        <f t="shared" si="255"/>
        <v>575.14324181824668</v>
      </c>
      <c r="AD313" s="1">
        <f t="shared" si="255"/>
        <v>17.554567449494542</v>
      </c>
      <c r="AE313" s="1">
        <f t="shared" si="255"/>
        <v>0.38925095382171343</v>
      </c>
      <c r="AH313" s="11">
        <f t="shared" ref="AH313:AV313" si="256">MIN(AH221:AH250)</f>
        <v>0.26295790693876464</v>
      </c>
      <c r="AI313" s="11">
        <f t="shared" si="256"/>
        <v>0.32840176162574353</v>
      </c>
      <c r="AJ313" s="11">
        <f t="shared" si="256"/>
        <v>0.22256939168541409</v>
      </c>
      <c r="AK313" s="11">
        <f t="shared" si="256"/>
        <v>0.34177621799862867</v>
      </c>
      <c r="AL313" s="11">
        <f t="shared" si="256"/>
        <v>0.37862813101829029</v>
      </c>
      <c r="AM313" s="11">
        <f t="shared" si="256"/>
        <v>0.51420641343049867</v>
      </c>
      <c r="AN313" s="11">
        <f t="shared" si="256"/>
        <v>0.6512844910638238</v>
      </c>
      <c r="AO313" s="11">
        <f t="shared" si="256"/>
        <v>0.85470296628089026</v>
      </c>
      <c r="AP313" s="11">
        <f t="shared" si="256"/>
        <v>0.66340166364596542</v>
      </c>
      <c r="AQ313" s="11">
        <f t="shared" si="256"/>
        <v>0.64161719928589089</v>
      </c>
      <c r="AR313" s="11">
        <f t="shared" si="256"/>
        <v>0.60607316983003645</v>
      </c>
      <c r="AS313" s="12">
        <f t="shared" si="256"/>
        <v>2.5952837898146126</v>
      </c>
      <c r="AT313" s="12">
        <f t="shared" si="256"/>
        <v>1.2294663051584072</v>
      </c>
      <c r="AU313" s="12">
        <f t="shared" si="256"/>
        <v>1.0171541007280991</v>
      </c>
      <c r="AV313" s="12">
        <f t="shared" si="256"/>
        <v>0.34462810665570398</v>
      </c>
    </row>
    <row r="314" spans="1:48" x14ac:dyDescent="0.35">
      <c r="O314" s="1"/>
      <c r="AA314"/>
      <c r="AE314"/>
      <c r="AG314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2"/>
      <c r="AT314" s="12"/>
      <c r="AU314" s="12"/>
      <c r="AV314" s="12"/>
    </row>
    <row r="315" spans="1:48" x14ac:dyDescent="0.35">
      <c r="A315" s="30" t="s">
        <v>80</v>
      </c>
      <c r="O315" s="1"/>
      <c r="AA315"/>
      <c r="AE315"/>
      <c r="AG315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2"/>
      <c r="AT315" s="12"/>
      <c r="AU315" s="12"/>
      <c r="AV315" s="12"/>
    </row>
    <row r="316" spans="1:48" x14ac:dyDescent="0.35">
      <c r="A316" t="s">
        <v>6</v>
      </c>
      <c r="B316" s="1">
        <f>MAX(B251:B270)</f>
        <v>-0.8650040134045085</v>
      </c>
      <c r="C316" s="1">
        <f t="shared" ref="C316:S316" si="257">MAX(C251:C270)</f>
        <v>0.11749199879295524</v>
      </c>
      <c r="D316" s="1">
        <f t="shared" si="257"/>
        <v>-2.4341269909029295</v>
      </c>
      <c r="E316" s="1">
        <f t="shared" si="257"/>
        <v>-1.403601974384852</v>
      </c>
      <c r="F316" s="1">
        <f t="shared" si="257"/>
        <v>4.1728798108750409</v>
      </c>
      <c r="G316" s="1">
        <f t="shared" si="257"/>
        <v>8.6750963184982144</v>
      </c>
      <c r="H316" s="1">
        <f t="shared" si="257"/>
        <v>11.402859221166111</v>
      </c>
      <c r="I316" s="1">
        <f t="shared" si="257"/>
        <v>9.9851803549938971</v>
      </c>
      <c r="J316" s="1">
        <f t="shared" si="257"/>
        <v>6.8165477470942308</v>
      </c>
      <c r="K316" s="1">
        <f t="shared" si="257"/>
        <v>2.1372366097282924</v>
      </c>
      <c r="L316" s="1">
        <f t="shared" si="257"/>
        <v>1.5093196736621746</v>
      </c>
      <c r="M316" s="1">
        <f t="shared" si="257"/>
        <v>-0.49391230063139435</v>
      </c>
      <c r="N316" s="1">
        <f t="shared" si="257"/>
        <v>1.3548971993907293</v>
      </c>
      <c r="O316" s="1">
        <f t="shared" si="257"/>
        <v>39.079668832990052</v>
      </c>
      <c r="P316" s="1">
        <f t="shared" si="257"/>
        <v>-2.8815513370883985</v>
      </c>
      <c r="Q316" s="1">
        <f t="shared" si="257"/>
        <v>-0.79663966478686188</v>
      </c>
      <c r="R316" s="1">
        <f t="shared" si="257"/>
        <v>9.6942779237062542</v>
      </c>
      <c r="S316" s="1">
        <f t="shared" si="257"/>
        <v>2.9574790761772252</v>
      </c>
      <c r="U316" s="1">
        <f t="shared" ref="U316:AE316" si="258">MAX(U251:U270)</f>
        <v>11.402859221166111</v>
      </c>
      <c r="V316" s="1">
        <f t="shared" si="258"/>
        <v>-6.7491186175817752</v>
      </c>
      <c r="W316" s="1">
        <f t="shared" si="258"/>
        <v>134.92302891650553</v>
      </c>
      <c r="X316" s="1">
        <f t="shared" si="258"/>
        <v>306.1812290113611</v>
      </c>
      <c r="Y316" s="1">
        <f t="shared" si="258"/>
        <v>187.04017037169848</v>
      </c>
      <c r="Z316" s="1">
        <f t="shared" si="258"/>
        <v>218.11378407301837</v>
      </c>
      <c r="AA316" s="1">
        <f t="shared" si="258"/>
        <v>1421.8618209676015</v>
      </c>
      <c r="AB316" s="1">
        <f t="shared" si="258"/>
        <v>204.94119657154545</v>
      </c>
      <c r="AC316" s="1">
        <f t="shared" si="258"/>
        <v>2290.6733953570806</v>
      </c>
      <c r="AD316" s="1">
        <f t="shared" si="258"/>
        <v>36.688869405155842</v>
      </c>
      <c r="AE316" s="1">
        <f t="shared" si="258"/>
        <v>0.59367573877867996</v>
      </c>
      <c r="AH316" s="11">
        <f t="shared" ref="AH316:AV316" si="259">MAX(AH251:AH270)</f>
        <v>0.36276550526102952</v>
      </c>
      <c r="AI316" s="11">
        <f t="shared" si="259"/>
        <v>0.47711179417897365</v>
      </c>
      <c r="AJ316" s="11">
        <f t="shared" si="259"/>
        <v>0.29750988053113636</v>
      </c>
      <c r="AK316" s="11">
        <f t="shared" si="259"/>
        <v>0.46121262209649855</v>
      </c>
      <c r="AL316" s="11">
        <f t="shared" si="259"/>
        <v>0.49338075456330249</v>
      </c>
      <c r="AM316" s="11">
        <f t="shared" si="259"/>
        <v>0.59031784741443527</v>
      </c>
      <c r="AN316" s="11">
        <f t="shared" si="259"/>
        <v>0.80456983815451089</v>
      </c>
      <c r="AO316" s="11">
        <f t="shared" si="259"/>
        <v>0.98447397288288208</v>
      </c>
      <c r="AP316" s="11">
        <f t="shared" si="259"/>
        <v>0.78784627788122163</v>
      </c>
      <c r="AQ316" s="11">
        <f t="shared" si="259"/>
        <v>0.7421818145459822</v>
      </c>
      <c r="AR316" s="11">
        <f t="shared" si="259"/>
        <v>0.63062263600248747</v>
      </c>
      <c r="AS316" s="12">
        <f t="shared" si="259"/>
        <v>3.0050141171534777</v>
      </c>
      <c r="AT316" s="12">
        <f t="shared" si="259"/>
        <v>1.4161030665661385</v>
      </c>
      <c r="AU316" s="12">
        <f t="shared" si="259"/>
        <v>1.1801577867317674</v>
      </c>
      <c r="AV316" s="12">
        <f t="shared" si="259"/>
        <v>0.41110746888012561</v>
      </c>
    </row>
    <row r="317" spans="1:48" x14ac:dyDescent="0.35">
      <c r="A317" t="s">
        <v>7</v>
      </c>
      <c r="B317" s="1">
        <f>AVERAGE(B251:B270)</f>
        <v>-5.0681560598401791</v>
      </c>
      <c r="C317" s="1">
        <f t="shared" ref="C317:S317" si="260">AVERAGE(C251:C270)</f>
        <v>-7.4888198299338224</v>
      </c>
      <c r="D317" s="1">
        <f t="shared" si="260"/>
        <v>-8.1871609731477211</v>
      </c>
      <c r="E317" s="1">
        <f t="shared" si="260"/>
        <v>-3.8444942591626514</v>
      </c>
      <c r="F317" s="1">
        <f t="shared" si="260"/>
        <v>1.8762587662423205</v>
      </c>
      <c r="G317" s="1">
        <f t="shared" si="260"/>
        <v>7.2256406207743611</v>
      </c>
      <c r="H317" s="1">
        <f t="shared" si="260"/>
        <v>10.042128060746434</v>
      </c>
      <c r="I317" s="1">
        <f t="shared" si="260"/>
        <v>9.1807753118277837</v>
      </c>
      <c r="J317" s="1">
        <f t="shared" si="260"/>
        <v>5.2758340614064352</v>
      </c>
      <c r="K317" s="1">
        <f t="shared" si="260"/>
        <v>1.1626008394700142</v>
      </c>
      <c r="L317" s="1">
        <f t="shared" si="260"/>
        <v>-1.0233903576154117</v>
      </c>
      <c r="M317" s="1">
        <f t="shared" si="260"/>
        <v>-2.5371513749257892</v>
      </c>
      <c r="N317" s="1">
        <f t="shared" si="260"/>
        <v>0.55117206715348099</v>
      </c>
      <c r="O317" s="1">
        <f t="shared" si="260"/>
        <v>33.60063682099733</v>
      </c>
      <c r="P317" s="1">
        <f t="shared" si="260"/>
        <v>-5.0384412495683666</v>
      </c>
      <c r="Q317" s="1">
        <f t="shared" si="260"/>
        <v>-3.3851321553560174</v>
      </c>
      <c r="R317" s="1">
        <f t="shared" si="260"/>
        <v>8.8161813311161943</v>
      </c>
      <c r="S317" s="1">
        <f t="shared" si="260"/>
        <v>1.8050148477536798</v>
      </c>
      <c r="U317" s="1">
        <f t="shared" ref="U317:AE317" si="261">AVERAGE(U251:U270)</f>
        <v>10.13931801435548</v>
      </c>
      <c r="V317" s="1">
        <f t="shared" si="261"/>
        <v>-9.9834109459930627</v>
      </c>
      <c r="W317" s="1">
        <f t="shared" si="261"/>
        <v>125.33075147932414</v>
      </c>
      <c r="X317" s="1">
        <f t="shared" si="261"/>
        <v>297.69802530632279</v>
      </c>
      <c r="Y317" s="1">
        <f t="shared" si="261"/>
        <v>172.36727382699863</v>
      </c>
      <c r="Z317" s="1">
        <f t="shared" si="261"/>
        <v>211.51438839282341</v>
      </c>
      <c r="AA317" s="1">
        <f t="shared" si="261"/>
        <v>1166.1355543334932</v>
      </c>
      <c r="AB317" s="1">
        <f t="shared" si="261"/>
        <v>192.78965609472743</v>
      </c>
      <c r="AC317" s="1">
        <f t="shared" si="261"/>
        <v>1290.2144759616663</v>
      </c>
      <c r="AD317" s="1">
        <f t="shared" si="261"/>
        <v>28.935923431960411</v>
      </c>
      <c r="AE317" s="1">
        <f t="shared" si="261"/>
        <v>0.50852556890322054</v>
      </c>
      <c r="AH317" s="11">
        <f t="shared" ref="AH317:AV317" si="262">AVERAGE(AH251:AH270)</f>
        <v>0.31255452544154344</v>
      </c>
      <c r="AI317" s="11">
        <f t="shared" si="262"/>
        <v>0.40752808762666615</v>
      </c>
      <c r="AJ317" s="11">
        <f t="shared" si="262"/>
        <v>0.26244407565438294</v>
      </c>
      <c r="AK317" s="11">
        <f t="shared" si="262"/>
        <v>0.40532649557417277</v>
      </c>
      <c r="AL317" s="11">
        <f t="shared" si="262"/>
        <v>0.4396862408457739</v>
      </c>
      <c r="AM317" s="11">
        <f t="shared" si="262"/>
        <v>0.55470413933648266</v>
      </c>
      <c r="AN317" s="11">
        <f t="shared" si="262"/>
        <v>0.71789453540767223</v>
      </c>
      <c r="AO317" s="11">
        <f t="shared" si="262"/>
        <v>0.91739649644464227</v>
      </c>
      <c r="AP317" s="11">
        <f t="shared" si="262"/>
        <v>0.71925258116198731</v>
      </c>
      <c r="AQ317" s="11">
        <f t="shared" si="262"/>
        <v>0.68596197904955103</v>
      </c>
      <c r="AR317" s="11">
        <f t="shared" si="262"/>
        <v>0.61565873018819772</v>
      </c>
      <c r="AS317" s="12">
        <f t="shared" si="262"/>
        <v>2.8089413216922665</v>
      </c>
      <c r="AT317" s="12">
        <f t="shared" si="262"/>
        <v>1.3301315557604565</v>
      </c>
      <c r="AU317" s="12">
        <f t="shared" si="262"/>
        <v>1.101467431380885</v>
      </c>
      <c r="AV317" s="12">
        <f t="shared" si="262"/>
        <v>0.37476679699435639</v>
      </c>
    </row>
    <row r="318" spans="1:48" x14ac:dyDescent="0.35">
      <c r="A318" t="s">
        <v>8</v>
      </c>
      <c r="B318" s="1">
        <f>MIN(B251:B270)</f>
        <v>-9.998667514324433</v>
      </c>
      <c r="C318" s="1">
        <f t="shared" ref="C318:S318" si="263">MIN(C251:C270)</f>
        <v>-12.928963295113082</v>
      </c>
      <c r="D318" s="1">
        <f t="shared" si="263"/>
        <v>-16.765834056385543</v>
      </c>
      <c r="E318" s="1">
        <f t="shared" si="263"/>
        <v>-7.7542428311414424</v>
      </c>
      <c r="F318" s="1">
        <f t="shared" si="263"/>
        <v>0.14951607674632883</v>
      </c>
      <c r="G318" s="1">
        <f t="shared" si="263"/>
        <v>4.9060945861046132</v>
      </c>
      <c r="H318" s="1">
        <f t="shared" si="263"/>
        <v>8.2933650672059027</v>
      </c>
      <c r="I318" s="1">
        <f t="shared" si="263"/>
        <v>8.0800212925648189</v>
      </c>
      <c r="J318" s="1">
        <f t="shared" si="263"/>
        <v>4.0333877550494011</v>
      </c>
      <c r="K318" s="1">
        <f t="shared" si="263"/>
        <v>0.65458582853667835</v>
      </c>
      <c r="L318" s="1">
        <f t="shared" si="263"/>
        <v>-1.7037176734888198</v>
      </c>
      <c r="M318" s="1">
        <f t="shared" si="263"/>
        <v>-3.8707887103807002</v>
      </c>
      <c r="N318" s="1">
        <f t="shared" si="263"/>
        <v>-0.92777387329552041</v>
      </c>
      <c r="O318" s="1">
        <f t="shared" si="263"/>
        <v>27.814170296175373</v>
      </c>
      <c r="P318" s="1">
        <f t="shared" si="263"/>
        <v>-8.0891421640950689</v>
      </c>
      <c r="Q318" s="1">
        <f t="shared" si="263"/>
        <v>-6.8980605786670219</v>
      </c>
      <c r="R318" s="1">
        <f t="shared" si="263"/>
        <v>7.7082059803766496</v>
      </c>
      <c r="S318" s="1">
        <f t="shared" si="263"/>
        <v>1.3044165246738944</v>
      </c>
      <c r="U318" s="1">
        <f t="shared" ref="U318:AE318" si="264">MIN(U251:U270)</f>
        <v>9.3312183360392353</v>
      </c>
      <c r="V318" s="1">
        <f t="shared" si="264"/>
        <v>-16.765834056385543</v>
      </c>
      <c r="W318" s="1">
        <f t="shared" si="264"/>
        <v>114.42454928440287</v>
      </c>
      <c r="X318" s="1">
        <f t="shared" si="264"/>
        <v>291.74001803877462</v>
      </c>
      <c r="Y318" s="1">
        <f t="shared" si="264"/>
        <v>158.71785981441167</v>
      </c>
      <c r="Z318" s="1">
        <f t="shared" si="264"/>
        <v>205.70576267202563</v>
      </c>
      <c r="AA318" s="1">
        <f t="shared" si="264"/>
        <v>1013.3242966672609</v>
      </c>
      <c r="AB318" s="1">
        <f t="shared" si="264"/>
        <v>178.36042678909951</v>
      </c>
      <c r="AC318" s="1">
        <f t="shared" si="264"/>
        <v>859.45652520408692</v>
      </c>
      <c r="AD318" s="1">
        <f t="shared" si="264"/>
        <v>24.308772066765457</v>
      </c>
      <c r="AE318" s="1">
        <f t="shared" si="264"/>
        <v>0.45583324314195084</v>
      </c>
      <c r="AH318" s="11">
        <f t="shared" ref="AH318:AV318" si="265">MIN(AH251:AH270)</f>
        <v>0.24802517097989785</v>
      </c>
      <c r="AI318" s="11">
        <f t="shared" si="265"/>
        <v>0.33403996276142722</v>
      </c>
      <c r="AJ318" s="11">
        <f t="shared" si="265"/>
        <v>0.2254106898955224</v>
      </c>
      <c r="AK318" s="11">
        <f t="shared" si="265"/>
        <v>0.34630453702098879</v>
      </c>
      <c r="AL318" s="11">
        <f t="shared" si="265"/>
        <v>0.38297886890251864</v>
      </c>
      <c r="AM318" s="11">
        <f t="shared" si="265"/>
        <v>0.51709210692513996</v>
      </c>
      <c r="AN318" s="11">
        <f t="shared" si="265"/>
        <v>0.65477180675141333</v>
      </c>
      <c r="AO318" s="11">
        <f t="shared" si="265"/>
        <v>0.85869461181431506</v>
      </c>
      <c r="AP318" s="11">
        <f t="shared" si="265"/>
        <v>0.66652534781986816</v>
      </c>
      <c r="AQ318" s="11">
        <f t="shared" si="265"/>
        <v>0.64401138568021765</v>
      </c>
      <c r="AR318" s="11">
        <f t="shared" si="265"/>
        <v>0.60645316884450029</v>
      </c>
      <c r="AS318" s="12">
        <f t="shared" si="265"/>
        <v>2.6344083402938323</v>
      </c>
      <c r="AT318" s="12">
        <f t="shared" si="265"/>
        <v>1.2455681730081316</v>
      </c>
      <c r="AU318" s="12">
        <f t="shared" si="265"/>
        <v>1.0321264351083355</v>
      </c>
      <c r="AV318" s="12">
        <f t="shared" si="265"/>
        <v>0.3517276434392187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18"/>
  <sheetViews>
    <sheetView workbookViewId="0">
      <pane xSplit="1" ySplit="9" topLeftCell="X239" activePane="bottomRight" state="frozen"/>
      <selection pane="topRight" activeCell="B1" sqref="B1"/>
      <selection pane="bottomLeft" activeCell="A10" sqref="A10"/>
      <selection pane="bottomRight" activeCell="AG8" sqref="AG8:AH8"/>
    </sheetView>
  </sheetViews>
  <sheetFormatPr defaultRowHeight="14.5" x14ac:dyDescent="0.35"/>
  <cols>
    <col min="1" max="1" width="16.453125" customWidth="1"/>
    <col min="2" max="13" width="6.81640625" customWidth="1"/>
    <col min="15" max="15" width="9.1796875" style="11"/>
    <col min="16" max="19" width="9.81640625" customWidth="1"/>
    <col min="23" max="23" width="9.54296875" bestFit="1" customWidth="1"/>
    <col min="27" max="27" width="9.1796875" style="7"/>
    <col min="31" max="31" width="9.1796875" style="12"/>
  </cols>
  <sheetData>
    <row r="1" spans="1:47" x14ac:dyDescent="0.35">
      <c r="B1" t="s">
        <v>0</v>
      </c>
      <c r="D1" t="s">
        <v>1</v>
      </c>
      <c r="AH1" t="s">
        <v>51</v>
      </c>
      <c r="AI1" s="28" t="s">
        <v>52</v>
      </c>
      <c r="AJ1" s="28" t="s">
        <v>55</v>
      </c>
      <c r="AK1" s="28" t="s">
        <v>54</v>
      </c>
      <c r="AL1" s="28" t="s">
        <v>53</v>
      </c>
    </row>
    <row r="2" spans="1:47" x14ac:dyDescent="0.35">
      <c r="AH2" t="s">
        <v>69</v>
      </c>
      <c r="AI2" t="s">
        <v>72</v>
      </c>
      <c r="AJ2" t="s">
        <v>75</v>
      </c>
      <c r="AK2" t="s">
        <v>74</v>
      </c>
      <c r="AL2" t="s">
        <v>73</v>
      </c>
    </row>
    <row r="3" spans="1:47" x14ac:dyDescent="0.35">
      <c r="AH3" t="s">
        <v>70</v>
      </c>
      <c r="AI3">
        <v>6.4000000000000003E-3</v>
      </c>
      <c r="AJ3">
        <v>1.0200000000000001E-2</v>
      </c>
      <c r="AK3">
        <v>9.7999999999999997E-3</v>
      </c>
      <c r="AL3">
        <v>6.4999999999999997E-3</v>
      </c>
      <c r="AR3" s="24"/>
      <c r="AS3" s="24"/>
      <c r="AT3" s="24"/>
      <c r="AU3" s="24"/>
    </row>
    <row r="4" spans="1:47" x14ac:dyDescent="0.35">
      <c r="AH4" t="s">
        <v>71</v>
      </c>
      <c r="AI4">
        <v>4.7399999999999998E-2</v>
      </c>
      <c r="AJ4">
        <v>6.2600000000000003E-2</v>
      </c>
      <c r="AK4">
        <v>0.1104</v>
      </c>
      <c r="AL4">
        <v>0.33629999999999999</v>
      </c>
      <c r="AR4" s="24"/>
      <c r="AS4" s="24"/>
      <c r="AT4" s="24"/>
      <c r="AU4" s="24"/>
    </row>
    <row r="5" spans="1:47" x14ac:dyDescent="0.35">
      <c r="A5" t="s">
        <v>27</v>
      </c>
      <c r="B5">
        <v>31</v>
      </c>
      <c r="C5">
        <f>SUM($B6:C6)</f>
        <v>59</v>
      </c>
      <c r="D5">
        <f>SUM($B6:D6)</f>
        <v>90</v>
      </c>
      <c r="E5">
        <f>SUM($B6:E6)</f>
        <v>120</v>
      </c>
      <c r="F5">
        <f>SUM($B6:F6)</f>
        <v>151</v>
      </c>
      <c r="G5">
        <f>SUM($B6:G6)</f>
        <v>181</v>
      </c>
      <c r="H5">
        <f>SUM($B6:H6)</f>
        <v>212</v>
      </c>
      <c r="I5">
        <f>SUM($B6:I6)</f>
        <v>243</v>
      </c>
      <c r="J5">
        <f>SUM($B6:J6)</f>
        <v>273</v>
      </c>
      <c r="K5">
        <f>SUM($B6:K6)</f>
        <v>304</v>
      </c>
      <c r="L5">
        <f>SUM($B6:L6)</f>
        <v>334</v>
      </c>
      <c r="M5">
        <f>SUM($B6:M6)</f>
        <v>365</v>
      </c>
    </row>
    <row r="6" spans="1:47" x14ac:dyDescent="0.35">
      <c r="A6" t="s">
        <v>29</v>
      </c>
      <c r="B6">
        <v>31</v>
      </c>
      <c r="C6">
        <v>28</v>
      </c>
      <c r="D6">
        <v>31</v>
      </c>
      <c r="E6">
        <v>30</v>
      </c>
      <c r="F6">
        <v>31</v>
      </c>
      <c r="G6">
        <v>30</v>
      </c>
      <c r="H6">
        <v>31</v>
      </c>
      <c r="I6">
        <v>31</v>
      </c>
      <c r="J6">
        <v>30</v>
      </c>
      <c r="K6">
        <v>31</v>
      </c>
      <c r="L6">
        <v>30</v>
      </c>
      <c r="M6">
        <v>31</v>
      </c>
      <c r="AQ6" s="29" t="s">
        <v>77</v>
      </c>
      <c r="AR6" s="22">
        <v>8.5999999999999993E-2</v>
      </c>
      <c r="AS6" s="22">
        <v>4.5999999999999999E-2</v>
      </c>
      <c r="AT6" s="22">
        <v>3.9E-2</v>
      </c>
      <c r="AU6" s="22">
        <v>1.4E-2</v>
      </c>
    </row>
    <row r="7" spans="1:47" x14ac:dyDescent="0.35">
      <c r="A7" t="s">
        <v>28</v>
      </c>
      <c r="B7">
        <v>15.5</v>
      </c>
      <c r="C7">
        <v>45</v>
      </c>
      <c r="D7">
        <v>74.5</v>
      </c>
      <c r="E7">
        <v>105</v>
      </c>
      <c r="F7">
        <v>135.5</v>
      </c>
      <c r="G7">
        <v>166</v>
      </c>
      <c r="H7">
        <v>196.5</v>
      </c>
      <c r="I7">
        <v>227.5</v>
      </c>
      <c r="J7">
        <v>258</v>
      </c>
      <c r="K7">
        <v>288.5</v>
      </c>
      <c r="L7">
        <v>319</v>
      </c>
      <c r="M7">
        <v>349.5</v>
      </c>
      <c r="AR7" s="20" t="s">
        <v>57</v>
      </c>
      <c r="AS7" s="20" t="s">
        <v>57</v>
      </c>
      <c r="AT7" s="20" t="s">
        <v>57</v>
      </c>
      <c r="AU7" s="20" t="s">
        <v>57</v>
      </c>
    </row>
    <row r="8" spans="1:47" x14ac:dyDescent="0.35">
      <c r="A8" t="s">
        <v>22</v>
      </c>
      <c r="P8" s="2" t="s">
        <v>14</v>
      </c>
      <c r="Q8" s="2" t="s">
        <v>16</v>
      </c>
      <c r="R8" s="2" t="s">
        <v>17</v>
      </c>
      <c r="S8" s="2" t="s">
        <v>18</v>
      </c>
      <c r="W8" s="8" t="s">
        <v>44</v>
      </c>
      <c r="X8" s="8"/>
      <c r="Y8" s="8"/>
      <c r="Z8" s="8"/>
      <c r="AA8" s="17"/>
      <c r="AB8" s="14" t="s">
        <v>45</v>
      </c>
      <c r="AC8" s="14"/>
      <c r="AD8" s="14"/>
      <c r="AE8" s="16" t="s">
        <v>48</v>
      </c>
      <c r="AF8" s="19"/>
      <c r="AG8" s="24" t="s">
        <v>82</v>
      </c>
      <c r="AH8" s="24" t="s">
        <v>82</v>
      </c>
      <c r="AI8" s="24" t="s">
        <v>52</v>
      </c>
      <c r="AJ8" s="24" t="s">
        <v>55</v>
      </c>
      <c r="AK8" s="24" t="s">
        <v>54</v>
      </c>
      <c r="AL8" s="24" t="s">
        <v>53</v>
      </c>
      <c r="AM8" s="24" t="s">
        <v>76</v>
      </c>
      <c r="AN8" s="24" t="s">
        <v>52</v>
      </c>
      <c r="AO8" s="24" t="s">
        <v>55</v>
      </c>
      <c r="AP8" s="24" t="s">
        <v>54</v>
      </c>
      <c r="AQ8" s="24" t="s">
        <v>53</v>
      </c>
      <c r="AR8" s="25" t="s">
        <v>58</v>
      </c>
      <c r="AS8" s="25" t="s">
        <v>59</v>
      </c>
      <c r="AT8" s="25" t="s">
        <v>60</v>
      </c>
      <c r="AU8" s="25" t="s">
        <v>61</v>
      </c>
    </row>
    <row r="9" spans="1:47" ht="16.5" x14ac:dyDescent="0.35">
      <c r="A9" t="s">
        <v>2</v>
      </c>
      <c r="B9" s="2" t="s">
        <v>30</v>
      </c>
      <c r="C9" s="2" t="s">
        <v>31</v>
      </c>
      <c r="D9" s="2" t="s">
        <v>32</v>
      </c>
      <c r="E9" s="2" t="s">
        <v>33</v>
      </c>
      <c r="F9" s="2" t="s">
        <v>3</v>
      </c>
      <c r="G9" s="2" t="s">
        <v>34</v>
      </c>
      <c r="H9" s="2" t="s">
        <v>35</v>
      </c>
      <c r="I9" s="2" t="s">
        <v>36</v>
      </c>
      <c r="J9" s="2" t="s">
        <v>37</v>
      </c>
      <c r="K9" s="2" t="s">
        <v>38</v>
      </c>
      <c r="L9" s="2" t="s">
        <v>39</v>
      </c>
      <c r="M9" s="2" t="s">
        <v>40</v>
      </c>
      <c r="N9" s="2" t="s">
        <v>4</v>
      </c>
      <c r="O9" s="48" t="s">
        <v>49</v>
      </c>
      <c r="P9" s="2" t="s">
        <v>15</v>
      </c>
      <c r="Q9" s="2" t="s">
        <v>19</v>
      </c>
      <c r="R9" s="2" t="s">
        <v>20</v>
      </c>
      <c r="S9" s="2" t="s">
        <v>21</v>
      </c>
      <c r="U9" s="2" t="s">
        <v>23</v>
      </c>
      <c r="V9" s="2" t="s">
        <v>24</v>
      </c>
      <c r="W9" s="9" t="s">
        <v>25</v>
      </c>
      <c r="X9" s="9" t="s">
        <v>26</v>
      </c>
      <c r="Y9" s="9" t="s">
        <v>46</v>
      </c>
      <c r="Z9" s="9" t="s">
        <v>41</v>
      </c>
      <c r="AA9" s="18" t="s">
        <v>43</v>
      </c>
      <c r="AB9" s="15" t="s">
        <v>46</v>
      </c>
      <c r="AC9" s="14" t="s">
        <v>47</v>
      </c>
      <c r="AD9" s="14" t="s">
        <v>41</v>
      </c>
      <c r="AE9" s="16"/>
      <c r="AF9" s="19"/>
      <c r="AG9" s="21" t="s">
        <v>50</v>
      </c>
      <c r="AH9" s="21" t="s">
        <v>49</v>
      </c>
      <c r="AI9" t="s">
        <v>42</v>
      </c>
      <c r="AJ9" t="s">
        <v>42</v>
      </c>
      <c r="AK9" t="s">
        <v>42</v>
      </c>
      <c r="AL9" t="s">
        <v>42</v>
      </c>
      <c r="AM9" t="s">
        <v>56</v>
      </c>
      <c r="AN9" s="2" t="s">
        <v>56</v>
      </c>
      <c r="AO9" s="2" t="s">
        <v>56</v>
      </c>
      <c r="AP9" s="2" t="s">
        <v>56</v>
      </c>
      <c r="AQ9" s="2" t="s">
        <v>56</v>
      </c>
      <c r="AR9" s="26" t="s">
        <v>62</v>
      </c>
      <c r="AS9" s="26" t="s">
        <v>62</v>
      </c>
      <c r="AT9" s="26" t="s">
        <v>62</v>
      </c>
      <c r="AU9" s="26" t="s">
        <v>62</v>
      </c>
    </row>
    <row r="10" spans="1:47" x14ac:dyDescent="0.35">
      <c r="A10">
        <v>1840</v>
      </c>
      <c r="B10" s="1">
        <v>-15.2</v>
      </c>
      <c r="C10" s="1">
        <v>-19.899999999999999</v>
      </c>
      <c r="D10" s="1">
        <v>-6</v>
      </c>
      <c r="E10" s="1">
        <v>-10.4</v>
      </c>
      <c r="F10" s="1">
        <v>0.1</v>
      </c>
      <c r="G10" s="1">
        <v>2.4</v>
      </c>
      <c r="H10" s="1">
        <v>5.2</v>
      </c>
      <c r="I10" s="1">
        <v>4.5</v>
      </c>
      <c r="J10" s="1">
        <v>1.4</v>
      </c>
      <c r="K10" s="1">
        <v>-2.7</v>
      </c>
      <c r="L10" s="1">
        <v>-8.6</v>
      </c>
      <c r="M10" s="1">
        <v>-10.5</v>
      </c>
      <c r="N10" s="1">
        <v>-4.9000000000000004</v>
      </c>
      <c r="O10" s="1">
        <f t="shared" ref="O10:O73" si="0">SUMIF(F10:J10,"&gt;0")</f>
        <v>13.6</v>
      </c>
      <c r="Q10" s="1">
        <f>AVERAGE(D10:F10)</f>
        <v>-5.4333333333333327</v>
      </c>
      <c r="R10" s="1">
        <f>AVERAGE(G10:I10)</f>
        <v>4.0333333333333332</v>
      </c>
      <c r="S10" s="1">
        <f>AVERAGE(J10:L10)</f>
        <v>-3.3000000000000003</v>
      </c>
      <c r="U10" s="1">
        <f>MAX(B10:M10)</f>
        <v>5.2</v>
      </c>
      <c r="V10" s="1">
        <f>MIN(B10:M10)</f>
        <v>-19.899999999999999</v>
      </c>
      <c r="W10" s="5">
        <f>INTERCEPT(E$7:F$7,E10:F10)</f>
        <v>135.2095238095238</v>
      </c>
      <c r="X10" s="1">
        <f t="shared" ref="X10" si="1">INTERCEPT(J$7:K$7,J10:K10)</f>
        <v>268.41463414634148</v>
      </c>
      <c r="Y10" s="1">
        <f>(X10-W10)</f>
        <v>133.20511033681768</v>
      </c>
      <c r="Z10" s="1">
        <f>(X10+W10)/2</f>
        <v>201.81207897793263</v>
      </c>
      <c r="AA10" s="7">
        <f>(2/3)*U10*(X10-W10)</f>
        <v>461.77771583430132</v>
      </c>
      <c r="AB10" s="1"/>
      <c r="AC10" s="1"/>
      <c r="AD10" s="1"/>
      <c r="AG10" s="23">
        <f t="shared" ref="AG10:AG73" si="2">0.0369*H10-0.058</f>
        <v>0.13388000000000003</v>
      </c>
      <c r="AH10" s="23">
        <f t="shared" ref="AH10:AH73" si="3">0.0127*$O10-0.0192</f>
        <v>0.15351999999999999</v>
      </c>
      <c r="AI10" s="11">
        <f t="shared" ref="AI10:AL73" si="4">AI$3*$O10+AI$4</f>
        <v>0.13444</v>
      </c>
      <c r="AJ10" s="11">
        <f t="shared" si="4"/>
        <v>0.20132</v>
      </c>
      <c r="AK10" s="11">
        <f t="shared" si="4"/>
        <v>0.24367999999999998</v>
      </c>
      <c r="AL10" s="11">
        <f t="shared" si="4"/>
        <v>0.42469999999999997</v>
      </c>
      <c r="AM10" s="23">
        <f t="shared" ref="AM10:AQ61" si="5">2.42*AH10^2-3.01*AH10+1.54</f>
        <v>1.134940304768</v>
      </c>
      <c r="AN10" s="23">
        <f>2.42*AI10^2-3.01*AI10+1.54</f>
        <v>1.1790749549120001</v>
      </c>
      <c r="AO10" s="23">
        <f>2.42*AJ10^2-3.01*AJ10+1.54</f>
        <v>1.0321087766080002</v>
      </c>
      <c r="AP10" s="23">
        <f>2.42*AK10^2-3.01*AK10+1.54</f>
        <v>0.95022266060800009</v>
      </c>
      <c r="AQ10" s="23">
        <f>2.42*AL10^2-3.01*AL10+1.54</f>
        <v>0.69814861780000004</v>
      </c>
      <c r="AR10" s="23">
        <f t="shared" ref="AR10:AU41" si="6">AR$6*SQRT($AA10*AN10)</f>
        <v>2.0067147555070295</v>
      </c>
      <c r="AS10" s="23">
        <f t="shared" si="6"/>
        <v>1.004238929427796</v>
      </c>
      <c r="AT10" s="23">
        <f t="shared" si="6"/>
        <v>0.81694681544704784</v>
      </c>
      <c r="AU10" s="23">
        <f t="shared" si="6"/>
        <v>0.25137290409260399</v>
      </c>
    </row>
    <row r="11" spans="1:47" x14ac:dyDescent="0.35">
      <c r="A11">
        <v>1841</v>
      </c>
      <c r="B11" s="1">
        <v>-12.1</v>
      </c>
      <c r="C11" s="1">
        <v>-10.9</v>
      </c>
      <c r="D11" s="1">
        <v>-15.4</v>
      </c>
      <c r="E11" s="1">
        <v>-9</v>
      </c>
      <c r="F11" s="6">
        <v>-1.7</v>
      </c>
      <c r="G11" s="1">
        <v>1.2</v>
      </c>
      <c r="H11" s="1">
        <v>4.5</v>
      </c>
      <c r="I11" s="1">
        <v>4.8</v>
      </c>
      <c r="J11" s="1">
        <v>1.6</v>
      </c>
      <c r="K11" s="1">
        <v>-2.4</v>
      </c>
      <c r="L11" s="1">
        <v>-8.6999999999999993</v>
      </c>
      <c r="M11" s="1">
        <v>-13.1</v>
      </c>
      <c r="N11" s="1">
        <v>-5.0999999999999996</v>
      </c>
      <c r="O11" s="1">
        <f t="shared" si="0"/>
        <v>12.1</v>
      </c>
      <c r="P11" s="1">
        <f>(M10+B11+C11)/3</f>
        <v>-11.166666666666666</v>
      </c>
      <c r="Q11" s="1">
        <f>AVERAGE(D11:F11)</f>
        <v>-8.6999999999999993</v>
      </c>
      <c r="R11" s="1">
        <f>AVERAGE(G11:I11)</f>
        <v>3.5</v>
      </c>
      <c r="S11" s="1">
        <f>AVERAGE(J11:L11)</f>
        <v>-3.1666666666666665</v>
      </c>
      <c r="U11" s="1">
        <f t="shared" ref="U11:U74" si="7">MAX(B11:M11)</f>
        <v>4.8</v>
      </c>
      <c r="V11" s="1">
        <f t="shared" ref="V11:V74" si="8">MIN(B11:M11)</f>
        <v>-15.4</v>
      </c>
      <c r="W11" s="4">
        <f t="shared" ref="W11:W16" si="9">INTERCEPT(F$7:G$7,F11:G11)</f>
        <v>153.37931034482759</v>
      </c>
      <c r="X11" s="1">
        <f>INTERCEPT(J$7:K$7,J11:K11)</f>
        <v>270.2</v>
      </c>
      <c r="Y11" s="1">
        <f t="shared" ref="Y11:Y74" si="10">(X11-W11)</f>
        <v>116.8206896551724</v>
      </c>
      <c r="Z11" s="1">
        <f t="shared" ref="Z11:Z74" si="11">(X11+W11)/2</f>
        <v>211.7896551724138</v>
      </c>
      <c r="AA11" s="7">
        <f t="shared" ref="AA11:AA74" si="12">(2/3)*U11*(X11-W11)</f>
        <v>373.82620689655164</v>
      </c>
      <c r="AB11" s="1">
        <f t="shared" ref="AB11:AB74" si="13">365-X10+W11</f>
        <v>249.9646761984861</v>
      </c>
      <c r="AC11" s="1">
        <f>ABS((2/3)*V11*AB11)</f>
        <v>2566.3040089711239</v>
      </c>
      <c r="AD11" s="1">
        <f>W11-AB11/2</f>
        <v>28.396972245584536</v>
      </c>
      <c r="AE11" s="12">
        <f>SQRT(AC11)/(SQRT(AA11)+SQRT(AC11))</f>
        <v>0.72376514088223987</v>
      </c>
      <c r="AG11" s="23">
        <f t="shared" si="2"/>
        <v>0.10805000000000001</v>
      </c>
      <c r="AH11" s="23">
        <f t="shared" si="3"/>
        <v>0.13447000000000001</v>
      </c>
      <c r="AI11" s="11">
        <f t="shared" si="4"/>
        <v>0.12483999999999999</v>
      </c>
      <c r="AJ11" s="11">
        <f t="shared" si="4"/>
        <v>0.18602000000000002</v>
      </c>
      <c r="AK11" s="11">
        <f t="shared" si="4"/>
        <v>0.22897999999999999</v>
      </c>
      <c r="AL11" s="11">
        <f t="shared" si="4"/>
        <v>0.41494999999999999</v>
      </c>
      <c r="AM11" s="23">
        <f t="shared" si="5"/>
        <v>1.179004177778</v>
      </c>
      <c r="AN11" s="23">
        <f t="shared" si="5"/>
        <v>1.201947361952</v>
      </c>
      <c r="AO11" s="23">
        <f t="shared" si="5"/>
        <v>1.063820125768</v>
      </c>
      <c r="AP11" s="23">
        <f t="shared" si="5"/>
        <v>0.97765525376800011</v>
      </c>
      <c r="AQ11" s="23">
        <f t="shared" si="5"/>
        <v>0.70768457605000012</v>
      </c>
      <c r="AR11" s="23">
        <f t="shared" si="6"/>
        <v>1.8229554174595524</v>
      </c>
      <c r="AS11" s="23">
        <f t="shared" si="6"/>
        <v>0.9173325518015325</v>
      </c>
      <c r="AT11" s="23">
        <f t="shared" si="6"/>
        <v>0.74557673583032735</v>
      </c>
      <c r="AU11" s="23">
        <f t="shared" si="6"/>
        <v>0.22771035107306231</v>
      </c>
    </row>
    <row r="12" spans="1:47" x14ac:dyDescent="0.35">
      <c r="A12">
        <v>1842</v>
      </c>
      <c r="B12" s="1">
        <v>-14</v>
      </c>
      <c r="C12" s="1">
        <v>-22.3</v>
      </c>
      <c r="D12" s="1">
        <v>-17.8</v>
      </c>
      <c r="E12" s="1">
        <v>-10.4</v>
      </c>
      <c r="F12" s="6">
        <v>-0.3</v>
      </c>
      <c r="G12" s="1">
        <v>2.2999999999999998</v>
      </c>
      <c r="H12" s="1">
        <v>5.3</v>
      </c>
      <c r="I12" s="1">
        <v>4.5</v>
      </c>
      <c r="J12" s="1">
        <v>1.7</v>
      </c>
      <c r="K12" s="1">
        <v>-0.7</v>
      </c>
      <c r="L12" s="1">
        <v>-8.6999999999999993</v>
      </c>
      <c r="M12" s="1">
        <v>-12.2</v>
      </c>
      <c r="N12" s="1">
        <v>-6</v>
      </c>
      <c r="O12" s="1">
        <f t="shared" si="0"/>
        <v>13.799999999999999</v>
      </c>
      <c r="P12" s="1">
        <f t="shared" ref="P12:P75" si="14">(M11+B12+C12)/3</f>
        <v>-16.466666666666669</v>
      </c>
      <c r="Q12" s="1">
        <f t="shared" ref="Q12:Q75" si="15">AVERAGE(D12:F12)</f>
        <v>-9.5000000000000018</v>
      </c>
      <c r="R12" s="1">
        <f t="shared" ref="R12:R75" si="16">AVERAGE(G12:I12)</f>
        <v>4.0333333333333332</v>
      </c>
      <c r="S12" s="1">
        <f t="shared" ref="S12:S75" si="17">AVERAGE(J12:L12)</f>
        <v>-2.5666666666666664</v>
      </c>
      <c r="U12" s="1">
        <f t="shared" si="7"/>
        <v>5.3</v>
      </c>
      <c r="V12" s="1">
        <f t="shared" si="8"/>
        <v>-22.3</v>
      </c>
      <c r="W12" s="4">
        <f t="shared" si="9"/>
        <v>139.01923076923077</v>
      </c>
      <c r="X12" s="1">
        <f t="shared" ref="X12:X75" si="18">INTERCEPT(J$7:K$7,J12:K12)</f>
        <v>279.60416666666669</v>
      </c>
      <c r="Y12" s="1">
        <f t="shared" si="10"/>
        <v>140.58493589743591</v>
      </c>
      <c r="Z12" s="1">
        <f t="shared" si="11"/>
        <v>209.31169871794873</v>
      </c>
      <c r="AA12" s="7">
        <f t="shared" si="12"/>
        <v>496.73344017094018</v>
      </c>
      <c r="AB12" s="1">
        <f t="shared" si="13"/>
        <v>233.81923076923078</v>
      </c>
      <c r="AC12" s="1">
        <f t="shared" ref="AC12:AC75" si="19">ABS((2/3)*V12*AB12)</f>
        <v>3476.1125641025646</v>
      </c>
      <c r="AD12" s="1">
        <f t="shared" ref="AD12:AD75" si="20">W12-AB12/2</f>
        <v>22.109615384615381</v>
      </c>
      <c r="AE12" s="12">
        <f t="shared" ref="AE12:AE75" si="21">SQRT(AC12)/(SQRT(AA12)+SQRT(AC12))</f>
        <v>0.7256788701107747</v>
      </c>
      <c r="AG12" s="23">
        <f t="shared" si="2"/>
        <v>0.13757</v>
      </c>
      <c r="AH12" s="23">
        <f t="shared" si="3"/>
        <v>0.15605999999999998</v>
      </c>
      <c r="AI12" s="11">
        <f t="shared" si="4"/>
        <v>0.13572000000000001</v>
      </c>
      <c r="AJ12" s="11">
        <f t="shared" si="4"/>
        <v>0.20335999999999999</v>
      </c>
      <c r="AK12" s="11">
        <f t="shared" si="4"/>
        <v>0.24563999999999997</v>
      </c>
      <c r="AL12" s="11">
        <f t="shared" si="4"/>
        <v>0.42599999999999999</v>
      </c>
      <c r="AM12" s="23">
        <f t="shared" si="5"/>
        <v>1.1291978311120001</v>
      </c>
      <c r="AN12" s="23">
        <f t="shared" si="5"/>
        <v>1.176059002528</v>
      </c>
      <c r="AO12" s="23">
        <f t="shared" si="5"/>
        <v>1.0279662008320001</v>
      </c>
      <c r="AP12" s="23">
        <f t="shared" si="5"/>
        <v>0.94664400323200015</v>
      </c>
      <c r="AQ12" s="23">
        <f t="shared" si="5"/>
        <v>0.69691192000000002</v>
      </c>
      <c r="AR12" s="23">
        <f t="shared" si="6"/>
        <v>2.0786181038178659</v>
      </c>
      <c r="AS12" s="23">
        <f t="shared" si="6"/>
        <v>1.0394627921991411</v>
      </c>
      <c r="AT12" s="23">
        <f t="shared" si="6"/>
        <v>0.8457064637881917</v>
      </c>
      <c r="AU12" s="23">
        <f t="shared" si="6"/>
        <v>0.26048257769278171</v>
      </c>
    </row>
    <row r="13" spans="1:47" x14ac:dyDescent="0.35">
      <c r="A13">
        <v>1843</v>
      </c>
      <c r="B13" s="1">
        <v>-16</v>
      </c>
      <c r="C13" s="1">
        <v>-12.4</v>
      </c>
      <c r="D13" s="1">
        <v>-10.1</v>
      </c>
      <c r="E13" s="1">
        <v>-7.2</v>
      </c>
      <c r="F13" s="6">
        <v>-0.5</v>
      </c>
      <c r="G13" s="1">
        <v>4</v>
      </c>
      <c r="H13" s="1">
        <v>4.7</v>
      </c>
      <c r="I13" s="1">
        <v>4.9000000000000004</v>
      </c>
      <c r="J13" s="1">
        <v>1.9</v>
      </c>
      <c r="K13" s="1">
        <v>-0.9</v>
      </c>
      <c r="L13" s="1">
        <v>-10.1</v>
      </c>
      <c r="M13" s="1">
        <v>-15.3</v>
      </c>
      <c r="N13" s="1">
        <v>-4.7</v>
      </c>
      <c r="O13" s="1">
        <f t="shared" si="0"/>
        <v>15.5</v>
      </c>
      <c r="P13" s="1">
        <f t="shared" si="14"/>
        <v>-13.533333333333333</v>
      </c>
      <c r="Q13" s="1">
        <f t="shared" si="15"/>
        <v>-5.9333333333333336</v>
      </c>
      <c r="R13" s="1">
        <f t="shared" si="16"/>
        <v>4.5333333333333332</v>
      </c>
      <c r="S13" s="1">
        <f t="shared" si="17"/>
        <v>-3.0333333333333332</v>
      </c>
      <c r="U13" s="1">
        <f t="shared" si="7"/>
        <v>4.9000000000000004</v>
      </c>
      <c r="V13" s="1">
        <f t="shared" si="8"/>
        <v>-16</v>
      </c>
      <c r="W13" s="4">
        <f t="shared" si="9"/>
        <v>138.88888888888889</v>
      </c>
      <c r="X13" s="1">
        <f t="shared" si="18"/>
        <v>278.69642857142856</v>
      </c>
      <c r="Y13" s="1">
        <f t="shared" si="10"/>
        <v>139.80753968253967</v>
      </c>
      <c r="Z13" s="1">
        <f t="shared" si="11"/>
        <v>208.79265873015873</v>
      </c>
      <c r="AA13" s="7">
        <f t="shared" si="12"/>
        <v>456.70462962962955</v>
      </c>
      <c r="AB13" s="1">
        <f t="shared" si="13"/>
        <v>224.2847222222222</v>
      </c>
      <c r="AC13" s="1">
        <f t="shared" si="19"/>
        <v>2392.37037037037</v>
      </c>
      <c r="AD13" s="1">
        <f t="shared" si="20"/>
        <v>26.746527777777786</v>
      </c>
      <c r="AE13" s="12">
        <f t="shared" si="21"/>
        <v>0.69593220053317673</v>
      </c>
      <c r="AG13" s="23">
        <f t="shared" si="2"/>
        <v>0.11543000000000003</v>
      </c>
      <c r="AH13" s="23">
        <f t="shared" si="3"/>
        <v>0.17765</v>
      </c>
      <c r="AI13" s="11">
        <f t="shared" si="4"/>
        <v>0.14660000000000001</v>
      </c>
      <c r="AJ13" s="11">
        <f t="shared" si="4"/>
        <v>0.22070000000000001</v>
      </c>
      <c r="AK13" s="11">
        <f t="shared" si="4"/>
        <v>0.26229999999999998</v>
      </c>
      <c r="AL13" s="11">
        <f t="shared" si="4"/>
        <v>0.43704999999999999</v>
      </c>
      <c r="AM13" s="23">
        <f t="shared" si="5"/>
        <v>1.08164754445</v>
      </c>
      <c r="AN13" s="23">
        <f t="shared" si="5"/>
        <v>1.1507435751999999</v>
      </c>
      <c r="AO13" s="23">
        <f t="shared" si="5"/>
        <v>0.99356754580000006</v>
      </c>
      <c r="AP13" s="23">
        <f t="shared" si="5"/>
        <v>0.9169761218000001</v>
      </c>
      <c r="AQ13" s="23">
        <f t="shared" si="5"/>
        <v>0.68673024005000016</v>
      </c>
      <c r="AR13" s="23">
        <f t="shared" si="6"/>
        <v>1.971539296038417</v>
      </c>
      <c r="AS13" s="23">
        <f t="shared" si="6"/>
        <v>0.97988303189877957</v>
      </c>
      <c r="AT13" s="23">
        <f t="shared" si="6"/>
        <v>0.79810738135330406</v>
      </c>
      <c r="AU13" s="23">
        <f t="shared" si="6"/>
        <v>0.24793556515302595</v>
      </c>
    </row>
    <row r="14" spans="1:47" x14ac:dyDescent="0.35">
      <c r="A14">
        <v>1844</v>
      </c>
      <c r="B14" s="1">
        <v>-20.3</v>
      </c>
      <c r="C14" s="1">
        <v>-18.7</v>
      </c>
      <c r="D14" s="1">
        <v>-18.2</v>
      </c>
      <c r="E14" s="1">
        <v>-16.399999999999999</v>
      </c>
      <c r="F14" s="6">
        <v>-4.7</v>
      </c>
      <c r="G14" s="1">
        <v>4</v>
      </c>
      <c r="H14" s="1">
        <v>6</v>
      </c>
      <c r="I14" s="1">
        <v>5.0999999999999996</v>
      </c>
      <c r="J14" s="1">
        <v>1.4</v>
      </c>
      <c r="K14" s="1">
        <v>-1.3</v>
      </c>
      <c r="L14" s="1">
        <v>-8.5</v>
      </c>
      <c r="M14" s="1">
        <v>-9.6</v>
      </c>
      <c r="N14" s="1">
        <v>-6.8</v>
      </c>
      <c r="O14" s="1">
        <f t="shared" si="0"/>
        <v>16.5</v>
      </c>
      <c r="P14" s="1">
        <f t="shared" si="14"/>
        <v>-18.099999999999998</v>
      </c>
      <c r="Q14" s="1">
        <f t="shared" si="15"/>
        <v>-13.1</v>
      </c>
      <c r="R14" s="1">
        <f t="shared" si="16"/>
        <v>5.0333333333333332</v>
      </c>
      <c r="S14" s="1">
        <f t="shared" si="17"/>
        <v>-2.8000000000000003</v>
      </c>
      <c r="U14" s="1">
        <f t="shared" si="7"/>
        <v>6</v>
      </c>
      <c r="V14" s="1">
        <f t="shared" si="8"/>
        <v>-20.3</v>
      </c>
      <c r="W14" s="4">
        <f t="shared" si="9"/>
        <v>151.97701149425288</v>
      </c>
      <c r="X14" s="1">
        <f t="shared" si="18"/>
        <v>273.81481481481484</v>
      </c>
      <c r="Y14" s="1">
        <f t="shared" si="10"/>
        <v>121.83780332056196</v>
      </c>
      <c r="Z14" s="1">
        <f t="shared" si="11"/>
        <v>212.89591315453384</v>
      </c>
      <c r="AA14" s="7">
        <f t="shared" si="12"/>
        <v>487.35121328224784</v>
      </c>
      <c r="AB14" s="1">
        <f t="shared" si="13"/>
        <v>238.28058292282432</v>
      </c>
      <c r="AC14" s="1">
        <f t="shared" si="19"/>
        <v>3224.7305555555558</v>
      </c>
      <c r="AD14" s="1">
        <f t="shared" si="20"/>
        <v>32.836720032840716</v>
      </c>
      <c r="AE14" s="12">
        <f t="shared" si="21"/>
        <v>0.72007019366353908</v>
      </c>
      <c r="AG14" s="23">
        <f t="shared" si="2"/>
        <v>0.16340000000000002</v>
      </c>
      <c r="AH14" s="23">
        <f t="shared" si="3"/>
        <v>0.19034999999999999</v>
      </c>
      <c r="AI14" s="11">
        <f t="shared" si="4"/>
        <v>0.153</v>
      </c>
      <c r="AJ14" s="11">
        <f t="shared" si="4"/>
        <v>0.23089999999999999</v>
      </c>
      <c r="AK14" s="11">
        <f t="shared" si="4"/>
        <v>0.27210000000000001</v>
      </c>
      <c r="AL14" s="11">
        <f t="shared" si="4"/>
        <v>0.44355</v>
      </c>
      <c r="AM14" s="23">
        <f t="shared" si="5"/>
        <v>1.0547306564500001</v>
      </c>
      <c r="AN14" s="23">
        <f t="shared" si="5"/>
        <v>1.13611978</v>
      </c>
      <c r="AO14" s="23">
        <f t="shared" si="5"/>
        <v>0.97401284020000001</v>
      </c>
      <c r="AP14" s="23">
        <f t="shared" si="5"/>
        <v>0.90015195219999999</v>
      </c>
      <c r="AQ14" s="23">
        <f t="shared" si="5"/>
        <v>0.68101707805000011</v>
      </c>
      <c r="AR14" s="23">
        <f t="shared" si="6"/>
        <v>2.0236319962860438</v>
      </c>
      <c r="AS14" s="23">
        <f t="shared" si="6"/>
        <v>1.0022156924640002</v>
      </c>
      <c r="AT14" s="23">
        <f t="shared" si="6"/>
        <v>0.8168523196585078</v>
      </c>
      <c r="AU14" s="23">
        <f t="shared" si="6"/>
        <v>0.2550516062558818</v>
      </c>
    </row>
    <row r="15" spans="1:47" x14ac:dyDescent="0.35">
      <c r="A15">
        <v>1845</v>
      </c>
      <c r="B15" s="1">
        <v>-16.100000000000001</v>
      </c>
      <c r="C15" s="1">
        <v>-21.5</v>
      </c>
      <c r="D15" s="1">
        <v>-12.8</v>
      </c>
      <c r="E15" s="1">
        <v>-6.3</v>
      </c>
      <c r="F15" s="6">
        <v>-1.1000000000000001</v>
      </c>
      <c r="G15" s="1">
        <v>2.2999999999999998</v>
      </c>
      <c r="H15" s="1">
        <v>8.3000000000000007</v>
      </c>
      <c r="I15" s="1">
        <v>6.1</v>
      </c>
      <c r="J15" s="1">
        <v>2</v>
      </c>
      <c r="K15" s="1">
        <v>-3.8</v>
      </c>
      <c r="L15" s="1">
        <v>-6.5</v>
      </c>
      <c r="M15" s="1">
        <v>-12.1</v>
      </c>
      <c r="N15" s="1">
        <v>-5.0999999999999996</v>
      </c>
      <c r="O15" s="1">
        <f t="shared" si="0"/>
        <v>18.700000000000003</v>
      </c>
      <c r="P15" s="1">
        <f t="shared" si="14"/>
        <v>-15.733333333333334</v>
      </c>
      <c r="Q15" s="1">
        <f t="shared" si="15"/>
        <v>-6.7333333333333343</v>
      </c>
      <c r="R15" s="1">
        <f t="shared" si="16"/>
        <v>5.5666666666666673</v>
      </c>
      <c r="S15" s="1">
        <f t="shared" si="17"/>
        <v>-2.7666666666666671</v>
      </c>
      <c r="U15" s="1">
        <f t="shared" si="7"/>
        <v>8.3000000000000007</v>
      </c>
      <c r="V15" s="1">
        <f t="shared" si="8"/>
        <v>-21.5</v>
      </c>
      <c r="W15" s="4">
        <f t="shared" si="9"/>
        <v>145.36764705882354</v>
      </c>
      <c r="X15" s="1">
        <f t="shared" si="18"/>
        <v>268.51724137931035</v>
      </c>
      <c r="Y15" s="1">
        <f t="shared" si="10"/>
        <v>123.14959432048681</v>
      </c>
      <c r="Z15" s="1">
        <f t="shared" si="11"/>
        <v>206.94244421906694</v>
      </c>
      <c r="AA15" s="7">
        <f t="shared" si="12"/>
        <v>681.42775524002707</v>
      </c>
      <c r="AB15" s="1">
        <f t="shared" si="13"/>
        <v>236.5528322440087</v>
      </c>
      <c r="AC15" s="1">
        <f t="shared" si="19"/>
        <v>3390.5905954974578</v>
      </c>
      <c r="AD15" s="1">
        <f t="shared" si="20"/>
        <v>27.091230936819187</v>
      </c>
      <c r="AE15" s="12">
        <f t="shared" si="21"/>
        <v>0.69046296326737022</v>
      </c>
      <c r="AG15" s="23">
        <f t="shared" si="2"/>
        <v>0.24827000000000005</v>
      </c>
      <c r="AH15" s="23">
        <f t="shared" si="3"/>
        <v>0.21829000000000004</v>
      </c>
      <c r="AI15" s="11">
        <f t="shared" si="4"/>
        <v>0.16708000000000001</v>
      </c>
      <c r="AJ15" s="11">
        <f t="shared" si="4"/>
        <v>0.25334000000000007</v>
      </c>
      <c r="AK15" s="11">
        <f t="shared" si="4"/>
        <v>0.29366000000000003</v>
      </c>
      <c r="AL15" s="11">
        <f t="shared" si="4"/>
        <v>0.45784999999999998</v>
      </c>
      <c r="AM15" s="23">
        <f t="shared" si="5"/>
        <v>0.99826136832200008</v>
      </c>
      <c r="AN15" s="23">
        <f t="shared" si="5"/>
        <v>1.1046452578879999</v>
      </c>
      <c r="AO15" s="23">
        <f t="shared" si="5"/>
        <v>0.93276499655199996</v>
      </c>
      <c r="AP15" s="23">
        <f t="shared" si="5"/>
        <v>0.86477499335200003</v>
      </c>
      <c r="AQ15" s="23">
        <f t="shared" si="5"/>
        <v>0.66916792645000012</v>
      </c>
      <c r="AR15" s="23">
        <f t="shared" si="6"/>
        <v>2.3594988875920477</v>
      </c>
      <c r="AS15" s="23">
        <f t="shared" si="6"/>
        <v>1.1597219074565948</v>
      </c>
      <c r="AT15" s="23">
        <f t="shared" si="6"/>
        <v>0.94672986595649489</v>
      </c>
      <c r="AU15" s="23">
        <f t="shared" si="6"/>
        <v>0.29895478120928531</v>
      </c>
    </row>
    <row r="16" spans="1:47" x14ac:dyDescent="0.35">
      <c r="A16">
        <v>1846</v>
      </c>
      <c r="B16" s="1">
        <v>-16.2</v>
      </c>
      <c r="C16" s="1">
        <v>-15.3</v>
      </c>
      <c r="D16" s="1">
        <v>-14.6</v>
      </c>
      <c r="E16" s="1">
        <v>-6.5</v>
      </c>
      <c r="F16" s="6">
        <v>-0.5</v>
      </c>
      <c r="G16" s="1">
        <v>1.3</v>
      </c>
      <c r="H16" s="1">
        <v>4.5999999999999996</v>
      </c>
      <c r="I16" s="1">
        <v>5.6</v>
      </c>
      <c r="J16" s="1">
        <v>2.4</v>
      </c>
      <c r="K16" s="1">
        <v>-4</v>
      </c>
      <c r="L16" s="1">
        <v>-5.9</v>
      </c>
      <c r="M16" s="1">
        <v>-5.4</v>
      </c>
      <c r="N16" s="1">
        <v>-4.5</v>
      </c>
      <c r="O16" s="1">
        <f t="shared" si="0"/>
        <v>13.9</v>
      </c>
      <c r="P16" s="1">
        <f t="shared" si="14"/>
        <v>-14.533333333333331</v>
      </c>
      <c r="Q16" s="1">
        <f t="shared" si="15"/>
        <v>-7.2</v>
      </c>
      <c r="R16" s="1">
        <f t="shared" si="16"/>
        <v>3.8333333333333335</v>
      </c>
      <c r="S16" s="1">
        <f t="shared" si="17"/>
        <v>-2.5</v>
      </c>
      <c r="U16" s="1">
        <f t="shared" si="7"/>
        <v>5.6</v>
      </c>
      <c r="V16" s="1">
        <f t="shared" si="8"/>
        <v>-16.2</v>
      </c>
      <c r="W16" s="4">
        <f t="shared" si="9"/>
        <v>143.97222222222223</v>
      </c>
      <c r="X16" s="1">
        <f t="shared" si="18"/>
        <v>269.4375</v>
      </c>
      <c r="Y16" s="1">
        <f t="shared" si="10"/>
        <v>125.46527777777777</v>
      </c>
      <c r="Z16" s="1">
        <f t="shared" si="11"/>
        <v>206.70486111111111</v>
      </c>
      <c r="AA16" s="7">
        <f t="shared" si="12"/>
        <v>468.40370370370363</v>
      </c>
      <c r="AB16" s="1">
        <f t="shared" si="13"/>
        <v>240.45498084291188</v>
      </c>
      <c r="AC16" s="1">
        <f t="shared" si="19"/>
        <v>2596.9137931034479</v>
      </c>
      <c r="AD16" s="1">
        <f t="shared" si="20"/>
        <v>23.744731800766289</v>
      </c>
      <c r="AE16" s="12">
        <f t="shared" si="21"/>
        <v>0.70190257269896794</v>
      </c>
      <c r="AG16" s="23">
        <f t="shared" si="2"/>
        <v>0.11174000000000001</v>
      </c>
      <c r="AH16" s="23">
        <f t="shared" si="3"/>
        <v>0.15733</v>
      </c>
      <c r="AI16" s="11">
        <f t="shared" si="4"/>
        <v>0.13636000000000001</v>
      </c>
      <c r="AJ16" s="11">
        <f t="shared" si="4"/>
        <v>0.20438000000000001</v>
      </c>
      <c r="AK16" s="11">
        <f t="shared" si="4"/>
        <v>0.24662000000000001</v>
      </c>
      <c r="AL16" s="11">
        <f t="shared" si="4"/>
        <v>0.42664999999999997</v>
      </c>
      <c r="AM16" s="23">
        <f t="shared" si="5"/>
        <v>1.1263383039380002</v>
      </c>
      <c r="AN16" s="23">
        <f t="shared" si="5"/>
        <v>1.1745540000320001</v>
      </c>
      <c r="AO16" s="23">
        <f t="shared" si="5"/>
        <v>1.0259024662480001</v>
      </c>
      <c r="AP16" s="23">
        <f t="shared" si="5"/>
        <v>0.94486164704800013</v>
      </c>
      <c r="AQ16" s="23">
        <f t="shared" si="5"/>
        <v>0.69629663845000012</v>
      </c>
      <c r="AR16" s="23">
        <f t="shared" si="6"/>
        <v>2.0171820994782936</v>
      </c>
      <c r="AS16" s="23">
        <f t="shared" si="6"/>
        <v>1.0083725826195673</v>
      </c>
      <c r="AT16" s="23">
        <f t="shared" si="6"/>
        <v>0.82046276761444792</v>
      </c>
      <c r="AU16" s="23">
        <f t="shared" si="6"/>
        <v>0.25283392408452249</v>
      </c>
    </row>
    <row r="17" spans="1:47" x14ac:dyDescent="0.35">
      <c r="A17">
        <v>1847</v>
      </c>
      <c r="B17" s="1">
        <v>-5.2</v>
      </c>
      <c r="C17" s="1">
        <v>-8.1</v>
      </c>
      <c r="D17" s="1">
        <v>-3.5</v>
      </c>
      <c r="E17" s="1">
        <v>-4.3</v>
      </c>
      <c r="F17" s="5">
        <v>0.9</v>
      </c>
      <c r="G17" s="1">
        <v>3.6</v>
      </c>
      <c r="H17" s="1">
        <v>4.3</v>
      </c>
      <c r="I17" s="1">
        <v>4.5</v>
      </c>
      <c r="J17" s="1">
        <v>1.7</v>
      </c>
      <c r="K17" s="1">
        <v>-0.6</v>
      </c>
      <c r="L17" s="1">
        <v>-9.9</v>
      </c>
      <c r="M17" s="1">
        <v>-14.9</v>
      </c>
      <c r="N17" s="1">
        <v>-2.6</v>
      </c>
      <c r="O17" s="1">
        <f t="shared" si="0"/>
        <v>15</v>
      </c>
      <c r="P17" s="1">
        <f t="shared" si="14"/>
        <v>-6.2333333333333343</v>
      </c>
      <c r="Q17" s="1">
        <f t="shared" si="15"/>
        <v>-2.2999999999999998</v>
      </c>
      <c r="R17" s="1">
        <f t="shared" si="16"/>
        <v>4.1333333333333337</v>
      </c>
      <c r="S17" s="1">
        <f t="shared" si="17"/>
        <v>-2.9333333333333336</v>
      </c>
      <c r="U17" s="1">
        <f t="shared" si="7"/>
        <v>4.5</v>
      </c>
      <c r="V17" s="1">
        <f t="shared" si="8"/>
        <v>-14.9</v>
      </c>
      <c r="W17" s="5">
        <f>INTERCEPT(E$7:F$7,E17:F17)</f>
        <v>130.22115384615384</v>
      </c>
      <c r="X17" s="1">
        <f t="shared" si="18"/>
        <v>280.54347826086956</v>
      </c>
      <c r="Y17" s="1">
        <f t="shared" si="10"/>
        <v>150.32232441471572</v>
      </c>
      <c r="Z17" s="1">
        <f t="shared" si="11"/>
        <v>205.38231605351172</v>
      </c>
      <c r="AA17" s="7">
        <f t="shared" si="12"/>
        <v>450.9669732441472</v>
      </c>
      <c r="AB17" s="1">
        <f t="shared" si="13"/>
        <v>225.78365384615384</v>
      </c>
      <c r="AC17" s="1">
        <f t="shared" si="19"/>
        <v>2242.7842948717948</v>
      </c>
      <c r="AD17" s="1">
        <f t="shared" si="20"/>
        <v>17.32932692307692</v>
      </c>
      <c r="AE17" s="12">
        <f t="shared" si="21"/>
        <v>0.69041060808631283</v>
      </c>
      <c r="AG17" s="23">
        <f t="shared" si="2"/>
        <v>0.10067000000000001</v>
      </c>
      <c r="AH17" s="23">
        <f t="shared" si="3"/>
        <v>0.17130000000000001</v>
      </c>
      <c r="AI17" s="11">
        <f t="shared" si="4"/>
        <v>0.1434</v>
      </c>
      <c r="AJ17" s="11">
        <f t="shared" si="4"/>
        <v>0.21560000000000001</v>
      </c>
      <c r="AK17" s="11">
        <f t="shared" si="4"/>
        <v>0.25739999999999996</v>
      </c>
      <c r="AL17" s="11">
        <f t="shared" si="4"/>
        <v>0.43379999999999996</v>
      </c>
      <c r="AM17" s="23">
        <f t="shared" si="5"/>
        <v>1.0953987298000001</v>
      </c>
      <c r="AN17" s="23">
        <f t="shared" si="5"/>
        <v>1.1581298152000001</v>
      </c>
      <c r="AO17" s="23">
        <f t="shared" si="5"/>
        <v>1.0035337312000001</v>
      </c>
      <c r="AP17" s="23">
        <f t="shared" si="5"/>
        <v>0.9255625192000001</v>
      </c>
      <c r="AQ17" s="23">
        <f t="shared" si="5"/>
        <v>0.68966350480000016</v>
      </c>
      <c r="AR17" s="23">
        <f t="shared" si="6"/>
        <v>1.9653931635823183</v>
      </c>
      <c r="AS17" s="23">
        <f t="shared" si="6"/>
        <v>0.97857966699448085</v>
      </c>
      <c r="AT17" s="23">
        <f t="shared" si="6"/>
        <v>0.79678262558382063</v>
      </c>
      <c r="AU17" s="23">
        <f t="shared" si="6"/>
        <v>0.24689882707306418</v>
      </c>
    </row>
    <row r="18" spans="1:47" x14ac:dyDescent="0.35">
      <c r="A18">
        <v>1848</v>
      </c>
      <c r="B18" s="1">
        <v>-15.2</v>
      </c>
      <c r="C18" s="1">
        <v>-17.399999999999999</v>
      </c>
      <c r="D18" s="1">
        <v>-14.9</v>
      </c>
      <c r="E18" s="1">
        <v>-6.7</v>
      </c>
      <c r="F18" s="5">
        <v>1</v>
      </c>
      <c r="G18" s="1">
        <v>4.9000000000000004</v>
      </c>
      <c r="H18" s="1">
        <v>7.7</v>
      </c>
      <c r="I18" s="1">
        <v>6</v>
      </c>
      <c r="J18" s="1">
        <v>2.8</v>
      </c>
      <c r="K18" s="1">
        <v>0</v>
      </c>
      <c r="L18" s="1">
        <v>-4.5999999999999996</v>
      </c>
      <c r="M18" s="1">
        <v>-14.7</v>
      </c>
      <c r="N18" s="1">
        <v>-4.3</v>
      </c>
      <c r="O18" s="1">
        <f t="shared" si="0"/>
        <v>22.400000000000002</v>
      </c>
      <c r="P18" s="1">
        <f t="shared" si="14"/>
        <v>-15.833333333333334</v>
      </c>
      <c r="Q18" s="1">
        <f t="shared" si="15"/>
        <v>-6.8666666666666671</v>
      </c>
      <c r="R18" s="1">
        <f t="shared" si="16"/>
        <v>6.2</v>
      </c>
      <c r="S18" s="1">
        <f t="shared" si="17"/>
        <v>-0.6</v>
      </c>
      <c r="U18" s="1">
        <f t="shared" si="7"/>
        <v>7.7</v>
      </c>
      <c r="V18" s="1">
        <f t="shared" si="8"/>
        <v>-17.399999999999999</v>
      </c>
      <c r="W18" s="5">
        <f>INTERCEPT(E$7:F$7,E18:F18)</f>
        <v>131.53896103896105</v>
      </c>
      <c r="X18" s="1">
        <f t="shared" si="18"/>
        <v>288.5</v>
      </c>
      <c r="Y18" s="1">
        <f t="shared" si="10"/>
        <v>156.96103896103895</v>
      </c>
      <c r="Z18" s="1">
        <f t="shared" si="11"/>
        <v>210.01948051948051</v>
      </c>
      <c r="AA18" s="7">
        <f t="shared" si="12"/>
        <v>805.73333333333323</v>
      </c>
      <c r="AB18" s="1">
        <f t="shared" si="13"/>
        <v>215.99548277809149</v>
      </c>
      <c r="AC18" s="1">
        <f t="shared" si="19"/>
        <v>2505.5476002258606</v>
      </c>
      <c r="AD18" s="1">
        <f t="shared" si="20"/>
        <v>23.541219649915305</v>
      </c>
      <c r="AE18" s="12">
        <f t="shared" si="21"/>
        <v>0.63812951167530008</v>
      </c>
      <c r="AG18" s="23">
        <f t="shared" si="2"/>
        <v>0.22613000000000005</v>
      </c>
      <c r="AH18" s="23">
        <f t="shared" si="3"/>
        <v>0.26528000000000002</v>
      </c>
      <c r="AI18" s="11">
        <f t="shared" si="4"/>
        <v>0.19076000000000001</v>
      </c>
      <c r="AJ18" s="11">
        <f t="shared" si="4"/>
        <v>0.29108000000000006</v>
      </c>
      <c r="AK18" s="11">
        <f t="shared" si="4"/>
        <v>0.32991999999999999</v>
      </c>
      <c r="AL18" s="11">
        <f t="shared" si="4"/>
        <v>0.4819</v>
      </c>
      <c r="AM18" s="23">
        <f t="shared" si="5"/>
        <v>0.91181101772800011</v>
      </c>
      <c r="AN18" s="23">
        <f t="shared" si="5"/>
        <v>1.0538746937920001</v>
      </c>
      <c r="AO18" s="23">
        <f t="shared" si="5"/>
        <v>0.86888991068800003</v>
      </c>
      <c r="AP18" s="23">
        <f t="shared" si="5"/>
        <v>0.81035103948800002</v>
      </c>
      <c r="AQ18" s="23">
        <f t="shared" si="5"/>
        <v>0.65147181620000016</v>
      </c>
      <c r="AR18" s="23">
        <f t="shared" si="6"/>
        <v>2.5060434971705519</v>
      </c>
      <c r="AS18" s="23">
        <f t="shared" si="6"/>
        <v>1.2171269373015852</v>
      </c>
      <c r="AT18" s="23">
        <f t="shared" si="6"/>
        <v>0.99654489615558683</v>
      </c>
      <c r="AU18" s="23">
        <f t="shared" si="6"/>
        <v>0.32075358357429334</v>
      </c>
    </row>
    <row r="19" spans="1:47" x14ac:dyDescent="0.35">
      <c r="A19">
        <v>1849</v>
      </c>
      <c r="B19" s="1">
        <v>-20</v>
      </c>
      <c r="C19" s="1">
        <v>-21.2</v>
      </c>
      <c r="D19" s="1">
        <v>-17.2</v>
      </c>
      <c r="E19" s="1">
        <v>-5.7</v>
      </c>
      <c r="F19" s="5">
        <v>0.4</v>
      </c>
      <c r="G19" s="1">
        <v>4.0999999999999996</v>
      </c>
      <c r="H19" s="1">
        <v>4.9000000000000004</v>
      </c>
      <c r="I19" s="1">
        <v>5.6</v>
      </c>
      <c r="J19" s="1">
        <v>2.8</v>
      </c>
      <c r="K19" s="1">
        <v>-3</v>
      </c>
      <c r="L19" s="1">
        <v>-8.1</v>
      </c>
      <c r="M19" s="1">
        <v>-5.5</v>
      </c>
      <c r="N19" s="1">
        <v>-5.2</v>
      </c>
      <c r="O19" s="1">
        <f t="shared" si="0"/>
        <v>17.8</v>
      </c>
      <c r="P19" s="1">
        <f t="shared" si="14"/>
        <v>-18.633333333333336</v>
      </c>
      <c r="Q19" s="1">
        <f t="shared" si="15"/>
        <v>-7.5</v>
      </c>
      <c r="R19" s="1">
        <f t="shared" si="16"/>
        <v>4.8666666666666663</v>
      </c>
      <c r="S19" s="1">
        <f t="shared" si="17"/>
        <v>-2.7666666666666671</v>
      </c>
      <c r="U19" s="1">
        <f t="shared" si="7"/>
        <v>5.6</v>
      </c>
      <c r="V19" s="1">
        <f t="shared" si="8"/>
        <v>-21.2</v>
      </c>
      <c r="W19" s="5">
        <f>INTERCEPT(E$7:F$7,E19:F19)</f>
        <v>133.5</v>
      </c>
      <c r="X19" s="1">
        <f t="shared" si="18"/>
        <v>272.72413793103448</v>
      </c>
      <c r="Y19" s="1">
        <f t="shared" si="10"/>
        <v>139.22413793103448</v>
      </c>
      <c r="Z19" s="1">
        <f t="shared" si="11"/>
        <v>203.11206896551724</v>
      </c>
      <c r="AA19" s="7">
        <f t="shared" si="12"/>
        <v>519.77011494252861</v>
      </c>
      <c r="AB19" s="1">
        <f t="shared" si="13"/>
        <v>210</v>
      </c>
      <c r="AC19" s="1">
        <f t="shared" si="19"/>
        <v>2968</v>
      </c>
      <c r="AD19" s="1">
        <f t="shared" si="20"/>
        <v>28.5</v>
      </c>
      <c r="AE19" s="12">
        <f t="shared" si="21"/>
        <v>0.70498045872573012</v>
      </c>
      <c r="AG19" s="23">
        <f t="shared" si="2"/>
        <v>0.12281000000000003</v>
      </c>
      <c r="AH19" s="23">
        <f t="shared" si="3"/>
        <v>0.20686000000000002</v>
      </c>
      <c r="AI19" s="11">
        <f t="shared" si="4"/>
        <v>0.16132000000000002</v>
      </c>
      <c r="AJ19" s="11">
        <f t="shared" si="4"/>
        <v>0.24416000000000004</v>
      </c>
      <c r="AK19" s="11">
        <f t="shared" si="4"/>
        <v>0.28483999999999998</v>
      </c>
      <c r="AL19" s="11">
        <f t="shared" si="4"/>
        <v>0.45199999999999996</v>
      </c>
      <c r="AM19" s="23">
        <f t="shared" si="5"/>
        <v>1.0209057642320001</v>
      </c>
      <c r="AN19" s="23">
        <f t="shared" si="5"/>
        <v>1.117405224608</v>
      </c>
      <c r="AO19" s="23">
        <f t="shared" si="5"/>
        <v>0.94934453555200005</v>
      </c>
      <c r="AP19" s="23">
        <f t="shared" si="5"/>
        <v>0.87897545795200005</v>
      </c>
      <c r="AQ19" s="23">
        <f t="shared" si="5"/>
        <v>0.67389568000000022</v>
      </c>
      <c r="AR19" s="23">
        <f t="shared" si="6"/>
        <v>2.0725711702298186</v>
      </c>
      <c r="AS19" s="23">
        <f t="shared" si="6"/>
        <v>1.021822383419968</v>
      </c>
      <c r="AT19" s="23">
        <f t="shared" si="6"/>
        <v>0.83360178196072621</v>
      </c>
      <c r="AU19" s="23">
        <f t="shared" si="6"/>
        <v>0.26201733467532873</v>
      </c>
    </row>
    <row r="20" spans="1:47" x14ac:dyDescent="0.35">
      <c r="A20">
        <v>1850</v>
      </c>
      <c r="B20" s="1">
        <v>-12.4</v>
      </c>
      <c r="C20" s="1">
        <v>-21.8</v>
      </c>
      <c r="D20" s="1">
        <v>-15.5</v>
      </c>
      <c r="E20" s="1">
        <v>-9</v>
      </c>
      <c r="F20" s="5">
        <v>1</v>
      </c>
      <c r="G20" s="1">
        <v>4.5999999999999996</v>
      </c>
      <c r="H20" s="1">
        <v>6.3</v>
      </c>
      <c r="I20" s="1">
        <v>5.7</v>
      </c>
      <c r="J20" s="1">
        <v>3.1</v>
      </c>
      <c r="K20" s="1">
        <v>-1.4</v>
      </c>
      <c r="L20" s="1">
        <v>-7</v>
      </c>
      <c r="M20" s="1">
        <v>-10.6</v>
      </c>
      <c r="N20" s="1">
        <v>-4.7</v>
      </c>
      <c r="O20" s="1">
        <f t="shared" si="0"/>
        <v>20.7</v>
      </c>
      <c r="P20" s="1">
        <f t="shared" si="14"/>
        <v>-13.233333333333334</v>
      </c>
      <c r="Q20" s="1">
        <f t="shared" si="15"/>
        <v>-7.833333333333333</v>
      </c>
      <c r="R20" s="1">
        <f t="shared" si="16"/>
        <v>5.5333333333333323</v>
      </c>
      <c r="S20" s="1">
        <f t="shared" si="17"/>
        <v>-1.7666666666666666</v>
      </c>
      <c r="U20" s="1">
        <f t="shared" si="7"/>
        <v>6.3</v>
      </c>
      <c r="V20" s="1">
        <f t="shared" si="8"/>
        <v>-21.8</v>
      </c>
      <c r="W20" s="5">
        <f>INTERCEPT(E$7:F$7,E20:F20)</f>
        <v>132.44999999999999</v>
      </c>
      <c r="X20" s="1">
        <f t="shared" si="18"/>
        <v>279.01111111111112</v>
      </c>
      <c r="Y20" s="1">
        <f t="shared" si="10"/>
        <v>146.56111111111113</v>
      </c>
      <c r="Z20" s="1">
        <f t="shared" si="11"/>
        <v>205.73055555555555</v>
      </c>
      <c r="AA20" s="7">
        <f t="shared" si="12"/>
        <v>615.55666666666662</v>
      </c>
      <c r="AB20" s="1">
        <f t="shared" si="13"/>
        <v>224.72586206896551</v>
      </c>
      <c r="AC20" s="1">
        <f t="shared" si="19"/>
        <v>3266.0158620689654</v>
      </c>
      <c r="AD20" s="1">
        <f t="shared" si="20"/>
        <v>20.087068965517233</v>
      </c>
      <c r="AE20" s="12">
        <f t="shared" si="21"/>
        <v>0.6972843895088604</v>
      </c>
      <c r="AG20" s="23">
        <f t="shared" si="2"/>
        <v>0.17447000000000001</v>
      </c>
      <c r="AH20" s="23">
        <f t="shared" si="3"/>
        <v>0.24368999999999996</v>
      </c>
      <c r="AI20" s="11">
        <f t="shared" si="4"/>
        <v>0.17988000000000001</v>
      </c>
      <c r="AJ20" s="11">
        <f t="shared" si="4"/>
        <v>0.27373999999999998</v>
      </c>
      <c r="AK20" s="11">
        <f t="shared" si="4"/>
        <v>0.31325999999999998</v>
      </c>
      <c r="AL20" s="11">
        <f t="shared" si="4"/>
        <v>0.47084999999999999</v>
      </c>
      <c r="AM20" s="23">
        <f t="shared" si="5"/>
        <v>0.95020435496200018</v>
      </c>
      <c r="AN20" s="23">
        <f t="shared" si="5"/>
        <v>1.0768646908480002</v>
      </c>
      <c r="AO20" s="23">
        <f t="shared" si="5"/>
        <v>0.8973818819920002</v>
      </c>
      <c r="AP20" s="23">
        <f t="shared" si="5"/>
        <v>0.83456642279200011</v>
      </c>
      <c r="AQ20" s="23">
        <f t="shared" si="5"/>
        <v>0.65925482845000005</v>
      </c>
      <c r="AR20" s="23">
        <f t="shared" si="6"/>
        <v>2.2141805905814347</v>
      </c>
      <c r="AS20" s="23">
        <f t="shared" si="6"/>
        <v>1.0811364254398304</v>
      </c>
      <c r="AT20" s="23">
        <f t="shared" si="6"/>
        <v>0.88395280949861377</v>
      </c>
      <c r="AU20" s="23">
        <f t="shared" si="6"/>
        <v>0.28202571889488925</v>
      </c>
    </row>
    <row r="21" spans="1:47" x14ac:dyDescent="0.35">
      <c r="A21">
        <v>1851</v>
      </c>
      <c r="B21" s="1">
        <v>-10</v>
      </c>
      <c r="C21" s="1">
        <v>-18.2</v>
      </c>
      <c r="D21" s="1">
        <v>-10.4</v>
      </c>
      <c r="E21" s="1">
        <v>-6.7</v>
      </c>
      <c r="F21" s="6">
        <v>-1.1000000000000001</v>
      </c>
      <c r="G21" s="1">
        <v>3.3</v>
      </c>
      <c r="H21" s="1">
        <v>5.4</v>
      </c>
      <c r="I21" s="1">
        <v>5.5</v>
      </c>
      <c r="J21" s="1">
        <v>1.5</v>
      </c>
      <c r="K21" s="1">
        <v>-1.8</v>
      </c>
      <c r="L21" s="1">
        <v>-4.7</v>
      </c>
      <c r="M21" s="1">
        <v>-11.8</v>
      </c>
      <c r="N21" s="1">
        <v>-4.0999999999999996</v>
      </c>
      <c r="O21" s="1">
        <f t="shared" si="0"/>
        <v>15.7</v>
      </c>
      <c r="P21" s="1">
        <f t="shared" si="14"/>
        <v>-12.933333333333332</v>
      </c>
      <c r="Q21" s="1">
        <f t="shared" si="15"/>
        <v>-6.0666666666666673</v>
      </c>
      <c r="R21" s="1">
        <f t="shared" si="16"/>
        <v>4.7333333333333334</v>
      </c>
      <c r="S21" s="1">
        <f t="shared" si="17"/>
        <v>-1.6666666666666667</v>
      </c>
      <c r="U21" s="1">
        <f t="shared" si="7"/>
        <v>5.5</v>
      </c>
      <c r="V21" s="1">
        <f t="shared" si="8"/>
        <v>-18.2</v>
      </c>
      <c r="W21" s="5">
        <f>INTERCEPT(F$7:G$7,F21:G21)</f>
        <v>143.125</v>
      </c>
      <c r="X21" s="1">
        <f t="shared" si="18"/>
        <v>271.86363636363637</v>
      </c>
      <c r="Y21" s="1">
        <f t="shared" si="10"/>
        <v>128.73863636363637</v>
      </c>
      <c r="Z21" s="1">
        <f t="shared" si="11"/>
        <v>207.49431818181819</v>
      </c>
      <c r="AA21" s="7">
        <f t="shared" si="12"/>
        <v>472.04166666666669</v>
      </c>
      <c r="AB21" s="1">
        <f t="shared" si="13"/>
        <v>229.11388888888888</v>
      </c>
      <c r="AC21" s="1">
        <f t="shared" si="19"/>
        <v>2779.9151851851848</v>
      </c>
      <c r="AD21" s="1">
        <f t="shared" si="20"/>
        <v>28.56805555555556</v>
      </c>
      <c r="AE21" s="12">
        <f t="shared" si="21"/>
        <v>0.70817857291026787</v>
      </c>
      <c r="AG21" s="23">
        <f t="shared" si="2"/>
        <v>0.14126000000000002</v>
      </c>
      <c r="AH21" s="23">
        <f t="shared" si="3"/>
        <v>0.18018999999999999</v>
      </c>
      <c r="AI21" s="11">
        <f t="shared" si="4"/>
        <v>0.14788000000000001</v>
      </c>
      <c r="AJ21" s="11">
        <f t="shared" si="4"/>
        <v>0.22273999999999999</v>
      </c>
      <c r="AK21" s="11">
        <f t="shared" si="4"/>
        <v>0.26425999999999999</v>
      </c>
      <c r="AL21" s="11">
        <f t="shared" si="4"/>
        <v>0.43834999999999996</v>
      </c>
      <c r="AM21" s="23">
        <f t="shared" si="5"/>
        <v>1.076201715362</v>
      </c>
      <c r="AN21" s="23">
        <f t="shared" si="5"/>
        <v>1.1478029564480001</v>
      </c>
      <c r="AO21" s="23">
        <f t="shared" si="5"/>
        <v>0.98961632039200009</v>
      </c>
      <c r="AP21" s="23">
        <f t="shared" si="5"/>
        <v>0.913574101192</v>
      </c>
      <c r="AQ21" s="23">
        <f t="shared" si="5"/>
        <v>0.68557124845000028</v>
      </c>
      <c r="AR21" s="23">
        <f t="shared" si="6"/>
        <v>2.0018073905625586</v>
      </c>
      <c r="AS21" s="23">
        <f t="shared" si="6"/>
        <v>0.99421754681578545</v>
      </c>
      <c r="AT21" s="23">
        <f t="shared" si="6"/>
        <v>0.8098911704010695</v>
      </c>
      <c r="AU21" s="23">
        <f t="shared" si="6"/>
        <v>0.25185147640716499</v>
      </c>
    </row>
    <row r="22" spans="1:47" x14ac:dyDescent="0.35">
      <c r="A22">
        <v>1852</v>
      </c>
      <c r="B22" s="1">
        <v>-11.9</v>
      </c>
      <c r="C22" s="1">
        <v>-11.7</v>
      </c>
      <c r="D22" s="1">
        <v>-8.5</v>
      </c>
      <c r="E22" s="1">
        <v>-4</v>
      </c>
      <c r="F22" s="1">
        <v>0.4</v>
      </c>
      <c r="G22" s="1">
        <v>4.5999999999999996</v>
      </c>
      <c r="H22" s="1">
        <v>6.7</v>
      </c>
      <c r="I22" s="1">
        <v>5.9</v>
      </c>
      <c r="J22" s="1">
        <v>2.4</v>
      </c>
      <c r="K22" s="1">
        <v>-1.2</v>
      </c>
      <c r="L22" s="1">
        <v>-5.4</v>
      </c>
      <c r="M22" s="1">
        <v>-9.1</v>
      </c>
      <c r="N22" s="1">
        <v>-2.6</v>
      </c>
      <c r="O22" s="1">
        <f t="shared" si="0"/>
        <v>20</v>
      </c>
      <c r="P22" s="1">
        <f t="shared" si="14"/>
        <v>-11.800000000000002</v>
      </c>
      <c r="Q22" s="1">
        <f t="shared" si="15"/>
        <v>-4.0333333333333332</v>
      </c>
      <c r="R22" s="1">
        <f t="shared" si="16"/>
        <v>5.7333333333333343</v>
      </c>
      <c r="S22" s="1">
        <f t="shared" si="17"/>
        <v>-1.4000000000000001</v>
      </c>
      <c r="U22" s="1">
        <f t="shared" si="7"/>
        <v>6.7</v>
      </c>
      <c r="V22" s="1">
        <f t="shared" si="8"/>
        <v>-11.9</v>
      </c>
      <c r="W22" s="5">
        <f>INTERCEPT(E$7:F$7,E22:F22)</f>
        <v>132.72727272727272</v>
      </c>
      <c r="X22" s="1">
        <f t="shared" si="18"/>
        <v>278.33333333333331</v>
      </c>
      <c r="Y22" s="1">
        <f t="shared" si="10"/>
        <v>145.60606060606059</v>
      </c>
      <c r="Z22" s="1">
        <f t="shared" si="11"/>
        <v>205.530303030303</v>
      </c>
      <c r="AA22" s="7">
        <f t="shared" si="12"/>
        <v>650.3737373737373</v>
      </c>
      <c r="AB22" s="1">
        <f t="shared" si="13"/>
        <v>225.86363636363635</v>
      </c>
      <c r="AC22" s="1">
        <f t="shared" si="19"/>
        <v>1791.8515151515151</v>
      </c>
      <c r="AD22" s="1">
        <f t="shared" si="20"/>
        <v>19.795454545454547</v>
      </c>
      <c r="AE22" s="12">
        <f t="shared" si="21"/>
        <v>0.62403931067692964</v>
      </c>
      <c r="AG22" s="23">
        <f t="shared" si="2"/>
        <v>0.18923000000000004</v>
      </c>
      <c r="AH22" s="23">
        <f t="shared" si="3"/>
        <v>0.23480000000000001</v>
      </c>
      <c r="AI22" s="11">
        <f t="shared" si="4"/>
        <v>0.1754</v>
      </c>
      <c r="AJ22" s="11">
        <f t="shared" si="4"/>
        <v>0.2666</v>
      </c>
      <c r="AK22" s="11">
        <f t="shared" si="4"/>
        <v>0.30640000000000001</v>
      </c>
      <c r="AL22" s="11">
        <f t="shared" si="4"/>
        <v>0.46629999999999999</v>
      </c>
      <c r="AM22" s="23">
        <f t="shared" si="5"/>
        <v>0.96666911680000012</v>
      </c>
      <c r="AN22" s="23">
        <f t="shared" si="5"/>
        <v>1.0864976872000001</v>
      </c>
      <c r="AO22" s="23">
        <f t="shared" si="5"/>
        <v>0.90953685520000016</v>
      </c>
      <c r="AP22" s="23">
        <f t="shared" si="5"/>
        <v>0.84492792319999999</v>
      </c>
      <c r="AQ22" s="23">
        <f t="shared" si="5"/>
        <v>0.66263136980000015</v>
      </c>
      <c r="AR22" s="23">
        <f t="shared" si="6"/>
        <v>2.2860954128487911</v>
      </c>
      <c r="AS22" s="23">
        <f t="shared" si="6"/>
        <v>1.1187923301987044</v>
      </c>
      <c r="AT22" s="23">
        <f t="shared" si="6"/>
        <v>0.91423098524946333</v>
      </c>
      <c r="AU22" s="23">
        <f t="shared" si="6"/>
        <v>0.29063340471058968</v>
      </c>
    </row>
    <row r="23" spans="1:47" x14ac:dyDescent="0.35">
      <c r="A23">
        <v>1853</v>
      </c>
      <c r="B23" s="1">
        <v>-18.5</v>
      </c>
      <c r="C23" s="1">
        <v>-5.9</v>
      </c>
      <c r="D23" s="1">
        <v>-16.5</v>
      </c>
      <c r="E23" s="1">
        <v>-5.7</v>
      </c>
      <c r="F23" s="6">
        <v>-0.5</v>
      </c>
      <c r="G23" s="1">
        <v>3.8</v>
      </c>
      <c r="H23" s="1">
        <v>6.1</v>
      </c>
      <c r="I23" s="1">
        <v>5.0999999999999996</v>
      </c>
      <c r="J23" s="1">
        <v>0.7</v>
      </c>
      <c r="K23" s="1">
        <v>-3.7</v>
      </c>
      <c r="L23" s="1">
        <v>-9.6999999999999993</v>
      </c>
      <c r="M23" s="1">
        <v>-10.9</v>
      </c>
      <c r="N23" s="1">
        <v>-4.5999999999999996</v>
      </c>
      <c r="O23" s="1">
        <f t="shared" si="0"/>
        <v>15.699999999999998</v>
      </c>
      <c r="P23" s="1">
        <f t="shared" si="14"/>
        <v>-11.166666666666666</v>
      </c>
      <c r="Q23" s="1">
        <f t="shared" si="15"/>
        <v>-7.5666666666666664</v>
      </c>
      <c r="R23" s="1">
        <f t="shared" si="16"/>
        <v>4.9999999999999991</v>
      </c>
      <c r="S23" s="1">
        <f t="shared" si="17"/>
        <v>-4.2333333333333334</v>
      </c>
      <c r="U23" s="1">
        <f t="shared" si="7"/>
        <v>6.1</v>
      </c>
      <c r="V23" s="1">
        <f t="shared" si="8"/>
        <v>-18.5</v>
      </c>
      <c r="W23" s="4">
        <f t="shared" ref="W23:W28" si="22">INTERCEPT(F$7:G$7,F23:G23)</f>
        <v>139.04651162790697</v>
      </c>
      <c r="X23" s="1">
        <f t="shared" si="18"/>
        <v>262.85227272727275</v>
      </c>
      <c r="Y23" s="1">
        <f t="shared" si="10"/>
        <v>123.80576109936578</v>
      </c>
      <c r="Z23" s="1">
        <f t="shared" si="11"/>
        <v>200.94939217758986</v>
      </c>
      <c r="AA23" s="7">
        <f t="shared" si="12"/>
        <v>503.47676180408746</v>
      </c>
      <c r="AB23" s="1">
        <f t="shared" si="13"/>
        <v>225.71317829457365</v>
      </c>
      <c r="AC23" s="1">
        <f t="shared" si="19"/>
        <v>2783.7958656330748</v>
      </c>
      <c r="AD23" s="1">
        <f t="shared" si="20"/>
        <v>26.18992248062014</v>
      </c>
      <c r="AE23" s="12">
        <f t="shared" si="21"/>
        <v>0.70161842222852611</v>
      </c>
      <c r="AG23" s="23">
        <f t="shared" si="2"/>
        <v>0.16709000000000002</v>
      </c>
      <c r="AH23" s="23">
        <f t="shared" si="3"/>
        <v>0.18018999999999996</v>
      </c>
      <c r="AI23" s="11">
        <f t="shared" si="4"/>
        <v>0.14787999999999998</v>
      </c>
      <c r="AJ23" s="11">
        <f t="shared" si="4"/>
        <v>0.22273999999999999</v>
      </c>
      <c r="AK23" s="11">
        <f t="shared" si="4"/>
        <v>0.26425999999999994</v>
      </c>
      <c r="AL23" s="11">
        <f t="shared" si="4"/>
        <v>0.43834999999999996</v>
      </c>
      <c r="AM23" s="23">
        <f t="shared" si="5"/>
        <v>1.0762017153620003</v>
      </c>
      <c r="AN23" s="23">
        <f t="shared" si="5"/>
        <v>1.1478029564480001</v>
      </c>
      <c r="AO23" s="23">
        <f t="shared" si="5"/>
        <v>0.98961632039200009</v>
      </c>
      <c r="AP23" s="23">
        <f t="shared" si="5"/>
        <v>0.91357410119200022</v>
      </c>
      <c r="AQ23" s="23">
        <f t="shared" si="5"/>
        <v>0.68557124845000028</v>
      </c>
      <c r="AR23" s="23">
        <f t="shared" si="6"/>
        <v>2.0673872611895945</v>
      </c>
      <c r="AS23" s="23">
        <f t="shared" si="6"/>
        <v>1.0267884416994262</v>
      </c>
      <c r="AT23" s="23">
        <f t="shared" si="6"/>
        <v>0.83642347237341608</v>
      </c>
      <c r="AU23" s="23">
        <f t="shared" si="6"/>
        <v>0.26010221387465343</v>
      </c>
    </row>
    <row r="24" spans="1:47" x14ac:dyDescent="0.35">
      <c r="A24">
        <v>1854</v>
      </c>
      <c r="B24" s="1">
        <v>-10.9</v>
      </c>
      <c r="C24" s="1">
        <v>-20.3</v>
      </c>
      <c r="D24" s="1">
        <v>-18.600000000000001</v>
      </c>
      <c r="E24" s="1">
        <v>-12.8</v>
      </c>
      <c r="F24" s="6">
        <v>-1.8</v>
      </c>
      <c r="G24" s="1">
        <v>3.4</v>
      </c>
      <c r="H24" s="1">
        <v>7</v>
      </c>
      <c r="I24" s="1">
        <v>4.5</v>
      </c>
      <c r="J24" s="1">
        <v>0.2</v>
      </c>
      <c r="K24" s="1">
        <v>-4.8</v>
      </c>
      <c r="L24" s="1">
        <v>-10.5</v>
      </c>
      <c r="M24" s="1">
        <v>-15.4</v>
      </c>
      <c r="N24" s="1">
        <v>-6.7</v>
      </c>
      <c r="O24" s="1">
        <f t="shared" si="0"/>
        <v>15.1</v>
      </c>
      <c r="P24" s="1">
        <f t="shared" si="14"/>
        <v>-14.033333333333333</v>
      </c>
      <c r="Q24" s="1">
        <f t="shared" si="15"/>
        <v>-11.066666666666668</v>
      </c>
      <c r="R24" s="1">
        <f t="shared" si="16"/>
        <v>4.9666666666666668</v>
      </c>
      <c r="S24" s="1">
        <f t="shared" si="17"/>
        <v>-5.0333333333333332</v>
      </c>
      <c r="U24" s="1">
        <f t="shared" si="7"/>
        <v>7</v>
      </c>
      <c r="V24" s="1">
        <f t="shared" si="8"/>
        <v>-20.3</v>
      </c>
      <c r="W24" s="4">
        <f t="shared" si="22"/>
        <v>146.05769230769232</v>
      </c>
      <c r="X24" s="1">
        <f t="shared" si="18"/>
        <v>259.22000000000003</v>
      </c>
      <c r="Y24" s="1">
        <f t="shared" si="10"/>
        <v>113.16230769230771</v>
      </c>
      <c r="Z24" s="1">
        <f t="shared" si="11"/>
        <v>202.63884615384617</v>
      </c>
      <c r="AA24" s="7">
        <f t="shared" si="12"/>
        <v>528.09076923076918</v>
      </c>
      <c r="AB24" s="1">
        <f t="shared" si="13"/>
        <v>248.20541958041957</v>
      </c>
      <c r="AC24" s="1">
        <f t="shared" si="19"/>
        <v>3359.046678321678</v>
      </c>
      <c r="AD24" s="1">
        <f t="shared" si="20"/>
        <v>21.954982517482534</v>
      </c>
      <c r="AE24" s="12">
        <f t="shared" si="21"/>
        <v>0.7160744635676507</v>
      </c>
      <c r="AG24" s="23">
        <f t="shared" si="2"/>
        <v>0.20030000000000003</v>
      </c>
      <c r="AH24" s="23">
        <f t="shared" si="3"/>
        <v>0.17257</v>
      </c>
      <c r="AI24" s="11">
        <f t="shared" si="4"/>
        <v>0.14404</v>
      </c>
      <c r="AJ24" s="11">
        <f t="shared" si="4"/>
        <v>0.21662000000000003</v>
      </c>
      <c r="AK24" s="11">
        <f t="shared" si="4"/>
        <v>0.25838</v>
      </c>
      <c r="AL24" s="11">
        <f t="shared" si="4"/>
        <v>0.43445</v>
      </c>
      <c r="AM24" s="23">
        <f t="shared" si="5"/>
        <v>1.0926328798580001</v>
      </c>
      <c r="AN24" s="23">
        <f t="shared" si="5"/>
        <v>1.1566486022719999</v>
      </c>
      <c r="AO24" s="23">
        <f t="shared" si="5"/>
        <v>1.001530423048</v>
      </c>
      <c r="AP24" s="23">
        <f t="shared" si="5"/>
        <v>0.9238359430480001</v>
      </c>
      <c r="AQ24" s="23">
        <f t="shared" si="5"/>
        <v>0.68907276205000012</v>
      </c>
      <c r="AR24" s="23">
        <f t="shared" si="6"/>
        <v>2.1254625541198302</v>
      </c>
      <c r="AS24" s="23">
        <f t="shared" si="6"/>
        <v>1.0578989666913672</v>
      </c>
      <c r="AT24" s="23">
        <f t="shared" si="6"/>
        <v>0.86142272121231478</v>
      </c>
      <c r="AU24" s="23">
        <f t="shared" si="6"/>
        <v>0.26706370238863092</v>
      </c>
    </row>
    <row r="25" spans="1:47" x14ac:dyDescent="0.35">
      <c r="A25">
        <v>1855</v>
      </c>
      <c r="B25" s="1">
        <v>-14.6</v>
      </c>
      <c r="C25" s="1">
        <v>-13.4</v>
      </c>
      <c r="D25" s="1">
        <v>-17.600000000000001</v>
      </c>
      <c r="E25" s="1">
        <v>-16.600000000000001</v>
      </c>
      <c r="F25" s="6">
        <v>-4.8</v>
      </c>
      <c r="G25" s="1">
        <v>0.8</v>
      </c>
      <c r="H25" s="1">
        <v>5.8</v>
      </c>
      <c r="I25" s="1">
        <v>5.4</v>
      </c>
      <c r="J25" s="1">
        <v>0.7</v>
      </c>
      <c r="K25" s="1">
        <v>-3</v>
      </c>
      <c r="L25" s="1">
        <v>-5.4</v>
      </c>
      <c r="M25" s="1">
        <v>-5.5</v>
      </c>
      <c r="N25" s="1">
        <v>-5.7</v>
      </c>
      <c r="O25" s="1">
        <f t="shared" si="0"/>
        <v>12.7</v>
      </c>
      <c r="P25" s="1">
        <f t="shared" si="14"/>
        <v>-14.466666666666667</v>
      </c>
      <c r="Q25" s="1">
        <f t="shared" si="15"/>
        <v>-13</v>
      </c>
      <c r="R25" s="1">
        <f t="shared" si="16"/>
        <v>4</v>
      </c>
      <c r="S25" s="1">
        <f t="shared" si="17"/>
        <v>-2.5666666666666669</v>
      </c>
      <c r="U25" s="1">
        <f t="shared" si="7"/>
        <v>5.8</v>
      </c>
      <c r="V25" s="1">
        <f t="shared" si="8"/>
        <v>-17.600000000000001</v>
      </c>
      <c r="W25" s="4">
        <f t="shared" si="22"/>
        <v>161.64285714285714</v>
      </c>
      <c r="X25" s="1">
        <f t="shared" si="18"/>
        <v>263.77027027027026</v>
      </c>
      <c r="Y25" s="1">
        <f t="shared" si="10"/>
        <v>102.12741312741312</v>
      </c>
      <c r="Z25" s="1">
        <f t="shared" si="11"/>
        <v>212.70656370656371</v>
      </c>
      <c r="AA25" s="7">
        <f t="shared" si="12"/>
        <v>394.89266409266401</v>
      </c>
      <c r="AB25" s="1">
        <f t="shared" si="13"/>
        <v>267.42285714285708</v>
      </c>
      <c r="AC25" s="1">
        <f t="shared" si="19"/>
        <v>3137.7615238095232</v>
      </c>
      <c r="AD25" s="1">
        <f t="shared" si="20"/>
        <v>27.931428571428597</v>
      </c>
      <c r="AE25" s="12">
        <f t="shared" si="21"/>
        <v>0.73814038128770776</v>
      </c>
      <c r="AG25" s="23">
        <f t="shared" si="2"/>
        <v>0.15602000000000002</v>
      </c>
      <c r="AH25" s="23">
        <f t="shared" si="3"/>
        <v>0.14208999999999999</v>
      </c>
      <c r="AI25" s="11">
        <f t="shared" si="4"/>
        <v>0.12868000000000002</v>
      </c>
      <c r="AJ25" s="11">
        <f t="shared" si="4"/>
        <v>0.19213999999999998</v>
      </c>
      <c r="AK25" s="11">
        <f t="shared" si="4"/>
        <v>0.23485999999999999</v>
      </c>
      <c r="AL25" s="11">
        <f t="shared" si="4"/>
        <v>0.41885</v>
      </c>
      <c r="AM25" s="23">
        <f t="shared" si="5"/>
        <v>1.1611678548020001</v>
      </c>
      <c r="AN25" s="23">
        <f t="shared" si="5"/>
        <v>1.1927448726079999</v>
      </c>
      <c r="AO25" s="23">
        <f t="shared" si="5"/>
        <v>1.0509996266320001</v>
      </c>
      <c r="AP25" s="23">
        <f t="shared" si="5"/>
        <v>0.96655671143200017</v>
      </c>
      <c r="AQ25" s="23">
        <f t="shared" si="5"/>
        <v>0.70381498045000002</v>
      </c>
      <c r="AR25" s="23">
        <f t="shared" si="6"/>
        <v>1.8664302445092273</v>
      </c>
      <c r="AS25" s="23">
        <f t="shared" si="6"/>
        <v>0.93712742035150143</v>
      </c>
      <c r="AT25" s="23">
        <f t="shared" si="6"/>
        <v>0.76193480128636648</v>
      </c>
      <c r="AU25" s="23">
        <f t="shared" si="6"/>
        <v>0.23339783426804206</v>
      </c>
    </row>
    <row r="26" spans="1:47" x14ac:dyDescent="0.35">
      <c r="A26">
        <v>1856</v>
      </c>
      <c r="B26" s="1">
        <v>-9.6</v>
      </c>
      <c r="C26" s="1">
        <v>-8.8000000000000007</v>
      </c>
      <c r="D26" s="1">
        <v>-8.3000000000000007</v>
      </c>
      <c r="E26" s="1">
        <v>-8.4</v>
      </c>
      <c r="F26" s="6">
        <v>-1.1000000000000001</v>
      </c>
      <c r="G26" s="1">
        <v>1.9</v>
      </c>
      <c r="H26" s="1">
        <v>7</v>
      </c>
      <c r="I26" s="1">
        <v>4.8</v>
      </c>
      <c r="J26" s="1">
        <v>2.4</v>
      </c>
      <c r="K26" s="1">
        <v>-1.8</v>
      </c>
      <c r="L26" s="1">
        <v>-2.5</v>
      </c>
      <c r="M26" s="1">
        <v>-8.1999999999999993</v>
      </c>
      <c r="N26" s="1">
        <v>-2.7</v>
      </c>
      <c r="O26" s="1">
        <f t="shared" si="0"/>
        <v>16.099999999999998</v>
      </c>
      <c r="P26" s="1">
        <f t="shared" si="14"/>
        <v>-7.9666666666666659</v>
      </c>
      <c r="Q26" s="1">
        <f t="shared" si="15"/>
        <v>-5.9333333333333345</v>
      </c>
      <c r="R26" s="1">
        <f t="shared" si="16"/>
        <v>4.5666666666666664</v>
      </c>
      <c r="S26" s="1">
        <f t="shared" si="17"/>
        <v>-0.63333333333333341</v>
      </c>
      <c r="U26" s="1">
        <f t="shared" si="7"/>
        <v>7</v>
      </c>
      <c r="V26" s="1">
        <f t="shared" si="8"/>
        <v>-9.6</v>
      </c>
      <c r="W26" s="4">
        <f t="shared" si="22"/>
        <v>146.68333333333334</v>
      </c>
      <c r="X26" s="1">
        <f t="shared" si="18"/>
        <v>275.42857142857144</v>
      </c>
      <c r="Y26" s="1">
        <f t="shared" si="10"/>
        <v>128.74523809523811</v>
      </c>
      <c r="Z26" s="1">
        <f t="shared" si="11"/>
        <v>211.05595238095239</v>
      </c>
      <c r="AA26" s="7">
        <f t="shared" si="12"/>
        <v>600.81111111111113</v>
      </c>
      <c r="AB26" s="1">
        <f t="shared" si="13"/>
        <v>247.91306306306308</v>
      </c>
      <c r="AC26" s="1">
        <f t="shared" si="19"/>
        <v>1586.6436036036037</v>
      </c>
      <c r="AD26" s="1">
        <f t="shared" si="20"/>
        <v>22.726801801801798</v>
      </c>
      <c r="AE26" s="12">
        <f t="shared" si="21"/>
        <v>0.61905703998848582</v>
      </c>
      <c r="AG26" s="23">
        <f t="shared" si="2"/>
        <v>0.20030000000000003</v>
      </c>
      <c r="AH26" s="23">
        <f t="shared" si="3"/>
        <v>0.18526999999999996</v>
      </c>
      <c r="AI26" s="11">
        <f t="shared" si="4"/>
        <v>0.15043999999999999</v>
      </c>
      <c r="AJ26" s="11">
        <f t="shared" si="4"/>
        <v>0.22681999999999997</v>
      </c>
      <c r="AK26" s="11">
        <f t="shared" si="4"/>
        <v>0.26817999999999997</v>
      </c>
      <c r="AL26" s="11">
        <f t="shared" si="4"/>
        <v>0.44094999999999995</v>
      </c>
      <c r="AM26" s="23">
        <f t="shared" si="5"/>
        <v>1.0654037344180001</v>
      </c>
      <c r="AN26" s="23">
        <f t="shared" si="5"/>
        <v>1.1419455085120001</v>
      </c>
      <c r="AO26" s="23">
        <f t="shared" si="5"/>
        <v>0.98177429600800015</v>
      </c>
      <c r="AP26" s="23">
        <f t="shared" si="5"/>
        <v>0.90682584000800015</v>
      </c>
      <c r="AQ26" s="23">
        <f t="shared" si="5"/>
        <v>0.68327780405000005</v>
      </c>
      <c r="AR26" s="23">
        <f t="shared" si="6"/>
        <v>2.2526313267602953</v>
      </c>
      <c r="AS26" s="23">
        <f t="shared" si="6"/>
        <v>1.1172044022221712</v>
      </c>
      <c r="AT26" s="23">
        <f t="shared" si="6"/>
        <v>0.91032302652965935</v>
      </c>
      <c r="AU26" s="23">
        <f t="shared" si="6"/>
        <v>0.28365841384167112</v>
      </c>
    </row>
    <row r="27" spans="1:47" x14ac:dyDescent="0.35">
      <c r="A27">
        <v>1857</v>
      </c>
      <c r="B27" s="1">
        <v>-12.7</v>
      </c>
      <c r="C27" s="1">
        <v>-19.100000000000001</v>
      </c>
      <c r="D27" s="1">
        <v>-15</v>
      </c>
      <c r="E27" s="1">
        <v>-10.1</v>
      </c>
      <c r="F27" s="6">
        <v>-1.7</v>
      </c>
      <c r="G27" s="1">
        <v>5.9</v>
      </c>
      <c r="H27" s="1">
        <v>6.7</v>
      </c>
      <c r="I27" s="1">
        <v>6.3</v>
      </c>
      <c r="J27" s="1">
        <v>2.1</v>
      </c>
      <c r="K27" s="1">
        <v>-3</v>
      </c>
      <c r="L27" s="1">
        <v>-5.8</v>
      </c>
      <c r="M27" s="1">
        <v>-12.1</v>
      </c>
      <c r="N27" s="1">
        <v>-4.9000000000000004</v>
      </c>
      <c r="O27" s="1">
        <f t="shared" si="0"/>
        <v>21.000000000000004</v>
      </c>
      <c r="P27" s="1">
        <f t="shared" si="14"/>
        <v>-13.333333333333334</v>
      </c>
      <c r="Q27" s="1">
        <f t="shared" si="15"/>
        <v>-8.9333333333333336</v>
      </c>
      <c r="R27" s="1">
        <f t="shared" si="16"/>
        <v>6.3000000000000007</v>
      </c>
      <c r="S27" s="1">
        <f t="shared" si="17"/>
        <v>-2.2333333333333329</v>
      </c>
      <c r="U27" s="1">
        <f t="shared" si="7"/>
        <v>6.7</v>
      </c>
      <c r="V27" s="1">
        <f t="shared" si="8"/>
        <v>-19.100000000000001</v>
      </c>
      <c r="W27" s="4">
        <f t="shared" si="22"/>
        <v>142.32236842105263</v>
      </c>
      <c r="X27" s="1">
        <f t="shared" si="18"/>
        <v>270.55882352941177</v>
      </c>
      <c r="Y27" s="1">
        <f t="shared" si="10"/>
        <v>128.23645510835914</v>
      </c>
      <c r="Z27" s="1">
        <f t="shared" si="11"/>
        <v>206.44059597523221</v>
      </c>
      <c r="AA27" s="7">
        <f t="shared" si="12"/>
        <v>572.78949948400418</v>
      </c>
      <c r="AB27" s="1">
        <f t="shared" si="13"/>
        <v>231.89379699248119</v>
      </c>
      <c r="AC27" s="1">
        <f t="shared" si="19"/>
        <v>2952.781015037594</v>
      </c>
      <c r="AD27" s="1">
        <f t="shared" si="20"/>
        <v>26.375469924812037</v>
      </c>
      <c r="AE27" s="12">
        <f t="shared" si="21"/>
        <v>0.69423468848368264</v>
      </c>
      <c r="AG27" s="23">
        <f t="shared" si="2"/>
        <v>0.18923000000000004</v>
      </c>
      <c r="AH27" s="23">
        <f t="shared" si="3"/>
        <v>0.24750000000000005</v>
      </c>
      <c r="AI27" s="11">
        <f t="shared" si="4"/>
        <v>0.18180000000000002</v>
      </c>
      <c r="AJ27" s="11">
        <f t="shared" si="4"/>
        <v>0.27680000000000005</v>
      </c>
      <c r="AK27" s="11">
        <f t="shared" si="4"/>
        <v>0.31620000000000004</v>
      </c>
      <c r="AL27" s="11">
        <f t="shared" si="4"/>
        <v>0.4728</v>
      </c>
      <c r="AM27" s="23">
        <f t="shared" si="5"/>
        <v>0.94326512500000004</v>
      </c>
      <c r="AN27" s="23">
        <f t="shared" si="5"/>
        <v>1.0727660008000002</v>
      </c>
      <c r="AO27" s="23">
        <f t="shared" si="5"/>
        <v>0.89224814080000003</v>
      </c>
      <c r="AP27" s="23">
        <f t="shared" si="5"/>
        <v>0.83019550480000004</v>
      </c>
      <c r="AQ27" s="23">
        <f t="shared" si="5"/>
        <v>0.65783841279999999</v>
      </c>
      <c r="AR27" s="23">
        <f t="shared" si="6"/>
        <v>2.1318099043990415</v>
      </c>
      <c r="AS27" s="23">
        <f t="shared" si="6"/>
        <v>1.0399158112188298</v>
      </c>
      <c r="AT27" s="23">
        <f t="shared" si="6"/>
        <v>0.850456920792245</v>
      </c>
      <c r="AU27" s="23">
        <f t="shared" si="6"/>
        <v>0.27175977498698456</v>
      </c>
    </row>
    <row r="28" spans="1:47" x14ac:dyDescent="0.35">
      <c r="A28">
        <v>1858</v>
      </c>
      <c r="B28" s="1">
        <v>-19.2</v>
      </c>
      <c r="C28" s="1">
        <v>-18.600000000000001</v>
      </c>
      <c r="D28" s="1">
        <v>-11.3</v>
      </c>
      <c r="E28" s="1">
        <v>-12.9</v>
      </c>
      <c r="F28" s="6">
        <v>-2.9</v>
      </c>
      <c r="G28" s="1">
        <v>5</v>
      </c>
      <c r="H28" s="1">
        <v>6.5</v>
      </c>
      <c r="I28" s="1">
        <v>6</v>
      </c>
      <c r="J28" s="1">
        <v>0.7</v>
      </c>
      <c r="K28" s="1">
        <v>-3.1</v>
      </c>
      <c r="L28" s="1">
        <v>-4.5</v>
      </c>
      <c r="M28" s="1">
        <v>-10.1</v>
      </c>
      <c r="N28" s="1">
        <v>-5.4</v>
      </c>
      <c r="O28" s="1">
        <f t="shared" si="0"/>
        <v>18.2</v>
      </c>
      <c r="P28" s="1">
        <f t="shared" si="14"/>
        <v>-16.633333333333333</v>
      </c>
      <c r="Q28" s="1">
        <f t="shared" si="15"/>
        <v>-9.0333333333333332</v>
      </c>
      <c r="R28" s="1">
        <f t="shared" si="16"/>
        <v>5.833333333333333</v>
      </c>
      <c r="S28" s="1">
        <f t="shared" si="17"/>
        <v>-2.3000000000000003</v>
      </c>
      <c r="U28" s="1">
        <f t="shared" si="7"/>
        <v>6.5</v>
      </c>
      <c r="V28" s="1">
        <f t="shared" si="8"/>
        <v>-19.2</v>
      </c>
      <c r="W28" s="4">
        <f t="shared" si="22"/>
        <v>146.69620253164558</v>
      </c>
      <c r="X28" s="1">
        <f t="shared" si="18"/>
        <v>263.61842105263156</v>
      </c>
      <c r="Y28" s="1">
        <f t="shared" si="10"/>
        <v>116.92221852098598</v>
      </c>
      <c r="Z28" s="1">
        <f t="shared" si="11"/>
        <v>205.15731179213856</v>
      </c>
      <c r="AA28" s="7">
        <f t="shared" si="12"/>
        <v>506.66294692427255</v>
      </c>
      <c r="AB28" s="1">
        <f t="shared" si="13"/>
        <v>241.13737900223381</v>
      </c>
      <c r="AC28" s="1">
        <f t="shared" si="19"/>
        <v>3086.5584512285927</v>
      </c>
      <c r="AD28" s="1">
        <f t="shared" si="20"/>
        <v>26.127513030528675</v>
      </c>
      <c r="AE28" s="12">
        <f t="shared" si="21"/>
        <v>0.7116647335357108</v>
      </c>
      <c r="AG28" s="23">
        <f t="shared" si="2"/>
        <v>0.18185000000000001</v>
      </c>
      <c r="AH28" s="23">
        <f t="shared" si="3"/>
        <v>0.21193999999999999</v>
      </c>
      <c r="AI28" s="11">
        <f t="shared" si="4"/>
        <v>0.16388</v>
      </c>
      <c r="AJ28" s="11">
        <f t="shared" si="4"/>
        <v>0.24824000000000002</v>
      </c>
      <c r="AK28" s="11">
        <f t="shared" si="4"/>
        <v>0.28876000000000002</v>
      </c>
      <c r="AL28" s="11">
        <f t="shared" si="4"/>
        <v>0.4546</v>
      </c>
      <c r="AM28" s="23">
        <f t="shared" si="5"/>
        <v>1.0107635239120001</v>
      </c>
      <c r="AN28" s="23">
        <f t="shared" si="5"/>
        <v>1.1117143036480002</v>
      </c>
      <c r="AO28" s="23">
        <f t="shared" si="5"/>
        <v>0.94192549619200006</v>
      </c>
      <c r="AP28" s="23">
        <f t="shared" si="5"/>
        <v>0.872617656992</v>
      </c>
      <c r="AQ28" s="23">
        <f t="shared" si="5"/>
        <v>0.67177400720000024</v>
      </c>
      <c r="AR28" s="23">
        <f t="shared" si="6"/>
        <v>2.0410545893919392</v>
      </c>
      <c r="AS28" s="23">
        <f t="shared" si="6"/>
        <v>1.0049065578942189</v>
      </c>
      <c r="AT28" s="23">
        <f t="shared" si="6"/>
        <v>0.82004215388649704</v>
      </c>
      <c r="AU28" s="23">
        <f t="shared" si="6"/>
        <v>0.25828501241534629</v>
      </c>
    </row>
    <row r="29" spans="1:47" x14ac:dyDescent="0.35">
      <c r="A29">
        <v>1859</v>
      </c>
      <c r="B29" s="1">
        <v>-21.4</v>
      </c>
      <c r="C29" s="1">
        <v>-23.4</v>
      </c>
      <c r="D29" s="1">
        <v>-21.2</v>
      </c>
      <c r="E29" s="1">
        <v>-9.6999999999999993</v>
      </c>
      <c r="F29" s="5">
        <v>1.9</v>
      </c>
      <c r="G29" s="1">
        <v>2.6</v>
      </c>
      <c r="H29" s="1">
        <v>5.3</v>
      </c>
      <c r="I29" s="1">
        <v>5.0999999999999996</v>
      </c>
      <c r="J29" s="1">
        <v>2.4</v>
      </c>
      <c r="K29" s="1">
        <v>-2.4</v>
      </c>
      <c r="L29" s="1">
        <v>-5.8</v>
      </c>
      <c r="M29" s="1">
        <v>-7.2</v>
      </c>
      <c r="N29" s="1">
        <v>-6.1</v>
      </c>
      <c r="O29" s="1">
        <f t="shared" si="0"/>
        <v>17.3</v>
      </c>
      <c r="P29" s="1">
        <f t="shared" si="14"/>
        <v>-18.3</v>
      </c>
      <c r="Q29" s="1">
        <f t="shared" si="15"/>
        <v>-9.6666666666666661</v>
      </c>
      <c r="R29" s="1">
        <f t="shared" si="16"/>
        <v>4.333333333333333</v>
      </c>
      <c r="S29" s="1">
        <f t="shared" si="17"/>
        <v>-1.9333333333333333</v>
      </c>
      <c r="U29" s="1">
        <f t="shared" si="7"/>
        <v>5.3</v>
      </c>
      <c r="V29" s="1">
        <f t="shared" si="8"/>
        <v>-23.4</v>
      </c>
      <c r="W29" s="5">
        <f t="shared" ref="W29:W30" si="23">INTERCEPT(E$7:F$7,E29:F29)</f>
        <v>130.50431034482759</v>
      </c>
      <c r="X29" s="1">
        <f t="shared" si="18"/>
        <v>273.25</v>
      </c>
      <c r="Y29" s="1">
        <f t="shared" si="10"/>
        <v>142.74568965517241</v>
      </c>
      <c r="Z29" s="1">
        <f t="shared" si="11"/>
        <v>201.87715517241378</v>
      </c>
      <c r="AA29" s="7">
        <f t="shared" si="12"/>
        <v>504.36810344827586</v>
      </c>
      <c r="AB29" s="1">
        <f t="shared" si="13"/>
        <v>231.88588929219603</v>
      </c>
      <c r="AC29" s="1">
        <f t="shared" si="19"/>
        <v>3617.4198729582577</v>
      </c>
      <c r="AD29" s="1">
        <f t="shared" si="20"/>
        <v>14.561365698729574</v>
      </c>
      <c r="AE29" s="12">
        <f t="shared" si="21"/>
        <v>0.72811997905104309</v>
      </c>
      <c r="AG29" s="23">
        <f t="shared" si="2"/>
        <v>0.13757</v>
      </c>
      <c r="AH29" s="23">
        <f t="shared" si="3"/>
        <v>0.20050999999999999</v>
      </c>
      <c r="AI29" s="11">
        <f t="shared" si="4"/>
        <v>0.15812000000000001</v>
      </c>
      <c r="AJ29" s="11">
        <f t="shared" si="4"/>
        <v>0.23906000000000005</v>
      </c>
      <c r="AK29" s="11">
        <f t="shared" si="4"/>
        <v>0.27993999999999997</v>
      </c>
      <c r="AL29" s="11">
        <f t="shared" si="4"/>
        <v>0.44874999999999998</v>
      </c>
      <c r="AM29" s="23">
        <f t="shared" si="5"/>
        <v>1.0337592094420001</v>
      </c>
      <c r="AN29" s="23">
        <f t="shared" si="5"/>
        <v>1.1245634812480001</v>
      </c>
      <c r="AO29" s="23">
        <f t="shared" si="5"/>
        <v>0.95873163431200004</v>
      </c>
      <c r="AP29" s="23">
        <f t="shared" si="5"/>
        <v>0.8870272967120002</v>
      </c>
      <c r="AQ29" s="23">
        <f t="shared" si="5"/>
        <v>0.67659378125000003</v>
      </c>
      <c r="AR29" s="23">
        <f t="shared" si="6"/>
        <v>2.0481617260378715</v>
      </c>
      <c r="AS29" s="23">
        <f t="shared" si="6"/>
        <v>1.011533260123868</v>
      </c>
      <c r="AT29" s="23">
        <f t="shared" si="6"/>
        <v>0.82491064171009643</v>
      </c>
      <c r="AU29" s="23">
        <f t="shared" si="6"/>
        <v>0.25862222480246394</v>
      </c>
    </row>
    <row r="30" spans="1:47" x14ac:dyDescent="0.35">
      <c r="A30">
        <v>1860</v>
      </c>
      <c r="B30" s="1">
        <v>-13.2</v>
      </c>
      <c r="C30" s="1">
        <v>-10.6</v>
      </c>
      <c r="D30" s="1">
        <v>-16.2</v>
      </c>
      <c r="E30" s="1">
        <v>-9.6</v>
      </c>
      <c r="F30" s="5">
        <v>0.8</v>
      </c>
      <c r="G30" s="1">
        <v>4.5</v>
      </c>
      <c r="H30" s="1">
        <v>6.5</v>
      </c>
      <c r="I30" s="1">
        <v>5.5</v>
      </c>
      <c r="J30" s="1">
        <v>1.9</v>
      </c>
      <c r="K30" s="1">
        <v>-4.3</v>
      </c>
      <c r="L30" s="1">
        <v>-3.8</v>
      </c>
      <c r="M30" s="1">
        <v>-7.5</v>
      </c>
      <c r="N30" s="1">
        <v>-3.8</v>
      </c>
      <c r="O30" s="1">
        <f t="shared" si="0"/>
        <v>19.2</v>
      </c>
      <c r="P30" s="1">
        <f t="shared" si="14"/>
        <v>-10.333333333333334</v>
      </c>
      <c r="Q30" s="1">
        <f t="shared" si="15"/>
        <v>-8.3333333333333321</v>
      </c>
      <c r="R30" s="1">
        <f t="shared" si="16"/>
        <v>5.5</v>
      </c>
      <c r="S30" s="1">
        <f t="shared" si="17"/>
        <v>-2.0666666666666664</v>
      </c>
      <c r="U30" s="1">
        <f t="shared" si="7"/>
        <v>6.5</v>
      </c>
      <c r="V30" s="1">
        <f t="shared" si="8"/>
        <v>-16.2</v>
      </c>
      <c r="W30" s="5">
        <f t="shared" si="23"/>
        <v>133.15384615384616</v>
      </c>
      <c r="X30" s="1">
        <f t="shared" si="18"/>
        <v>267.34677419354841</v>
      </c>
      <c r="Y30" s="1">
        <f t="shared" si="10"/>
        <v>134.19292803970225</v>
      </c>
      <c r="Z30" s="1">
        <f t="shared" si="11"/>
        <v>200.2503101736973</v>
      </c>
      <c r="AA30" s="7">
        <f t="shared" si="12"/>
        <v>581.50268817204301</v>
      </c>
      <c r="AB30" s="1">
        <f t="shared" si="13"/>
        <v>224.90384615384616</v>
      </c>
      <c r="AC30" s="1">
        <f t="shared" si="19"/>
        <v>2428.9615384615381</v>
      </c>
      <c r="AD30" s="1">
        <f t="shared" si="20"/>
        <v>20.70192307692308</v>
      </c>
      <c r="AE30" s="12">
        <f t="shared" si="21"/>
        <v>0.67146130153690275</v>
      </c>
      <c r="AG30" s="23">
        <f t="shared" si="2"/>
        <v>0.18185000000000001</v>
      </c>
      <c r="AH30" s="23">
        <f t="shared" si="3"/>
        <v>0.22463999999999998</v>
      </c>
      <c r="AI30" s="11">
        <f t="shared" si="4"/>
        <v>0.17027999999999999</v>
      </c>
      <c r="AJ30" s="11">
        <f t="shared" si="4"/>
        <v>0.25844</v>
      </c>
      <c r="AK30" s="11">
        <f t="shared" si="4"/>
        <v>0.29855999999999999</v>
      </c>
      <c r="AL30" s="11">
        <f t="shared" si="4"/>
        <v>0.46109999999999995</v>
      </c>
      <c r="AM30" s="23">
        <f t="shared" si="5"/>
        <v>0.98595437363200022</v>
      </c>
      <c r="AN30" s="23">
        <f t="shared" si="5"/>
        <v>1.0976257737280002</v>
      </c>
      <c r="AO30" s="23">
        <f t="shared" si="5"/>
        <v>0.92373038531200002</v>
      </c>
      <c r="AP30" s="23">
        <f t="shared" si="5"/>
        <v>0.8570485381120001</v>
      </c>
      <c r="AQ30" s="23">
        <f t="shared" si="5"/>
        <v>0.66661296820000027</v>
      </c>
      <c r="AR30" s="23">
        <f t="shared" si="6"/>
        <v>2.1727084968002575</v>
      </c>
      <c r="AS30" s="23">
        <f t="shared" si="6"/>
        <v>1.0661205381503747</v>
      </c>
      <c r="AT30" s="23">
        <f t="shared" si="6"/>
        <v>0.87064914851735686</v>
      </c>
      <c r="AU30" s="23">
        <f t="shared" si="6"/>
        <v>0.27563907136655064</v>
      </c>
    </row>
    <row r="31" spans="1:47" x14ac:dyDescent="0.35">
      <c r="A31">
        <v>1861</v>
      </c>
      <c r="B31" s="1">
        <v>-15.5</v>
      </c>
      <c r="C31" s="1">
        <v>-17.600000000000001</v>
      </c>
      <c r="D31" s="1">
        <v>-23</v>
      </c>
      <c r="E31" s="1">
        <v>-15.8</v>
      </c>
      <c r="F31" s="6">
        <v>-1.7</v>
      </c>
      <c r="G31" s="1">
        <v>2.2999999999999998</v>
      </c>
      <c r="H31" s="1">
        <v>4.7</v>
      </c>
      <c r="I31" s="1">
        <v>5.6</v>
      </c>
      <c r="J31" s="1">
        <v>1.4</v>
      </c>
      <c r="K31" s="1">
        <v>-3.9</v>
      </c>
      <c r="L31" s="1">
        <v>-7.3</v>
      </c>
      <c r="M31" s="1">
        <v>-9.1</v>
      </c>
      <c r="N31" s="1">
        <v>-6.6</v>
      </c>
      <c r="O31" s="1">
        <f t="shared" si="0"/>
        <v>14</v>
      </c>
      <c r="P31" s="1">
        <f t="shared" si="14"/>
        <v>-13.533333333333333</v>
      </c>
      <c r="Q31" s="1">
        <f t="shared" si="15"/>
        <v>-13.5</v>
      </c>
      <c r="R31" s="1">
        <f t="shared" si="16"/>
        <v>4.2</v>
      </c>
      <c r="S31" s="1">
        <f t="shared" si="17"/>
        <v>-3.2666666666666671</v>
      </c>
      <c r="U31" s="1">
        <f t="shared" si="7"/>
        <v>5.6</v>
      </c>
      <c r="V31" s="1">
        <f t="shared" si="8"/>
        <v>-23</v>
      </c>
      <c r="W31" s="4">
        <f t="shared" ref="W31:W42" si="24">INTERCEPT(F$7:G$7,F31:G31)</f>
        <v>148.46250000000001</v>
      </c>
      <c r="X31" s="1">
        <f t="shared" si="18"/>
        <v>266.05660377358492</v>
      </c>
      <c r="Y31" s="1">
        <f t="shared" si="10"/>
        <v>117.59410377358492</v>
      </c>
      <c r="Z31" s="1">
        <f t="shared" si="11"/>
        <v>207.25955188679245</v>
      </c>
      <c r="AA31" s="7">
        <f t="shared" si="12"/>
        <v>439.01798742138368</v>
      </c>
      <c r="AB31" s="1">
        <f t="shared" si="13"/>
        <v>246.11572580645159</v>
      </c>
      <c r="AC31" s="1">
        <f t="shared" si="19"/>
        <v>3773.7744623655908</v>
      </c>
      <c r="AD31" s="1">
        <f t="shared" si="20"/>
        <v>25.404637096774209</v>
      </c>
      <c r="AE31" s="12">
        <f t="shared" si="21"/>
        <v>0.74566901042025302</v>
      </c>
      <c r="AG31" s="23">
        <f t="shared" si="2"/>
        <v>0.11543000000000003</v>
      </c>
      <c r="AH31" s="23">
        <f t="shared" si="3"/>
        <v>0.15859999999999999</v>
      </c>
      <c r="AI31" s="11">
        <f t="shared" si="4"/>
        <v>0.13700000000000001</v>
      </c>
      <c r="AJ31" s="11">
        <f t="shared" si="4"/>
        <v>0.20540000000000003</v>
      </c>
      <c r="AK31" s="11">
        <f t="shared" si="4"/>
        <v>0.24759999999999999</v>
      </c>
      <c r="AL31" s="11">
        <f t="shared" si="4"/>
        <v>0.42730000000000001</v>
      </c>
      <c r="AM31" s="23">
        <f t="shared" si="5"/>
        <v>1.1234865832000001</v>
      </c>
      <c r="AN31" s="23">
        <f t="shared" si="5"/>
        <v>1.17305098</v>
      </c>
      <c r="AO31" s="23">
        <f t="shared" si="5"/>
        <v>1.0238437672</v>
      </c>
      <c r="AP31" s="23">
        <f t="shared" si="5"/>
        <v>0.94308393920000011</v>
      </c>
      <c r="AQ31" s="23">
        <f t="shared" si="5"/>
        <v>0.69568340179999999</v>
      </c>
      <c r="AR31" s="23">
        <f t="shared" si="6"/>
        <v>1.9516325455647012</v>
      </c>
      <c r="AS31" s="23">
        <f t="shared" si="6"/>
        <v>0.97524972007835597</v>
      </c>
      <c r="AT31" s="23">
        <f t="shared" si="6"/>
        <v>0.79356213777348228</v>
      </c>
      <c r="AU31" s="23">
        <f t="shared" si="6"/>
        <v>0.24466678417876175</v>
      </c>
    </row>
    <row r="32" spans="1:47" x14ac:dyDescent="0.35">
      <c r="A32">
        <v>1862</v>
      </c>
      <c r="B32" s="1">
        <v>-17.7</v>
      </c>
      <c r="C32" s="1">
        <v>-11.4</v>
      </c>
      <c r="D32" s="1">
        <v>-19.100000000000001</v>
      </c>
      <c r="E32" s="1">
        <v>-18.2</v>
      </c>
      <c r="F32" s="6">
        <v>-2</v>
      </c>
      <c r="G32" s="1">
        <v>2</v>
      </c>
      <c r="H32" s="1">
        <v>5.6</v>
      </c>
      <c r="I32" s="1">
        <v>6</v>
      </c>
      <c r="J32" s="1">
        <v>1.4</v>
      </c>
      <c r="K32" s="1">
        <v>-4.5</v>
      </c>
      <c r="L32" s="1">
        <v>-8</v>
      </c>
      <c r="M32" s="1">
        <v>-14.2</v>
      </c>
      <c r="N32" s="1">
        <v>-6.7</v>
      </c>
      <c r="O32" s="1">
        <f t="shared" si="0"/>
        <v>15</v>
      </c>
      <c r="P32" s="1">
        <f t="shared" si="14"/>
        <v>-12.733333333333333</v>
      </c>
      <c r="Q32" s="1">
        <f t="shared" si="15"/>
        <v>-13.1</v>
      </c>
      <c r="R32" s="1">
        <f t="shared" si="16"/>
        <v>4.5333333333333332</v>
      </c>
      <c r="S32" s="1">
        <f t="shared" si="17"/>
        <v>-3.6999999999999997</v>
      </c>
      <c r="U32" s="1">
        <f t="shared" si="7"/>
        <v>6</v>
      </c>
      <c r="V32" s="1">
        <f t="shared" si="8"/>
        <v>-19.100000000000001</v>
      </c>
      <c r="W32" s="4">
        <f t="shared" si="24"/>
        <v>150.75</v>
      </c>
      <c r="X32" s="1">
        <f t="shared" si="18"/>
        <v>265.23728813559325</v>
      </c>
      <c r="Y32" s="1">
        <f t="shared" si="10"/>
        <v>114.48728813559325</v>
      </c>
      <c r="Z32" s="1">
        <f t="shared" si="11"/>
        <v>207.99364406779662</v>
      </c>
      <c r="AA32" s="7">
        <f t="shared" si="12"/>
        <v>457.94915254237299</v>
      </c>
      <c r="AB32" s="1">
        <f t="shared" si="13"/>
        <v>249.69339622641508</v>
      </c>
      <c r="AC32" s="1">
        <f t="shared" si="19"/>
        <v>3179.4292452830186</v>
      </c>
      <c r="AD32" s="1">
        <f t="shared" si="20"/>
        <v>25.903301886792462</v>
      </c>
      <c r="AE32" s="12">
        <f t="shared" si="21"/>
        <v>0.72489010137878729</v>
      </c>
      <c r="AG32" s="23">
        <f t="shared" si="2"/>
        <v>0.14863999999999999</v>
      </c>
      <c r="AH32" s="23">
        <f t="shared" si="3"/>
        <v>0.17130000000000001</v>
      </c>
      <c r="AI32" s="11">
        <f t="shared" si="4"/>
        <v>0.1434</v>
      </c>
      <c r="AJ32" s="11">
        <f t="shared" si="4"/>
        <v>0.21560000000000001</v>
      </c>
      <c r="AK32" s="11">
        <f t="shared" si="4"/>
        <v>0.25739999999999996</v>
      </c>
      <c r="AL32" s="11">
        <f t="shared" si="4"/>
        <v>0.43379999999999996</v>
      </c>
      <c r="AM32" s="23">
        <f t="shared" si="5"/>
        <v>1.0953987298000001</v>
      </c>
      <c r="AN32" s="23">
        <f t="shared" si="5"/>
        <v>1.1581298152000001</v>
      </c>
      <c r="AO32" s="23">
        <f t="shared" si="5"/>
        <v>1.0035337312000001</v>
      </c>
      <c r="AP32" s="23">
        <f t="shared" si="5"/>
        <v>0.9255625192000001</v>
      </c>
      <c r="AQ32" s="23">
        <f t="shared" si="5"/>
        <v>0.68966350480000016</v>
      </c>
      <c r="AR32" s="23">
        <f t="shared" si="6"/>
        <v>1.9805495046896968</v>
      </c>
      <c r="AS32" s="23">
        <f t="shared" si="6"/>
        <v>0.9861260895162115</v>
      </c>
      <c r="AT32" s="23">
        <f t="shared" si="6"/>
        <v>0.80292710063621642</v>
      </c>
      <c r="AU32" s="23">
        <f t="shared" si="6"/>
        <v>0.24880281397577139</v>
      </c>
    </row>
    <row r="33" spans="1:47" x14ac:dyDescent="0.35">
      <c r="A33">
        <v>1863</v>
      </c>
      <c r="B33" s="1">
        <v>-19.100000000000001</v>
      </c>
      <c r="C33" s="1">
        <v>-29.4</v>
      </c>
      <c r="D33" s="1">
        <v>-20.9</v>
      </c>
      <c r="E33" s="1">
        <v>-14.1</v>
      </c>
      <c r="F33" s="6">
        <v>-1.6</v>
      </c>
      <c r="G33" s="1">
        <v>1.6</v>
      </c>
      <c r="H33" s="1">
        <v>3.6</v>
      </c>
      <c r="I33" s="1">
        <v>3.9</v>
      </c>
      <c r="J33" s="1">
        <v>1.1000000000000001</v>
      </c>
      <c r="K33" s="1">
        <v>-4.9000000000000004</v>
      </c>
      <c r="L33" s="1">
        <v>-7.7</v>
      </c>
      <c r="M33" s="1">
        <v>-19.7</v>
      </c>
      <c r="N33" s="1">
        <v>-8.9</v>
      </c>
      <c r="O33" s="1">
        <f t="shared" si="0"/>
        <v>10.199999999999999</v>
      </c>
      <c r="P33" s="1">
        <f t="shared" si="14"/>
        <v>-20.9</v>
      </c>
      <c r="Q33" s="1">
        <f t="shared" si="15"/>
        <v>-12.200000000000001</v>
      </c>
      <c r="R33" s="1">
        <f t="shared" si="16"/>
        <v>3.0333333333333332</v>
      </c>
      <c r="S33" s="1">
        <f t="shared" si="17"/>
        <v>-3.8333333333333335</v>
      </c>
      <c r="U33" s="1">
        <f t="shared" si="7"/>
        <v>3.9</v>
      </c>
      <c r="V33" s="1">
        <f t="shared" si="8"/>
        <v>-29.4</v>
      </c>
      <c r="W33" s="4">
        <f t="shared" si="24"/>
        <v>150.75</v>
      </c>
      <c r="X33" s="1">
        <f t="shared" si="18"/>
        <v>263.59166666666664</v>
      </c>
      <c r="Y33" s="1">
        <f t="shared" si="10"/>
        <v>112.84166666666664</v>
      </c>
      <c r="Z33" s="1">
        <f t="shared" si="11"/>
        <v>207.17083333333332</v>
      </c>
      <c r="AA33" s="7">
        <f t="shared" si="12"/>
        <v>293.38833333333321</v>
      </c>
      <c r="AB33" s="1">
        <f t="shared" si="13"/>
        <v>250.51271186440675</v>
      </c>
      <c r="AC33" s="1">
        <f t="shared" si="19"/>
        <v>4910.0491525423722</v>
      </c>
      <c r="AD33" s="1">
        <f t="shared" si="20"/>
        <v>25.493644067796623</v>
      </c>
      <c r="AE33" s="12">
        <f t="shared" si="21"/>
        <v>0.80357203597703009</v>
      </c>
      <c r="AG33" s="23">
        <f t="shared" si="2"/>
        <v>7.4840000000000018E-2</v>
      </c>
      <c r="AH33" s="23">
        <f t="shared" si="3"/>
        <v>0.11033999999999999</v>
      </c>
      <c r="AI33" s="11">
        <f t="shared" si="4"/>
        <v>0.11268</v>
      </c>
      <c r="AJ33" s="11">
        <f t="shared" si="4"/>
        <v>0.16664000000000001</v>
      </c>
      <c r="AK33" s="11">
        <f t="shared" si="4"/>
        <v>0.21035999999999999</v>
      </c>
      <c r="AL33" s="11">
        <f t="shared" si="4"/>
        <v>0.40259999999999996</v>
      </c>
      <c r="AM33" s="23">
        <f t="shared" si="5"/>
        <v>1.2373398957520001</v>
      </c>
      <c r="AN33" s="23">
        <f t="shared" si="5"/>
        <v>1.2315594134080001</v>
      </c>
      <c r="AO33" s="23">
        <f t="shared" si="5"/>
        <v>1.105614312832</v>
      </c>
      <c r="AP33" s="23">
        <f t="shared" si="5"/>
        <v>1.0139046176319999</v>
      </c>
      <c r="AQ33" s="23">
        <f t="shared" si="5"/>
        <v>0.72042395920000013</v>
      </c>
      <c r="AR33" s="23">
        <f t="shared" si="6"/>
        <v>1.6347357311598567</v>
      </c>
      <c r="AS33" s="23">
        <f t="shared" si="6"/>
        <v>0.82847818595691691</v>
      </c>
      <c r="AT33" s="23">
        <f t="shared" si="6"/>
        <v>0.67264292339508114</v>
      </c>
      <c r="AU33" s="23">
        <f t="shared" si="6"/>
        <v>0.20353707524155273</v>
      </c>
    </row>
    <row r="34" spans="1:47" x14ac:dyDescent="0.35">
      <c r="A34">
        <v>1864</v>
      </c>
      <c r="B34" s="1">
        <v>-19.100000000000001</v>
      </c>
      <c r="C34" s="1">
        <v>-16.8</v>
      </c>
      <c r="D34" s="1">
        <v>-13.6</v>
      </c>
      <c r="E34" s="1">
        <v>-13.9</v>
      </c>
      <c r="F34" s="6">
        <v>-0.5</v>
      </c>
      <c r="G34" s="1">
        <v>3.1</v>
      </c>
      <c r="H34" s="1">
        <v>3.2</v>
      </c>
      <c r="I34" s="1">
        <v>5.7</v>
      </c>
      <c r="J34" s="1">
        <v>2.8</v>
      </c>
      <c r="K34" s="1">
        <v>-0.6</v>
      </c>
      <c r="L34" s="1">
        <v>-4.9000000000000004</v>
      </c>
      <c r="M34" s="1">
        <v>-7.1</v>
      </c>
      <c r="N34" s="1">
        <v>-5.2</v>
      </c>
      <c r="O34" s="1">
        <f t="shared" si="0"/>
        <v>14.8</v>
      </c>
      <c r="P34" s="1">
        <f t="shared" si="14"/>
        <v>-18.533333333333331</v>
      </c>
      <c r="Q34" s="1">
        <f t="shared" si="15"/>
        <v>-9.3333333333333339</v>
      </c>
      <c r="R34" s="1">
        <f t="shared" si="16"/>
        <v>4</v>
      </c>
      <c r="S34" s="1">
        <f t="shared" si="17"/>
        <v>-0.90000000000000024</v>
      </c>
      <c r="U34" s="1">
        <f t="shared" si="7"/>
        <v>5.7</v>
      </c>
      <c r="V34" s="1">
        <f t="shared" si="8"/>
        <v>-19.100000000000001</v>
      </c>
      <c r="W34" s="4">
        <f t="shared" si="24"/>
        <v>139.73611111111111</v>
      </c>
      <c r="X34" s="1">
        <f t="shared" si="18"/>
        <v>283.11764705882354</v>
      </c>
      <c r="Y34" s="1">
        <f t="shared" si="10"/>
        <v>143.38153594771242</v>
      </c>
      <c r="Z34" s="1">
        <f t="shared" si="11"/>
        <v>211.42687908496731</v>
      </c>
      <c r="AA34" s="7">
        <f t="shared" si="12"/>
        <v>544.84983660130717</v>
      </c>
      <c r="AB34" s="1">
        <f t="shared" si="13"/>
        <v>241.14444444444447</v>
      </c>
      <c r="AC34" s="1">
        <f t="shared" si="19"/>
        <v>3070.5725925925931</v>
      </c>
      <c r="AD34" s="1">
        <f t="shared" si="20"/>
        <v>19.163888888888877</v>
      </c>
      <c r="AE34" s="12">
        <f t="shared" si="21"/>
        <v>0.70361135203074454</v>
      </c>
      <c r="AG34" s="23">
        <f t="shared" si="2"/>
        <v>6.0080000000000015E-2</v>
      </c>
      <c r="AH34" s="23">
        <f t="shared" si="3"/>
        <v>0.16875999999999999</v>
      </c>
      <c r="AI34" s="11">
        <f t="shared" si="4"/>
        <v>0.14212000000000002</v>
      </c>
      <c r="AJ34" s="11">
        <f t="shared" si="4"/>
        <v>0.21356000000000003</v>
      </c>
      <c r="AK34" s="11">
        <f t="shared" si="4"/>
        <v>0.25544</v>
      </c>
      <c r="AL34" s="11">
        <f t="shared" si="4"/>
        <v>0.4325</v>
      </c>
      <c r="AM34" s="23">
        <f t="shared" si="5"/>
        <v>1.1009538489920001</v>
      </c>
      <c r="AN34" s="23">
        <f t="shared" si="5"/>
        <v>1.1610981884480001</v>
      </c>
      <c r="AO34" s="23">
        <f t="shared" si="5"/>
        <v>1.007555454112</v>
      </c>
      <c r="AP34" s="23">
        <f t="shared" si="5"/>
        <v>0.92902961651200011</v>
      </c>
      <c r="AQ34" s="23">
        <f t="shared" si="5"/>
        <v>0.69085112500000023</v>
      </c>
      <c r="AR34" s="23">
        <f t="shared" si="6"/>
        <v>2.1630738023577321</v>
      </c>
      <c r="AS34" s="23">
        <f t="shared" si="6"/>
        <v>1.0777814965594654</v>
      </c>
      <c r="AT34" s="23">
        <f t="shared" si="6"/>
        <v>0.87744074811997919</v>
      </c>
      <c r="AU34" s="23">
        <f t="shared" si="6"/>
        <v>0.27161808486204958</v>
      </c>
    </row>
    <row r="35" spans="1:47" x14ac:dyDescent="0.35">
      <c r="A35">
        <v>1865</v>
      </c>
      <c r="B35" s="1">
        <v>-16.899999999999999</v>
      </c>
      <c r="C35" s="1">
        <v>-14.5</v>
      </c>
      <c r="D35" s="1">
        <v>-11.3</v>
      </c>
      <c r="E35" s="1">
        <v>-13.5</v>
      </c>
      <c r="F35" s="6">
        <v>-7.5</v>
      </c>
      <c r="G35" s="1">
        <v>0.3</v>
      </c>
      <c r="H35" s="1">
        <v>6.3</v>
      </c>
      <c r="I35" s="1">
        <v>3.5</v>
      </c>
      <c r="J35" s="1">
        <v>-0.1</v>
      </c>
      <c r="K35" s="1">
        <v>-0.6</v>
      </c>
      <c r="L35" s="1">
        <v>-7.2</v>
      </c>
      <c r="M35" s="1">
        <v>-11.6</v>
      </c>
      <c r="N35" s="1">
        <v>-6.1</v>
      </c>
      <c r="O35" s="1">
        <f t="shared" si="0"/>
        <v>10.1</v>
      </c>
      <c r="P35" s="1">
        <f t="shared" si="14"/>
        <v>-12.833333333333334</v>
      </c>
      <c r="Q35" s="1">
        <f t="shared" si="15"/>
        <v>-10.766666666666666</v>
      </c>
      <c r="R35" s="1">
        <f t="shared" si="16"/>
        <v>3.3666666666666667</v>
      </c>
      <c r="S35" s="1">
        <f t="shared" si="17"/>
        <v>-2.6333333333333333</v>
      </c>
      <c r="U35" s="1">
        <f t="shared" si="7"/>
        <v>6.3</v>
      </c>
      <c r="V35" s="1">
        <f t="shared" si="8"/>
        <v>-16.899999999999999</v>
      </c>
      <c r="W35" s="4">
        <f t="shared" si="24"/>
        <v>164.82692307692307</v>
      </c>
      <c r="X35" s="1">
        <f t="shared" si="18"/>
        <v>251.9</v>
      </c>
      <c r="Y35" s="1">
        <f t="shared" si="10"/>
        <v>87.07307692307694</v>
      </c>
      <c r="Z35" s="1">
        <f t="shared" si="11"/>
        <v>208.36346153846154</v>
      </c>
      <c r="AA35" s="7">
        <f t="shared" si="12"/>
        <v>365.70692307692309</v>
      </c>
      <c r="AB35" s="1">
        <f t="shared" si="13"/>
        <v>246.70927601809953</v>
      </c>
      <c r="AC35" s="1">
        <f t="shared" si="19"/>
        <v>2779.5911764705879</v>
      </c>
      <c r="AD35" s="1">
        <f t="shared" si="20"/>
        <v>41.472285067873301</v>
      </c>
      <c r="AE35" s="12">
        <f t="shared" si="21"/>
        <v>0.73382438416688278</v>
      </c>
      <c r="AG35" s="23">
        <f t="shared" si="2"/>
        <v>0.17447000000000001</v>
      </c>
      <c r="AH35" s="23">
        <f t="shared" si="3"/>
        <v>0.10907</v>
      </c>
      <c r="AI35" s="11">
        <f t="shared" si="4"/>
        <v>0.11204</v>
      </c>
      <c r="AJ35" s="11">
        <f t="shared" si="4"/>
        <v>0.16561999999999999</v>
      </c>
      <c r="AK35" s="11">
        <f t="shared" si="4"/>
        <v>0.20938000000000001</v>
      </c>
      <c r="AL35" s="11">
        <f t="shared" si="4"/>
        <v>0.40194999999999997</v>
      </c>
      <c r="AM35" s="23">
        <f t="shared" si="5"/>
        <v>1.2404882610580001</v>
      </c>
      <c r="AN35" s="23">
        <f t="shared" si="5"/>
        <v>1.2331377670720001</v>
      </c>
      <c r="AO35" s="23">
        <f t="shared" si="5"/>
        <v>1.1078643622480002</v>
      </c>
      <c r="AP35" s="23">
        <f t="shared" si="5"/>
        <v>1.0158589622480001</v>
      </c>
      <c r="AQ35" s="23">
        <f t="shared" si="5"/>
        <v>0.72111490205000006</v>
      </c>
      <c r="AR35" s="23">
        <f t="shared" si="6"/>
        <v>1.8262946282068444</v>
      </c>
      <c r="AS35" s="23">
        <f t="shared" si="6"/>
        <v>0.92590774896459627</v>
      </c>
      <c r="AT35" s="23">
        <f t="shared" si="6"/>
        <v>0.7517058086834163</v>
      </c>
      <c r="AU35" s="23">
        <f t="shared" si="6"/>
        <v>0.22735099637932091</v>
      </c>
    </row>
    <row r="36" spans="1:47" x14ac:dyDescent="0.35">
      <c r="A36">
        <v>1866</v>
      </c>
      <c r="B36" s="1">
        <v>-20.5</v>
      </c>
      <c r="C36" s="1">
        <v>-19</v>
      </c>
      <c r="D36" s="1">
        <v>-14.5</v>
      </c>
      <c r="E36" s="1">
        <v>-9.5</v>
      </c>
      <c r="F36" s="6">
        <v>-1.2</v>
      </c>
      <c r="G36" s="1">
        <v>2</v>
      </c>
      <c r="H36" s="1">
        <v>5.4</v>
      </c>
      <c r="I36" s="1">
        <v>4.5</v>
      </c>
      <c r="J36" s="1">
        <v>0.8</v>
      </c>
      <c r="K36" s="1">
        <v>-4.2</v>
      </c>
      <c r="L36" s="1">
        <v>-8.3000000000000007</v>
      </c>
      <c r="M36" s="1">
        <v>-14.4</v>
      </c>
      <c r="N36" s="1">
        <v>-6.6</v>
      </c>
      <c r="O36" s="1">
        <f t="shared" si="0"/>
        <v>12.700000000000001</v>
      </c>
      <c r="P36" s="1">
        <f t="shared" si="14"/>
        <v>-17.033333333333335</v>
      </c>
      <c r="Q36" s="1">
        <f t="shared" si="15"/>
        <v>-8.4</v>
      </c>
      <c r="R36" s="1">
        <f t="shared" si="16"/>
        <v>3.9666666666666668</v>
      </c>
      <c r="S36" s="1">
        <f t="shared" si="17"/>
        <v>-3.9000000000000004</v>
      </c>
      <c r="U36" s="1">
        <f t="shared" si="7"/>
        <v>5.4</v>
      </c>
      <c r="V36" s="1">
        <f t="shared" si="8"/>
        <v>-20.5</v>
      </c>
      <c r="W36" s="4">
        <f t="shared" si="24"/>
        <v>146.9375</v>
      </c>
      <c r="X36" s="1">
        <f t="shared" si="18"/>
        <v>262.88</v>
      </c>
      <c r="Y36" s="1">
        <f t="shared" si="10"/>
        <v>115.9425</v>
      </c>
      <c r="Z36" s="1">
        <f t="shared" si="11"/>
        <v>204.90875</v>
      </c>
      <c r="AA36" s="7">
        <f t="shared" si="12"/>
        <v>417.39299999999997</v>
      </c>
      <c r="AB36" s="1">
        <f t="shared" si="13"/>
        <v>260.03750000000002</v>
      </c>
      <c r="AC36" s="1">
        <f t="shared" si="19"/>
        <v>3553.8458333333333</v>
      </c>
      <c r="AD36" s="1">
        <f t="shared" si="20"/>
        <v>16.918749999999989</v>
      </c>
      <c r="AE36" s="12">
        <f t="shared" si="21"/>
        <v>0.74476398486545115</v>
      </c>
      <c r="AG36" s="23">
        <f t="shared" si="2"/>
        <v>0.14126000000000002</v>
      </c>
      <c r="AH36" s="23">
        <f t="shared" si="3"/>
        <v>0.14209000000000002</v>
      </c>
      <c r="AI36" s="11">
        <f t="shared" si="4"/>
        <v>0.12868000000000002</v>
      </c>
      <c r="AJ36" s="11">
        <f t="shared" si="4"/>
        <v>0.19214000000000003</v>
      </c>
      <c r="AK36" s="11">
        <f t="shared" si="4"/>
        <v>0.23486000000000001</v>
      </c>
      <c r="AL36" s="11">
        <f t="shared" si="4"/>
        <v>0.41885</v>
      </c>
      <c r="AM36" s="23">
        <f t="shared" si="5"/>
        <v>1.1611678548020001</v>
      </c>
      <c r="AN36" s="23">
        <f t="shared" si="5"/>
        <v>1.1927448726079999</v>
      </c>
      <c r="AO36" s="23">
        <f t="shared" si="5"/>
        <v>1.0509996266320001</v>
      </c>
      <c r="AP36" s="23">
        <f t="shared" si="5"/>
        <v>0.96655671143200006</v>
      </c>
      <c r="AQ36" s="23">
        <f t="shared" si="5"/>
        <v>0.70381498045000002</v>
      </c>
      <c r="AR36" s="23">
        <f t="shared" si="6"/>
        <v>1.9188667215546351</v>
      </c>
      <c r="AS36" s="23">
        <f t="shared" si="6"/>
        <v>0.96345557304322182</v>
      </c>
      <c r="AT36" s="23">
        <f t="shared" si="6"/>
        <v>0.78334100000999229</v>
      </c>
      <c r="AU36" s="23">
        <f t="shared" si="6"/>
        <v>0.23995503629316373</v>
      </c>
    </row>
    <row r="37" spans="1:47" x14ac:dyDescent="0.35">
      <c r="A37">
        <v>1867</v>
      </c>
      <c r="B37" s="1">
        <v>-9.4</v>
      </c>
      <c r="C37" s="1">
        <v>-20.399999999999999</v>
      </c>
      <c r="D37" s="1">
        <v>-15</v>
      </c>
      <c r="E37" s="1">
        <v>-9.5</v>
      </c>
      <c r="F37" s="6">
        <v>-0.6</v>
      </c>
      <c r="G37" s="1">
        <v>2.8</v>
      </c>
      <c r="H37" s="1">
        <v>7.6</v>
      </c>
      <c r="I37" s="1">
        <v>6.2</v>
      </c>
      <c r="J37" s="1">
        <v>2.2999999999999998</v>
      </c>
      <c r="K37" s="1">
        <v>-3</v>
      </c>
      <c r="L37" s="1">
        <v>-3.5</v>
      </c>
      <c r="M37" s="1">
        <v>-7.4</v>
      </c>
      <c r="N37" s="1">
        <v>-4.2</v>
      </c>
      <c r="O37" s="1">
        <f t="shared" si="0"/>
        <v>18.899999999999999</v>
      </c>
      <c r="P37" s="1">
        <f t="shared" si="14"/>
        <v>-14.733333333333334</v>
      </c>
      <c r="Q37" s="1">
        <f t="shared" si="15"/>
        <v>-8.3666666666666671</v>
      </c>
      <c r="R37" s="1">
        <f t="shared" si="16"/>
        <v>5.5333333333333323</v>
      </c>
      <c r="S37" s="1">
        <f t="shared" si="17"/>
        <v>-1.4000000000000001</v>
      </c>
      <c r="U37" s="1">
        <f t="shared" si="7"/>
        <v>7.6</v>
      </c>
      <c r="V37" s="1">
        <f t="shared" si="8"/>
        <v>-20.399999999999999</v>
      </c>
      <c r="W37" s="4">
        <f t="shared" si="24"/>
        <v>140.88235294117646</v>
      </c>
      <c r="X37" s="1">
        <f t="shared" si="18"/>
        <v>271.2358490566038</v>
      </c>
      <c r="Y37" s="1">
        <f t="shared" si="10"/>
        <v>130.35349611542733</v>
      </c>
      <c r="Z37" s="1">
        <f t="shared" si="11"/>
        <v>206.05910099889013</v>
      </c>
      <c r="AA37" s="7">
        <f t="shared" si="12"/>
        <v>660.45771365149847</v>
      </c>
      <c r="AB37" s="1">
        <f t="shared" si="13"/>
        <v>243.00235294117647</v>
      </c>
      <c r="AC37" s="1">
        <f t="shared" si="19"/>
        <v>3304.8319999999994</v>
      </c>
      <c r="AD37" s="1">
        <f t="shared" si="20"/>
        <v>19.38117647058823</v>
      </c>
      <c r="AE37" s="12">
        <f t="shared" si="21"/>
        <v>0.69106519689173085</v>
      </c>
      <c r="AG37" s="23">
        <f t="shared" si="2"/>
        <v>0.22244000000000003</v>
      </c>
      <c r="AH37" s="23">
        <f t="shared" si="3"/>
        <v>0.22082999999999997</v>
      </c>
      <c r="AI37" s="11">
        <f t="shared" si="4"/>
        <v>0.16836000000000001</v>
      </c>
      <c r="AJ37" s="11">
        <f t="shared" si="4"/>
        <v>0.25538</v>
      </c>
      <c r="AK37" s="11">
        <f t="shared" si="4"/>
        <v>0.29561999999999999</v>
      </c>
      <c r="AL37" s="11">
        <f t="shared" si="4"/>
        <v>0.45914999999999995</v>
      </c>
      <c r="AM37" s="23">
        <f t="shared" si="5"/>
        <v>0.99331515113800017</v>
      </c>
      <c r="AN37" s="23">
        <f t="shared" si="5"/>
        <v>1.1018315168320001</v>
      </c>
      <c r="AO37" s="23">
        <f t="shared" si="5"/>
        <v>0.92913604544799999</v>
      </c>
      <c r="AP37" s="23">
        <f t="shared" si="5"/>
        <v>0.86167046624800014</v>
      </c>
      <c r="AQ37" s="23">
        <f t="shared" si="5"/>
        <v>0.66813980845000021</v>
      </c>
      <c r="AR37" s="23">
        <f t="shared" si="6"/>
        <v>2.3199496262481309</v>
      </c>
      <c r="AS37" s="23">
        <f t="shared" si="6"/>
        <v>1.1395148636206129</v>
      </c>
      <c r="AT37" s="23">
        <f t="shared" si="6"/>
        <v>0.93037433010375181</v>
      </c>
      <c r="AU37" s="23">
        <f t="shared" si="6"/>
        <v>0.29409268215400008</v>
      </c>
    </row>
    <row r="38" spans="1:47" x14ac:dyDescent="0.35">
      <c r="A38">
        <v>1868</v>
      </c>
      <c r="B38" s="1">
        <v>-13.2</v>
      </c>
      <c r="C38" s="1">
        <v>-28.6</v>
      </c>
      <c r="D38" s="1">
        <v>-21.4</v>
      </c>
      <c r="E38" s="1">
        <v>-9.5</v>
      </c>
      <c r="F38" s="6">
        <v>-2.1</v>
      </c>
      <c r="G38" s="1">
        <v>1</v>
      </c>
      <c r="H38" s="1">
        <v>3.6</v>
      </c>
      <c r="I38" s="1">
        <v>5.4</v>
      </c>
      <c r="J38" s="1">
        <v>2.8</v>
      </c>
      <c r="K38" s="1">
        <v>-4.3</v>
      </c>
      <c r="L38" s="1">
        <v>-6.4</v>
      </c>
      <c r="M38" s="1">
        <v>-10.199999999999999</v>
      </c>
      <c r="N38" s="1">
        <v>-6.9</v>
      </c>
      <c r="O38" s="1">
        <f t="shared" si="0"/>
        <v>12.8</v>
      </c>
      <c r="P38" s="1">
        <f t="shared" si="14"/>
        <v>-16.400000000000002</v>
      </c>
      <c r="Q38" s="1">
        <f t="shared" si="15"/>
        <v>-11</v>
      </c>
      <c r="R38" s="1">
        <f t="shared" si="16"/>
        <v>3.3333333333333335</v>
      </c>
      <c r="S38" s="1">
        <f t="shared" si="17"/>
        <v>-2.6333333333333333</v>
      </c>
      <c r="U38" s="1">
        <f t="shared" si="7"/>
        <v>5.4</v>
      </c>
      <c r="V38" s="1">
        <f t="shared" si="8"/>
        <v>-28.6</v>
      </c>
      <c r="W38" s="4">
        <f t="shared" si="24"/>
        <v>156.16129032258064</v>
      </c>
      <c r="X38" s="1">
        <f t="shared" si="18"/>
        <v>270.02816901408448</v>
      </c>
      <c r="Y38" s="1">
        <f t="shared" si="10"/>
        <v>113.86687869150384</v>
      </c>
      <c r="Z38" s="1">
        <f t="shared" si="11"/>
        <v>213.09472966833255</v>
      </c>
      <c r="AA38" s="7">
        <f t="shared" si="12"/>
        <v>409.92076328941386</v>
      </c>
      <c r="AB38" s="1">
        <f t="shared" si="13"/>
        <v>249.92544126597684</v>
      </c>
      <c r="AC38" s="1">
        <f t="shared" si="19"/>
        <v>4765.2450801379582</v>
      </c>
      <c r="AD38" s="1">
        <f t="shared" si="20"/>
        <v>31.198569689592219</v>
      </c>
      <c r="AE38" s="12">
        <f t="shared" si="21"/>
        <v>0.77321771249133731</v>
      </c>
      <c r="AG38" s="23">
        <f t="shared" si="2"/>
        <v>7.4840000000000018E-2</v>
      </c>
      <c r="AH38" s="23">
        <f t="shared" si="3"/>
        <v>0.14336000000000002</v>
      </c>
      <c r="AI38" s="11">
        <f t="shared" si="4"/>
        <v>0.12931999999999999</v>
      </c>
      <c r="AJ38" s="11">
        <f t="shared" si="4"/>
        <v>0.19316</v>
      </c>
      <c r="AK38" s="11">
        <f t="shared" si="4"/>
        <v>0.23583999999999999</v>
      </c>
      <c r="AL38" s="11">
        <f t="shared" si="4"/>
        <v>0.41949999999999998</v>
      </c>
      <c r="AM38" s="23">
        <f t="shared" si="5"/>
        <v>1.1582224568320001</v>
      </c>
      <c r="AN38" s="23">
        <f t="shared" si="5"/>
        <v>1.191218063008</v>
      </c>
      <c r="AO38" s="23">
        <f t="shared" si="5"/>
        <v>1.0488805011520002</v>
      </c>
      <c r="AP38" s="23">
        <f t="shared" si="5"/>
        <v>0.96472322355200013</v>
      </c>
      <c r="AQ38" s="23">
        <f t="shared" si="5"/>
        <v>0.70317720500000003</v>
      </c>
      <c r="AR38" s="23">
        <f t="shared" si="6"/>
        <v>1.9003957246871126</v>
      </c>
      <c r="AS38" s="23">
        <f t="shared" si="6"/>
        <v>0.95382960069211964</v>
      </c>
      <c r="AT38" s="23">
        <f t="shared" si="6"/>
        <v>0.77556094662223696</v>
      </c>
      <c r="AU38" s="23">
        <f t="shared" si="6"/>
        <v>0.23768971280612472</v>
      </c>
    </row>
    <row r="39" spans="1:47" x14ac:dyDescent="0.35">
      <c r="A39">
        <v>1869</v>
      </c>
      <c r="B39" s="1">
        <v>-17.399999999999999</v>
      </c>
      <c r="C39" s="1">
        <v>-19.7</v>
      </c>
      <c r="D39" s="1">
        <v>-11.4</v>
      </c>
      <c r="E39" s="1">
        <v>-12</v>
      </c>
      <c r="F39" s="6">
        <v>-0.2</v>
      </c>
      <c r="G39" s="1">
        <v>2.2999999999999998</v>
      </c>
      <c r="H39" s="1">
        <v>4.9000000000000004</v>
      </c>
      <c r="I39" s="1">
        <v>4.8</v>
      </c>
      <c r="J39" s="1">
        <v>1.8</v>
      </c>
      <c r="K39" s="1">
        <v>-0.3</v>
      </c>
      <c r="L39" s="1">
        <v>-8</v>
      </c>
      <c r="M39" s="1">
        <v>-10.8</v>
      </c>
      <c r="N39" s="1">
        <v>-5.5</v>
      </c>
      <c r="O39" s="1">
        <f t="shared" si="0"/>
        <v>13.8</v>
      </c>
      <c r="P39" s="1">
        <f t="shared" si="14"/>
        <v>-15.766666666666666</v>
      </c>
      <c r="Q39" s="1">
        <f t="shared" si="15"/>
        <v>-7.8666666666666663</v>
      </c>
      <c r="R39" s="1">
        <f t="shared" si="16"/>
        <v>4</v>
      </c>
      <c r="S39" s="1">
        <f t="shared" si="17"/>
        <v>-2.1666666666666665</v>
      </c>
      <c r="U39" s="1">
        <f t="shared" si="7"/>
        <v>4.9000000000000004</v>
      </c>
      <c r="V39" s="1">
        <f t="shared" si="8"/>
        <v>-19.7</v>
      </c>
      <c r="W39" s="4">
        <f t="shared" si="24"/>
        <v>137.94</v>
      </c>
      <c r="X39" s="1">
        <f t="shared" si="18"/>
        <v>284.14285714285717</v>
      </c>
      <c r="Y39" s="1">
        <f t="shared" si="10"/>
        <v>146.20285714285717</v>
      </c>
      <c r="Z39" s="1">
        <f t="shared" si="11"/>
        <v>211.04142857142858</v>
      </c>
      <c r="AA39" s="7">
        <f t="shared" si="12"/>
        <v>477.59600000000006</v>
      </c>
      <c r="AB39" s="1">
        <f t="shared" si="13"/>
        <v>232.91183098591551</v>
      </c>
      <c r="AC39" s="1">
        <f t="shared" si="19"/>
        <v>3058.9087136150238</v>
      </c>
      <c r="AD39" s="1">
        <f t="shared" si="20"/>
        <v>21.48408450704224</v>
      </c>
      <c r="AE39" s="12">
        <f t="shared" si="21"/>
        <v>0.71677577314196805</v>
      </c>
      <c r="AG39" s="23">
        <f t="shared" si="2"/>
        <v>0.12281000000000003</v>
      </c>
      <c r="AH39" s="23">
        <f t="shared" si="3"/>
        <v>0.15606</v>
      </c>
      <c r="AI39" s="11">
        <f t="shared" si="4"/>
        <v>0.13572000000000001</v>
      </c>
      <c r="AJ39" s="11">
        <f t="shared" si="4"/>
        <v>0.20336000000000004</v>
      </c>
      <c r="AK39" s="11">
        <f t="shared" si="4"/>
        <v>0.24564</v>
      </c>
      <c r="AL39" s="11">
        <f t="shared" si="4"/>
        <v>0.42599999999999999</v>
      </c>
      <c r="AM39" s="23">
        <f t="shared" si="5"/>
        <v>1.1291978311120001</v>
      </c>
      <c r="AN39" s="23">
        <f t="shared" si="5"/>
        <v>1.176059002528</v>
      </c>
      <c r="AO39" s="23">
        <f t="shared" si="5"/>
        <v>1.0279662008320001</v>
      </c>
      <c r="AP39" s="23">
        <f t="shared" si="5"/>
        <v>0.94664400323200004</v>
      </c>
      <c r="AQ39" s="23">
        <f t="shared" si="5"/>
        <v>0.69691192000000002</v>
      </c>
      <c r="AR39" s="23">
        <f t="shared" si="6"/>
        <v>2.0381838075714853</v>
      </c>
      <c r="AS39" s="23">
        <f t="shared" si="6"/>
        <v>1.0192426534446137</v>
      </c>
      <c r="AT39" s="23">
        <f t="shared" si="6"/>
        <v>0.82925536792239385</v>
      </c>
      <c r="AU39" s="23">
        <f t="shared" si="6"/>
        <v>0.25541554315954762</v>
      </c>
    </row>
    <row r="40" spans="1:47" x14ac:dyDescent="0.35">
      <c r="A40">
        <v>1870</v>
      </c>
      <c r="B40" s="1">
        <v>-12.8</v>
      </c>
      <c r="C40" s="1">
        <v>-15.3</v>
      </c>
      <c r="D40" s="1">
        <v>-20.5</v>
      </c>
      <c r="E40" s="1">
        <v>-14.8</v>
      </c>
      <c r="F40" s="6">
        <v>-2.9</v>
      </c>
      <c r="G40" s="1">
        <v>2.2999999999999998</v>
      </c>
      <c r="H40" s="1">
        <v>5.0999999999999996</v>
      </c>
      <c r="I40" s="1">
        <v>6.6</v>
      </c>
      <c r="J40" s="1">
        <v>0</v>
      </c>
      <c r="K40" s="1">
        <v>-2.6</v>
      </c>
      <c r="L40" s="1">
        <v>-1.4</v>
      </c>
      <c r="M40" s="1">
        <v>-4.2</v>
      </c>
      <c r="N40" s="1">
        <v>-5</v>
      </c>
      <c r="O40" s="1">
        <f t="shared" si="0"/>
        <v>14</v>
      </c>
      <c r="P40" s="1">
        <f t="shared" si="14"/>
        <v>-12.966666666666669</v>
      </c>
      <c r="Q40" s="1">
        <f t="shared" si="15"/>
        <v>-12.733333333333333</v>
      </c>
      <c r="R40" s="1">
        <f t="shared" si="16"/>
        <v>4.666666666666667</v>
      </c>
      <c r="S40" s="1">
        <f t="shared" si="17"/>
        <v>-1.3333333333333333</v>
      </c>
      <c r="U40" s="1">
        <f t="shared" si="7"/>
        <v>6.6</v>
      </c>
      <c r="V40" s="1">
        <f t="shared" si="8"/>
        <v>-20.5</v>
      </c>
      <c r="W40" s="4">
        <f t="shared" si="24"/>
        <v>152.50961538461539</v>
      </c>
      <c r="X40" s="1">
        <f t="shared" si="18"/>
        <v>258</v>
      </c>
      <c r="Y40" s="1">
        <f t="shared" si="10"/>
        <v>105.49038461538461</v>
      </c>
      <c r="Z40" s="1">
        <f t="shared" si="11"/>
        <v>205.25480769230768</v>
      </c>
      <c r="AA40" s="7">
        <f t="shared" si="12"/>
        <v>464.15769230769223</v>
      </c>
      <c r="AB40" s="1">
        <f t="shared" si="13"/>
        <v>233.36675824175822</v>
      </c>
      <c r="AC40" s="1">
        <f t="shared" si="19"/>
        <v>3189.3456959706955</v>
      </c>
      <c r="AD40" s="1">
        <f t="shared" si="20"/>
        <v>35.826236263736277</v>
      </c>
      <c r="AE40" s="12">
        <f t="shared" si="21"/>
        <v>0.72385666938466231</v>
      </c>
      <c r="AG40" s="23">
        <f t="shared" si="2"/>
        <v>0.13019</v>
      </c>
      <c r="AH40" s="23">
        <f t="shared" si="3"/>
        <v>0.15859999999999999</v>
      </c>
      <c r="AI40" s="11">
        <f t="shared" si="4"/>
        <v>0.13700000000000001</v>
      </c>
      <c r="AJ40" s="11">
        <f t="shared" si="4"/>
        <v>0.20540000000000003</v>
      </c>
      <c r="AK40" s="11">
        <f t="shared" si="4"/>
        <v>0.24759999999999999</v>
      </c>
      <c r="AL40" s="11">
        <f t="shared" si="4"/>
        <v>0.42730000000000001</v>
      </c>
      <c r="AM40" s="23">
        <f t="shared" si="5"/>
        <v>1.1234865832000001</v>
      </c>
      <c r="AN40" s="23">
        <f t="shared" si="5"/>
        <v>1.17305098</v>
      </c>
      <c r="AO40" s="23">
        <f t="shared" si="5"/>
        <v>1.0238437672</v>
      </c>
      <c r="AP40" s="23">
        <f t="shared" si="5"/>
        <v>0.94308393920000011</v>
      </c>
      <c r="AQ40" s="23">
        <f t="shared" si="5"/>
        <v>0.69568340179999999</v>
      </c>
      <c r="AR40" s="23">
        <f t="shared" si="6"/>
        <v>2.0067333611229028</v>
      </c>
      <c r="AS40" s="23">
        <f t="shared" si="6"/>
        <v>1.002784132266423</v>
      </c>
      <c r="AT40" s="23">
        <f t="shared" si="6"/>
        <v>0.81596692964211603</v>
      </c>
      <c r="AU40" s="23">
        <f t="shared" si="6"/>
        <v>0.25157450837043405</v>
      </c>
    </row>
    <row r="41" spans="1:47" x14ac:dyDescent="0.35">
      <c r="A41">
        <v>1871</v>
      </c>
      <c r="B41" s="1">
        <v>-15</v>
      </c>
      <c r="C41" s="1">
        <v>-12.3</v>
      </c>
      <c r="D41" s="1">
        <v>-22.8</v>
      </c>
      <c r="E41" s="1">
        <v>-8.1999999999999993</v>
      </c>
      <c r="F41" s="6">
        <v>-0.6</v>
      </c>
      <c r="G41" s="1">
        <v>5.0999999999999996</v>
      </c>
      <c r="H41" s="1">
        <v>5.9</v>
      </c>
      <c r="I41" s="1">
        <v>5.4</v>
      </c>
      <c r="J41" s="1">
        <v>2</v>
      </c>
      <c r="K41" s="1">
        <v>-1.5</v>
      </c>
      <c r="L41" s="1">
        <v>-2.7</v>
      </c>
      <c r="M41" s="1">
        <v>-5.3</v>
      </c>
      <c r="N41" s="1">
        <v>-4.2</v>
      </c>
      <c r="O41" s="1">
        <f t="shared" si="0"/>
        <v>18.399999999999999</v>
      </c>
      <c r="P41" s="1">
        <f t="shared" si="14"/>
        <v>-10.5</v>
      </c>
      <c r="Q41" s="1">
        <f t="shared" si="15"/>
        <v>-10.533333333333333</v>
      </c>
      <c r="R41" s="1">
        <f t="shared" si="16"/>
        <v>5.4666666666666659</v>
      </c>
      <c r="S41" s="1">
        <f t="shared" si="17"/>
        <v>-0.73333333333333339</v>
      </c>
      <c r="U41" s="1">
        <f t="shared" si="7"/>
        <v>5.9</v>
      </c>
      <c r="V41" s="1">
        <f t="shared" si="8"/>
        <v>-22.8</v>
      </c>
      <c r="W41" s="4">
        <f t="shared" si="24"/>
        <v>138.71052631578948</v>
      </c>
      <c r="X41" s="1">
        <f t="shared" si="18"/>
        <v>275.42857142857144</v>
      </c>
      <c r="Y41" s="1">
        <f t="shared" si="10"/>
        <v>136.71804511278197</v>
      </c>
      <c r="Z41" s="1">
        <f t="shared" si="11"/>
        <v>207.06954887218046</v>
      </c>
      <c r="AA41" s="7">
        <f t="shared" si="12"/>
        <v>537.75764411027581</v>
      </c>
      <c r="AB41" s="1">
        <f t="shared" si="13"/>
        <v>245.71052631578948</v>
      </c>
      <c r="AC41" s="1">
        <f t="shared" si="19"/>
        <v>3734.7999999999997</v>
      </c>
      <c r="AD41" s="1">
        <f t="shared" si="20"/>
        <v>15.85526315789474</v>
      </c>
      <c r="AE41" s="12">
        <f t="shared" si="21"/>
        <v>0.72492427600913989</v>
      </c>
      <c r="AG41" s="23">
        <f t="shared" si="2"/>
        <v>0.15971000000000002</v>
      </c>
      <c r="AH41" s="23">
        <f t="shared" si="3"/>
        <v>0.21447999999999998</v>
      </c>
      <c r="AI41" s="11">
        <f t="shared" si="4"/>
        <v>0.16515999999999997</v>
      </c>
      <c r="AJ41" s="11">
        <f t="shared" si="4"/>
        <v>0.25028</v>
      </c>
      <c r="AK41" s="11">
        <f t="shared" si="4"/>
        <v>0.29071999999999998</v>
      </c>
      <c r="AL41" s="11">
        <f t="shared" si="4"/>
        <v>0.45589999999999997</v>
      </c>
      <c r="AM41" s="23">
        <f t="shared" si="5"/>
        <v>1.0057392423680001</v>
      </c>
      <c r="AN41" s="23">
        <f t="shared" si="5"/>
        <v>1.108880737952</v>
      </c>
      <c r="AO41" s="23">
        <f t="shared" si="5"/>
        <v>0.93824618972800011</v>
      </c>
      <c r="AP41" s="23">
        <f t="shared" si="5"/>
        <v>0.8694666465280001</v>
      </c>
      <c r="AQ41" s="23">
        <f t="shared" si="5"/>
        <v>0.67072544020000002</v>
      </c>
      <c r="AR41" s="23">
        <f t="shared" si="6"/>
        <v>2.1000719162936998</v>
      </c>
      <c r="AS41" s="23">
        <f t="shared" si="6"/>
        <v>1.0332597989832173</v>
      </c>
      <c r="AT41" s="23">
        <f t="shared" si="6"/>
        <v>0.84330440070528234</v>
      </c>
      <c r="AU41" s="23">
        <f t="shared" si="6"/>
        <v>0.26588492921391543</v>
      </c>
    </row>
    <row r="42" spans="1:47" x14ac:dyDescent="0.35">
      <c r="A42">
        <v>1872</v>
      </c>
      <c r="B42" s="1">
        <v>-10.6</v>
      </c>
      <c r="C42" s="1">
        <v>-8.6</v>
      </c>
      <c r="D42" s="1">
        <v>-10.7</v>
      </c>
      <c r="E42" s="1">
        <v>-5.7</v>
      </c>
      <c r="F42" s="6">
        <v>-0.8</v>
      </c>
      <c r="G42" s="1">
        <v>3.7</v>
      </c>
      <c r="H42" s="1">
        <v>6.8</v>
      </c>
      <c r="I42" s="1">
        <v>6.9</v>
      </c>
      <c r="J42" s="1">
        <v>3.9</v>
      </c>
      <c r="K42" s="1">
        <v>-1.7</v>
      </c>
      <c r="L42" s="1">
        <v>-6.3</v>
      </c>
      <c r="M42" s="1">
        <v>-6.9</v>
      </c>
      <c r="N42" s="1">
        <v>-2.5</v>
      </c>
      <c r="O42" s="1">
        <f t="shared" si="0"/>
        <v>21.299999999999997</v>
      </c>
      <c r="P42" s="1">
        <f t="shared" si="14"/>
        <v>-8.1666666666666661</v>
      </c>
      <c r="Q42" s="1">
        <f t="shared" si="15"/>
        <v>-5.7333333333333334</v>
      </c>
      <c r="R42" s="1">
        <f t="shared" si="16"/>
        <v>5.8</v>
      </c>
      <c r="S42" s="1">
        <f t="shared" si="17"/>
        <v>-1.3666666666666665</v>
      </c>
      <c r="U42" s="1">
        <f t="shared" si="7"/>
        <v>6.9</v>
      </c>
      <c r="V42" s="1">
        <f t="shared" si="8"/>
        <v>-10.7</v>
      </c>
      <c r="W42" s="4">
        <f t="shared" si="24"/>
        <v>140.92222222222222</v>
      </c>
      <c r="X42" s="1">
        <f t="shared" si="18"/>
        <v>279.24107142857144</v>
      </c>
      <c r="Y42" s="1">
        <f t="shared" si="10"/>
        <v>138.31884920634923</v>
      </c>
      <c r="Z42" s="1">
        <f t="shared" si="11"/>
        <v>210.08164682539683</v>
      </c>
      <c r="AA42" s="7">
        <f t="shared" si="12"/>
        <v>636.2667063492064</v>
      </c>
      <c r="AB42" s="1">
        <f t="shared" si="13"/>
        <v>230.49365079365077</v>
      </c>
      <c r="AC42" s="1">
        <f t="shared" si="19"/>
        <v>1644.188042328042</v>
      </c>
      <c r="AD42" s="1">
        <f t="shared" si="20"/>
        <v>25.675396825396831</v>
      </c>
      <c r="AE42" s="12">
        <f t="shared" si="21"/>
        <v>0.61649370171255513</v>
      </c>
      <c r="AG42" s="23">
        <f t="shared" si="2"/>
        <v>0.19292000000000004</v>
      </c>
      <c r="AH42" s="23">
        <f t="shared" si="3"/>
        <v>0.25130999999999998</v>
      </c>
      <c r="AI42" s="11">
        <f t="shared" si="4"/>
        <v>0.18371999999999999</v>
      </c>
      <c r="AJ42" s="11">
        <f t="shared" si="4"/>
        <v>0.27986</v>
      </c>
      <c r="AK42" s="11">
        <f t="shared" si="4"/>
        <v>0.31913999999999998</v>
      </c>
      <c r="AL42" s="11">
        <f t="shared" si="4"/>
        <v>0.47474999999999995</v>
      </c>
      <c r="AM42" s="23">
        <f t="shared" si="5"/>
        <v>0.93639615296200007</v>
      </c>
      <c r="AN42" s="23">
        <f t="shared" si="5"/>
        <v>1.0686851529279999</v>
      </c>
      <c r="AO42" s="23">
        <f t="shared" si="5"/>
        <v>0.887159719432</v>
      </c>
      <c r="AP42" s="23">
        <f t="shared" si="5"/>
        <v>0.8258664218320001</v>
      </c>
      <c r="AQ42" s="23">
        <f t="shared" si="5"/>
        <v>0.65644040125000014</v>
      </c>
      <c r="AR42" s="23">
        <f t="shared" ref="AR42:AU73" si="25">AR$6*SQRT($AA42*AN42)</f>
        <v>2.2425541497288717</v>
      </c>
      <c r="AS42" s="23">
        <f t="shared" si="25"/>
        <v>1.0928947468668959</v>
      </c>
      <c r="AT42" s="23">
        <f t="shared" si="25"/>
        <v>0.89400327718937866</v>
      </c>
      <c r="AU42" s="23">
        <f t="shared" si="25"/>
        <v>0.28611806953687191</v>
      </c>
    </row>
    <row r="43" spans="1:47" x14ac:dyDescent="0.35">
      <c r="A43">
        <v>1873</v>
      </c>
      <c r="B43" s="1">
        <v>-16.3</v>
      </c>
      <c r="C43" s="1">
        <v>-11.3</v>
      </c>
      <c r="D43" s="1">
        <v>-17</v>
      </c>
      <c r="E43" s="1">
        <v>-8.8000000000000007</v>
      </c>
      <c r="F43" s="5">
        <v>0.5</v>
      </c>
      <c r="G43" s="1">
        <v>2</v>
      </c>
      <c r="H43" s="1">
        <v>7.9</v>
      </c>
      <c r="I43" s="1">
        <v>6.1</v>
      </c>
      <c r="J43" s="1">
        <v>1.8</v>
      </c>
      <c r="K43" s="1">
        <v>-3</v>
      </c>
      <c r="L43" s="1">
        <v>-5</v>
      </c>
      <c r="M43" s="1">
        <v>-11.9</v>
      </c>
      <c r="N43" s="1">
        <v>-4.5999999999999996</v>
      </c>
      <c r="O43" s="1">
        <f t="shared" si="0"/>
        <v>18.3</v>
      </c>
      <c r="P43" s="1">
        <f t="shared" si="14"/>
        <v>-11.5</v>
      </c>
      <c r="Q43" s="1">
        <f t="shared" si="15"/>
        <v>-8.4333333333333336</v>
      </c>
      <c r="R43" s="1">
        <f t="shared" si="16"/>
        <v>5.333333333333333</v>
      </c>
      <c r="S43" s="1">
        <f t="shared" si="17"/>
        <v>-2.0666666666666669</v>
      </c>
      <c r="U43" s="1">
        <f t="shared" si="7"/>
        <v>7.9</v>
      </c>
      <c r="V43" s="1">
        <f t="shared" si="8"/>
        <v>-17</v>
      </c>
      <c r="W43" s="5">
        <f t="shared" ref="W43:W44" si="26">INTERCEPT(E$7:F$7,E43:F43)</f>
        <v>133.86021505376345</v>
      </c>
      <c r="X43" s="1">
        <f t="shared" si="18"/>
        <v>269.4375</v>
      </c>
      <c r="Y43" s="1">
        <f t="shared" si="10"/>
        <v>135.57728494623655</v>
      </c>
      <c r="Z43" s="1">
        <f t="shared" si="11"/>
        <v>201.64885752688173</v>
      </c>
      <c r="AA43" s="7">
        <f t="shared" si="12"/>
        <v>714.04036738351249</v>
      </c>
      <c r="AB43" s="1">
        <f t="shared" si="13"/>
        <v>219.61914362519201</v>
      </c>
      <c r="AC43" s="1">
        <f t="shared" si="19"/>
        <v>2489.0169610855091</v>
      </c>
      <c r="AD43" s="1">
        <f t="shared" si="20"/>
        <v>24.05064324116745</v>
      </c>
      <c r="AE43" s="12">
        <f t="shared" si="21"/>
        <v>0.65120765155065341</v>
      </c>
      <c r="AG43" s="23">
        <f t="shared" si="2"/>
        <v>0.23351000000000005</v>
      </c>
      <c r="AH43" s="23">
        <f t="shared" si="3"/>
        <v>0.21321000000000001</v>
      </c>
      <c r="AI43" s="11">
        <f t="shared" si="4"/>
        <v>0.16452</v>
      </c>
      <c r="AJ43" s="11">
        <f t="shared" si="4"/>
        <v>0.24926000000000004</v>
      </c>
      <c r="AK43" s="11">
        <f t="shared" si="4"/>
        <v>0.28974</v>
      </c>
      <c r="AL43" s="11">
        <f t="shared" si="4"/>
        <v>0.45524999999999999</v>
      </c>
      <c r="AM43" s="23">
        <f t="shared" si="5"/>
        <v>1.008247479922</v>
      </c>
      <c r="AN43" s="23">
        <f t="shared" si="5"/>
        <v>1.1102965295680001</v>
      </c>
      <c r="AO43" s="23">
        <f t="shared" si="5"/>
        <v>0.940083325192</v>
      </c>
      <c r="AP43" s="23">
        <f t="shared" si="5"/>
        <v>0.87103982759200016</v>
      </c>
      <c r="AQ43" s="23">
        <f t="shared" si="5"/>
        <v>0.67124870125000025</v>
      </c>
      <c r="AR43" s="23">
        <f t="shared" si="25"/>
        <v>2.4214712931862428</v>
      </c>
      <c r="AS43" s="23">
        <f t="shared" si="25"/>
        <v>1.1917972768712806</v>
      </c>
      <c r="AT43" s="23">
        <f t="shared" si="25"/>
        <v>0.97262403184256319</v>
      </c>
      <c r="AU43" s="23">
        <f t="shared" si="25"/>
        <v>0.30650047173253442</v>
      </c>
    </row>
    <row r="44" spans="1:47" x14ac:dyDescent="0.35">
      <c r="A44">
        <v>1874</v>
      </c>
      <c r="B44" s="1">
        <v>-21.2</v>
      </c>
      <c r="C44" s="1">
        <v>-14.4</v>
      </c>
      <c r="D44" s="1">
        <v>-13.9</v>
      </c>
      <c r="E44" s="1">
        <v>-6.7</v>
      </c>
      <c r="F44" s="5">
        <v>1.8</v>
      </c>
      <c r="G44" s="1">
        <v>4.8</v>
      </c>
      <c r="H44" s="1">
        <v>7.6</v>
      </c>
      <c r="I44" s="1">
        <v>7</v>
      </c>
      <c r="J44" s="1">
        <v>2.1</v>
      </c>
      <c r="K44" s="1">
        <v>-6.2</v>
      </c>
      <c r="L44" s="1">
        <v>-5.0999999999999996</v>
      </c>
      <c r="M44" s="1">
        <v>-5.0999999999999996</v>
      </c>
      <c r="N44" s="1">
        <v>-4.0999999999999996</v>
      </c>
      <c r="O44" s="1">
        <f t="shared" si="0"/>
        <v>23.3</v>
      </c>
      <c r="P44" s="1">
        <f t="shared" si="14"/>
        <v>-15.833333333333334</v>
      </c>
      <c r="Q44" s="1">
        <f t="shared" si="15"/>
        <v>-6.2666666666666666</v>
      </c>
      <c r="R44" s="1">
        <f t="shared" si="16"/>
        <v>6.4666666666666659</v>
      </c>
      <c r="S44" s="1">
        <f t="shared" si="17"/>
        <v>-3.0666666666666664</v>
      </c>
      <c r="U44" s="1">
        <f t="shared" si="7"/>
        <v>7.6</v>
      </c>
      <c r="V44" s="1">
        <f t="shared" si="8"/>
        <v>-21.2</v>
      </c>
      <c r="W44" s="5">
        <f t="shared" si="26"/>
        <v>129.04117647058823</v>
      </c>
      <c r="X44" s="1">
        <f t="shared" si="18"/>
        <v>265.7168674698795</v>
      </c>
      <c r="Y44" s="1">
        <f t="shared" si="10"/>
        <v>136.67569099929128</v>
      </c>
      <c r="Z44" s="1">
        <f t="shared" si="11"/>
        <v>197.37902197023385</v>
      </c>
      <c r="AA44" s="7">
        <f t="shared" si="12"/>
        <v>692.49016772974244</v>
      </c>
      <c r="AB44" s="1">
        <f t="shared" si="13"/>
        <v>224.60367647058823</v>
      </c>
      <c r="AC44" s="1">
        <f t="shared" si="19"/>
        <v>3174.3986274509803</v>
      </c>
      <c r="AD44" s="1">
        <f t="shared" si="20"/>
        <v>16.739338235294113</v>
      </c>
      <c r="AE44" s="12">
        <f t="shared" si="21"/>
        <v>0.68163368098252886</v>
      </c>
      <c r="AG44" s="23">
        <f t="shared" si="2"/>
        <v>0.22244000000000003</v>
      </c>
      <c r="AH44" s="23">
        <f t="shared" si="3"/>
        <v>0.27671000000000001</v>
      </c>
      <c r="AI44" s="11">
        <f t="shared" si="4"/>
        <v>0.19652</v>
      </c>
      <c r="AJ44" s="11">
        <f t="shared" si="4"/>
        <v>0.30026000000000003</v>
      </c>
      <c r="AK44" s="11">
        <f t="shared" si="4"/>
        <v>0.33873999999999999</v>
      </c>
      <c r="AL44" s="11">
        <f t="shared" si="4"/>
        <v>0.48775000000000002</v>
      </c>
      <c r="AM44" s="23">
        <f t="shared" si="5"/>
        <v>0.89239848632200003</v>
      </c>
      <c r="AN44" s="23">
        <f t="shared" si="5"/>
        <v>1.0419354671680001</v>
      </c>
      <c r="AO44" s="23">
        <f t="shared" si="5"/>
        <v>0.854395083592</v>
      </c>
      <c r="AP44" s="23">
        <f t="shared" si="5"/>
        <v>0.798074985992</v>
      </c>
      <c r="AQ44" s="23">
        <f t="shared" si="5"/>
        <v>0.64759065125000004</v>
      </c>
      <c r="AR44" s="23">
        <f t="shared" si="25"/>
        <v>2.3100728064852314</v>
      </c>
      <c r="AS44" s="23">
        <f t="shared" si="25"/>
        <v>1.1189070435377988</v>
      </c>
      <c r="AT44" s="23">
        <f t="shared" si="25"/>
        <v>0.91683938727832182</v>
      </c>
      <c r="AU44" s="23">
        <f t="shared" si="25"/>
        <v>0.29647298545744072</v>
      </c>
    </row>
    <row r="45" spans="1:47" x14ac:dyDescent="0.35">
      <c r="A45">
        <v>1875</v>
      </c>
      <c r="B45" s="1">
        <v>-8.5</v>
      </c>
      <c r="C45" s="1">
        <v>-11.8</v>
      </c>
      <c r="D45" s="1">
        <v>-19.3</v>
      </c>
      <c r="E45" s="1">
        <v>-5.8</v>
      </c>
      <c r="F45" s="3">
        <v>-4.5999999999999996</v>
      </c>
      <c r="G45" s="1">
        <v>1.8</v>
      </c>
      <c r="H45" s="1">
        <v>6.6</v>
      </c>
      <c r="I45" s="1">
        <v>6.2</v>
      </c>
      <c r="J45" s="1">
        <v>2.8</v>
      </c>
      <c r="K45" s="1">
        <v>-0.4</v>
      </c>
      <c r="L45" s="1">
        <v>-3.2</v>
      </c>
      <c r="M45" s="1">
        <v>-6.7</v>
      </c>
      <c r="N45" s="1">
        <v>-3.6</v>
      </c>
      <c r="O45" s="1">
        <f t="shared" si="0"/>
        <v>17.400000000000002</v>
      </c>
      <c r="P45" s="1">
        <f t="shared" si="14"/>
        <v>-8.4666666666666668</v>
      </c>
      <c r="Q45" s="1">
        <f t="shared" si="15"/>
        <v>-9.9</v>
      </c>
      <c r="R45" s="1">
        <f t="shared" si="16"/>
        <v>4.8666666666666671</v>
      </c>
      <c r="S45" s="1">
        <f t="shared" si="17"/>
        <v>-0.26666666666666677</v>
      </c>
      <c r="U45" s="1">
        <f t="shared" si="7"/>
        <v>6.6</v>
      </c>
      <c r="V45" s="1">
        <f t="shared" si="8"/>
        <v>-19.3</v>
      </c>
      <c r="W45" s="4">
        <f t="shared" ref="W45:W73" si="27">INTERCEPT(F$7:G$7,F45:G45)</f>
        <v>157.421875</v>
      </c>
      <c r="X45" s="1">
        <f t="shared" si="18"/>
        <v>284.6875</v>
      </c>
      <c r="Y45" s="1">
        <f t="shared" si="10"/>
        <v>127.265625</v>
      </c>
      <c r="Z45" s="1">
        <f t="shared" si="11"/>
        <v>221.0546875</v>
      </c>
      <c r="AA45" s="7">
        <f t="shared" si="12"/>
        <v>559.96874999999989</v>
      </c>
      <c r="AB45" s="1">
        <f t="shared" si="13"/>
        <v>256.7050075301205</v>
      </c>
      <c r="AC45" s="1">
        <f t="shared" si="19"/>
        <v>3302.9377635542173</v>
      </c>
      <c r="AD45" s="1">
        <f t="shared" si="20"/>
        <v>29.069371234939752</v>
      </c>
      <c r="AE45" s="12">
        <f t="shared" si="21"/>
        <v>0.7083416192807066</v>
      </c>
      <c r="AG45" s="23">
        <f t="shared" si="2"/>
        <v>0.18554000000000001</v>
      </c>
      <c r="AH45" s="23">
        <f t="shared" si="3"/>
        <v>0.20178000000000001</v>
      </c>
      <c r="AI45" s="11">
        <f t="shared" si="4"/>
        <v>0.15876000000000001</v>
      </c>
      <c r="AJ45" s="11">
        <f t="shared" si="4"/>
        <v>0.24008000000000002</v>
      </c>
      <c r="AK45" s="11">
        <f t="shared" si="4"/>
        <v>0.28092</v>
      </c>
      <c r="AL45" s="11">
        <f t="shared" si="4"/>
        <v>0.44940000000000002</v>
      </c>
      <c r="AM45" s="23">
        <f t="shared" si="5"/>
        <v>1.0311729075280001</v>
      </c>
      <c r="AN45" s="23">
        <f t="shared" si="5"/>
        <v>1.123127864992</v>
      </c>
      <c r="AO45" s="23">
        <f t="shared" si="5"/>
        <v>0.95684414348800007</v>
      </c>
      <c r="AP45" s="23">
        <f t="shared" si="5"/>
        <v>0.88540763228800012</v>
      </c>
      <c r="AQ45" s="23">
        <f t="shared" si="5"/>
        <v>0.67605007120000005</v>
      </c>
      <c r="AR45" s="23">
        <f t="shared" si="25"/>
        <v>2.1567258711253658</v>
      </c>
      <c r="AS45" s="23">
        <f t="shared" si="25"/>
        <v>1.0647810878056354</v>
      </c>
      <c r="AT45" s="23">
        <f t="shared" si="25"/>
        <v>0.86839663768701036</v>
      </c>
      <c r="AU45" s="23">
        <f t="shared" si="25"/>
        <v>0.27239514497917522</v>
      </c>
    </row>
    <row r="46" spans="1:47" x14ac:dyDescent="0.35">
      <c r="A46">
        <v>1876</v>
      </c>
      <c r="B46" s="1">
        <v>-15.5</v>
      </c>
      <c r="C46" s="1">
        <v>-14.8</v>
      </c>
      <c r="D46" s="1">
        <v>-13.1</v>
      </c>
      <c r="E46" s="1">
        <v>-10.199999999999999</v>
      </c>
      <c r="F46" s="3">
        <v>-1.6</v>
      </c>
      <c r="G46" s="1">
        <v>3.4</v>
      </c>
      <c r="H46" s="1">
        <v>5.9</v>
      </c>
      <c r="I46" s="1">
        <v>6.3</v>
      </c>
      <c r="J46" s="1">
        <v>4.4000000000000004</v>
      </c>
      <c r="K46" s="1">
        <v>-2</v>
      </c>
      <c r="L46" s="1">
        <v>-4.8</v>
      </c>
      <c r="M46" s="1">
        <v>-5.4</v>
      </c>
      <c r="N46" s="1">
        <v>-4</v>
      </c>
      <c r="O46" s="1">
        <f t="shared" si="0"/>
        <v>20</v>
      </c>
      <c r="P46" s="1">
        <f t="shared" si="14"/>
        <v>-12.333333333333334</v>
      </c>
      <c r="Q46" s="1">
        <f t="shared" si="15"/>
        <v>-8.2999999999999989</v>
      </c>
      <c r="R46" s="1">
        <f t="shared" si="16"/>
        <v>5.2</v>
      </c>
      <c r="S46" s="1">
        <f t="shared" si="17"/>
        <v>-0.79999999999999982</v>
      </c>
      <c r="U46" s="1">
        <f t="shared" si="7"/>
        <v>6.3</v>
      </c>
      <c r="V46" s="1">
        <f t="shared" si="8"/>
        <v>-15.5</v>
      </c>
      <c r="W46" s="4">
        <f t="shared" si="27"/>
        <v>145.26</v>
      </c>
      <c r="X46" s="1">
        <f t="shared" si="18"/>
        <v>278.96875</v>
      </c>
      <c r="Y46" s="1">
        <f t="shared" si="10"/>
        <v>133.70875000000001</v>
      </c>
      <c r="Z46" s="1">
        <f t="shared" si="11"/>
        <v>212.114375</v>
      </c>
      <c r="AA46" s="7">
        <f t="shared" si="12"/>
        <v>561.57674999999995</v>
      </c>
      <c r="AB46" s="1">
        <f t="shared" si="13"/>
        <v>225.57249999999999</v>
      </c>
      <c r="AC46" s="1">
        <f t="shared" si="19"/>
        <v>2330.915833333333</v>
      </c>
      <c r="AD46" s="1">
        <f t="shared" si="20"/>
        <v>32.473749999999995</v>
      </c>
      <c r="AE46" s="12">
        <f t="shared" si="21"/>
        <v>0.67076212217018416</v>
      </c>
      <c r="AG46" s="23">
        <f t="shared" si="2"/>
        <v>0.15971000000000002</v>
      </c>
      <c r="AH46" s="23">
        <f t="shared" si="3"/>
        <v>0.23480000000000001</v>
      </c>
      <c r="AI46" s="11">
        <f t="shared" si="4"/>
        <v>0.1754</v>
      </c>
      <c r="AJ46" s="11">
        <f t="shared" si="4"/>
        <v>0.2666</v>
      </c>
      <c r="AK46" s="11">
        <f t="shared" si="4"/>
        <v>0.30640000000000001</v>
      </c>
      <c r="AL46" s="11">
        <f t="shared" si="4"/>
        <v>0.46629999999999999</v>
      </c>
      <c r="AM46" s="23">
        <f t="shared" si="5"/>
        <v>0.96666911680000012</v>
      </c>
      <c r="AN46" s="23">
        <f t="shared" si="5"/>
        <v>1.0864976872000001</v>
      </c>
      <c r="AO46" s="23">
        <f t="shared" si="5"/>
        <v>0.90953685520000016</v>
      </c>
      <c r="AP46" s="23">
        <f t="shared" si="5"/>
        <v>0.84492792319999999</v>
      </c>
      <c r="AQ46" s="23">
        <f t="shared" si="5"/>
        <v>0.66263136980000015</v>
      </c>
      <c r="AR46" s="23">
        <f t="shared" si="25"/>
        <v>2.1243076540571808</v>
      </c>
      <c r="AS46" s="23">
        <f t="shared" si="25"/>
        <v>1.0396150121223202</v>
      </c>
      <c r="AT46" s="23">
        <f t="shared" si="25"/>
        <v>0.84953054392490879</v>
      </c>
      <c r="AU46" s="23">
        <f t="shared" si="25"/>
        <v>0.27006517868037916</v>
      </c>
    </row>
    <row r="47" spans="1:47" x14ac:dyDescent="0.35">
      <c r="A47">
        <v>1877</v>
      </c>
      <c r="B47" s="1">
        <v>-14.1</v>
      </c>
      <c r="C47" s="1">
        <v>-16.100000000000001</v>
      </c>
      <c r="D47" s="1">
        <v>-11.5</v>
      </c>
      <c r="E47" s="1">
        <v>-6.3</v>
      </c>
      <c r="F47" s="5">
        <v>0.7</v>
      </c>
      <c r="G47" s="1">
        <v>5.5</v>
      </c>
      <c r="H47" s="1">
        <v>6.7</v>
      </c>
      <c r="I47" s="1">
        <v>7.4</v>
      </c>
      <c r="J47" s="1">
        <v>4.5999999999999996</v>
      </c>
      <c r="K47" s="1">
        <v>-1</v>
      </c>
      <c r="L47" s="1">
        <v>-7.7</v>
      </c>
      <c r="M47" s="1">
        <v>-11.3</v>
      </c>
      <c r="N47" s="1">
        <v>-3.6</v>
      </c>
      <c r="O47" s="1">
        <f t="shared" si="0"/>
        <v>24.9</v>
      </c>
      <c r="P47" s="1">
        <f t="shared" si="14"/>
        <v>-11.866666666666667</v>
      </c>
      <c r="Q47" s="1">
        <f t="shared" si="15"/>
        <v>-5.7</v>
      </c>
      <c r="R47" s="1">
        <f t="shared" si="16"/>
        <v>6.5333333333333341</v>
      </c>
      <c r="S47" s="1">
        <f t="shared" si="17"/>
        <v>-1.3666666666666669</v>
      </c>
      <c r="U47" s="1">
        <f t="shared" si="7"/>
        <v>7.4</v>
      </c>
      <c r="V47" s="1">
        <f t="shared" si="8"/>
        <v>-16.100000000000001</v>
      </c>
      <c r="W47" s="5">
        <f>INTERCEPT(E$7:F$7,E47:F47)</f>
        <v>132.44999999999999</v>
      </c>
      <c r="X47" s="1">
        <f t="shared" si="18"/>
        <v>283.05357142857144</v>
      </c>
      <c r="Y47" s="1">
        <f t="shared" si="10"/>
        <v>150.60357142857146</v>
      </c>
      <c r="Z47" s="1">
        <f t="shared" si="11"/>
        <v>207.75178571428572</v>
      </c>
      <c r="AA47" s="7">
        <f t="shared" si="12"/>
        <v>742.97761904761921</v>
      </c>
      <c r="AB47" s="1">
        <f t="shared" si="13"/>
        <v>218.48124999999999</v>
      </c>
      <c r="AC47" s="1">
        <f t="shared" si="19"/>
        <v>2345.0320833333335</v>
      </c>
      <c r="AD47" s="1">
        <f t="shared" si="20"/>
        <v>23.209374999999994</v>
      </c>
      <c r="AE47" s="12">
        <f t="shared" si="21"/>
        <v>0.63984563489089752</v>
      </c>
      <c r="AG47" s="23">
        <f t="shared" si="2"/>
        <v>0.18923000000000004</v>
      </c>
      <c r="AH47" s="23">
        <f t="shared" si="3"/>
        <v>0.29702999999999996</v>
      </c>
      <c r="AI47" s="11">
        <f t="shared" si="4"/>
        <v>0.20676</v>
      </c>
      <c r="AJ47" s="11">
        <f t="shared" si="4"/>
        <v>0.31657999999999997</v>
      </c>
      <c r="AK47" s="11">
        <f t="shared" si="4"/>
        <v>0.35441999999999996</v>
      </c>
      <c r="AL47" s="11">
        <f t="shared" si="4"/>
        <v>0.49814999999999998</v>
      </c>
      <c r="AM47" s="23">
        <f t="shared" si="5"/>
        <v>0.85944860657800015</v>
      </c>
      <c r="AN47" s="23">
        <f t="shared" si="5"/>
        <v>1.021106668192</v>
      </c>
      <c r="AO47" s="23">
        <f t="shared" si="5"/>
        <v>0.82963360928800012</v>
      </c>
      <c r="AP47" s="23">
        <f t="shared" si="5"/>
        <v>0.77718055808800024</v>
      </c>
      <c r="AQ47" s="23">
        <f t="shared" si="5"/>
        <v>0.6410997824500001</v>
      </c>
      <c r="AR47" s="23">
        <f t="shared" si="25"/>
        <v>2.368764431245717</v>
      </c>
      <c r="AS47" s="23">
        <f t="shared" si="25"/>
        <v>1.1420598561598254</v>
      </c>
      <c r="AT47" s="23">
        <f t="shared" si="25"/>
        <v>0.93715933751975611</v>
      </c>
      <c r="AU47" s="23">
        <f t="shared" si="25"/>
        <v>0.30554748702547524</v>
      </c>
    </row>
    <row r="48" spans="1:47" x14ac:dyDescent="0.35">
      <c r="A48">
        <v>1878</v>
      </c>
      <c r="B48" s="1">
        <v>-13.5</v>
      </c>
      <c r="C48" s="1">
        <v>-15.8</v>
      </c>
      <c r="D48" s="1">
        <v>-12.7</v>
      </c>
      <c r="E48" s="1">
        <v>-6.6</v>
      </c>
      <c r="F48" s="3">
        <v>-1.6</v>
      </c>
      <c r="G48" s="1">
        <v>4</v>
      </c>
      <c r="H48" s="1">
        <v>7</v>
      </c>
      <c r="I48" s="1">
        <v>7.3</v>
      </c>
      <c r="J48" s="1">
        <v>1.3</v>
      </c>
      <c r="K48" s="1">
        <v>-2</v>
      </c>
      <c r="L48" s="1">
        <v>-0.3</v>
      </c>
      <c r="M48" s="1">
        <v>-1.8</v>
      </c>
      <c r="N48" s="1">
        <v>-2.9</v>
      </c>
      <c r="O48" s="1">
        <f t="shared" si="0"/>
        <v>19.600000000000001</v>
      </c>
      <c r="P48" s="1">
        <f t="shared" si="14"/>
        <v>-13.533333333333333</v>
      </c>
      <c r="Q48" s="1">
        <f t="shared" si="15"/>
        <v>-6.9666666666666659</v>
      </c>
      <c r="R48" s="1">
        <f t="shared" si="16"/>
        <v>6.1000000000000005</v>
      </c>
      <c r="S48" s="1">
        <f t="shared" si="17"/>
        <v>-0.33333333333333331</v>
      </c>
      <c r="U48" s="1">
        <f t="shared" si="7"/>
        <v>7.3</v>
      </c>
      <c r="V48" s="1">
        <f t="shared" si="8"/>
        <v>-15.8</v>
      </c>
      <c r="W48" s="4">
        <f t="shared" si="27"/>
        <v>144.21428571428572</v>
      </c>
      <c r="X48" s="1">
        <f t="shared" si="18"/>
        <v>270.0151515151515</v>
      </c>
      <c r="Y48" s="1">
        <f t="shared" si="10"/>
        <v>125.80086580086578</v>
      </c>
      <c r="Z48" s="1">
        <f t="shared" si="11"/>
        <v>207.11471861471861</v>
      </c>
      <c r="AA48" s="7">
        <f t="shared" si="12"/>
        <v>612.23088023088008</v>
      </c>
      <c r="AB48" s="1">
        <f t="shared" si="13"/>
        <v>226.16071428571428</v>
      </c>
      <c r="AC48" s="1">
        <f t="shared" si="19"/>
        <v>2382.2261904761904</v>
      </c>
      <c r="AD48" s="1">
        <f t="shared" si="20"/>
        <v>31.133928571428584</v>
      </c>
      <c r="AE48" s="12">
        <f t="shared" si="21"/>
        <v>0.66359151439735742</v>
      </c>
      <c r="AG48" s="23">
        <f t="shared" si="2"/>
        <v>0.20030000000000003</v>
      </c>
      <c r="AH48" s="23">
        <f t="shared" si="3"/>
        <v>0.22972000000000001</v>
      </c>
      <c r="AI48" s="11">
        <f t="shared" si="4"/>
        <v>0.17284000000000002</v>
      </c>
      <c r="AJ48" s="11">
        <f t="shared" si="4"/>
        <v>0.26252000000000003</v>
      </c>
      <c r="AK48" s="11">
        <f t="shared" si="4"/>
        <v>0.30247999999999997</v>
      </c>
      <c r="AL48" s="11">
        <f t="shared" si="4"/>
        <v>0.4637</v>
      </c>
      <c r="AM48" s="23">
        <f t="shared" si="5"/>
        <v>0.97624929372800007</v>
      </c>
      <c r="AN48" s="23">
        <f t="shared" si="5"/>
        <v>1.092045870752</v>
      </c>
      <c r="AO48" s="23">
        <f t="shared" si="5"/>
        <v>0.91659333596800008</v>
      </c>
      <c r="AP48" s="23">
        <f t="shared" si="5"/>
        <v>0.85095104396800014</v>
      </c>
      <c r="AQ48" s="23">
        <f t="shared" si="5"/>
        <v>0.66460580980000006</v>
      </c>
      <c r="AR48" s="23">
        <f t="shared" si="25"/>
        <v>2.2237015937358477</v>
      </c>
      <c r="AS48" s="23">
        <f t="shared" si="25"/>
        <v>1.0896920813672708</v>
      </c>
      <c r="AT48" s="23">
        <f t="shared" si="25"/>
        <v>0.89017319026310426</v>
      </c>
      <c r="AU48" s="23">
        <f t="shared" si="25"/>
        <v>0.2824019673945643</v>
      </c>
    </row>
    <row r="49" spans="1:47" x14ac:dyDescent="0.35">
      <c r="A49">
        <v>1879</v>
      </c>
      <c r="B49" s="1">
        <v>-8</v>
      </c>
      <c r="C49" s="1">
        <v>-15.8</v>
      </c>
      <c r="D49" s="1">
        <v>-16.3</v>
      </c>
      <c r="E49" s="1">
        <v>-7.3</v>
      </c>
      <c r="F49" s="3">
        <v>-0.5</v>
      </c>
      <c r="G49" s="1">
        <v>3.4</v>
      </c>
      <c r="H49" s="1">
        <v>6.7</v>
      </c>
      <c r="I49" s="1">
        <v>7.1</v>
      </c>
      <c r="J49" s="1">
        <v>0.6</v>
      </c>
      <c r="K49" s="1">
        <v>-2.6</v>
      </c>
      <c r="L49" s="1">
        <v>-4.7</v>
      </c>
      <c r="M49" s="1">
        <v>-11.3</v>
      </c>
      <c r="N49" s="1">
        <v>-4.0999999999999996</v>
      </c>
      <c r="O49" s="1">
        <f t="shared" si="0"/>
        <v>17.8</v>
      </c>
      <c r="P49" s="1">
        <f t="shared" si="14"/>
        <v>-8.5333333333333332</v>
      </c>
      <c r="Q49" s="1">
        <f t="shared" si="15"/>
        <v>-8.0333333333333332</v>
      </c>
      <c r="R49" s="1">
        <f t="shared" si="16"/>
        <v>5.7333333333333334</v>
      </c>
      <c r="S49" s="1">
        <f t="shared" si="17"/>
        <v>-2.2333333333333334</v>
      </c>
      <c r="U49" s="1">
        <f t="shared" si="7"/>
        <v>7.1</v>
      </c>
      <c r="V49" s="1">
        <f t="shared" si="8"/>
        <v>-16.3</v>
      </c>
      <c r="W49" s="4">
        <f t="shared" si="27"/>
        <v>139.41025641025641</v>
      </c>
      <c r="X49" s="1">
        <f t="shared" si="18"/>
        <v>263.71875</v>
      </c>
      <c r="Y49" s="1">
        <f t="shared" si="10"/>
        <v>124.30849358974359</v>
      </c>
      <c r="Z49" s="1">
        <f t="shared" si="11"/>
        <v>201.5645032051282</v>
      </c>
      <c r="AA49" s="7">
        <f t="shared" si="12"/>
        <v>588.39353632478628</v>
      </c>
      <c r="AB49" s="1">
        <f t="shared" si="13"/>
        <v>234.39510489510491</v>
      </c>
      <c r="AC49" s="1">
        <f t="shared" si="19"/>
        <v>2547.0934731934735</v>
      </c>
      <c r="AD49" s="1">
        <f t="shared" si="20"/>
        <v>22.212703962703955</v>
      </c>
      <c r="AE49" s="12">
        <f t="shared" si="21"/>
        <v>0.67538786133125162</v>
      </c>
      <c r="AG49" s="23">
        <f t="shared" si="2"/>
        <v>0.18923000000000004</v>
      </c>
      <c r="AH49" s="23">
        <f t="shared" si="3"/>
        <v>0.20686000000000002</v>
      </c>
      <c r="AI49" s="11">
        <f t="shared" si="4"/>
        <v>0.16132000000000002</v>
      </c>
      <c r="AJ49" s="11">
        <f t="shared" si="4"/>
        <v>0.24416000000000004</v>
      </c>
      <c r="AK49" s="11">
        <f t="shared" si="4"/>
        <v>0.28483999999999998</v>
      </c>
      <c r="AL49" s="11">
        <f t="shared" si="4"/>
        <v>0.45199999999999996</v>
      </c>
      <c r="AM49" s="23">
        <f t="shared" si="5"/>
        <v>1.0209057642320001</v>
      </c>
      <c r="AN49" s="23">
        <f t="shared" si="5"/>
        <v>1.117405224608</v>
      </c>
      <c r="AO49" s="23">
        <f t="shared" si="5"/>
        <v>0.94934453555200005</v>
      </c>
      <c r="AP49" s="23">
        <f t="shared" si="5"/>
        <v>0.87897545795200005</v>
      </c>
      <c r="AQ49" s="23">
        <f t="shared" si="5"/>
        <v>0.67389568000000022</v>
      </c>
      <c r="AR49" s="23">
        <f t="shared" si="25"/>
        <v>2.2051480199532523</v>
      </c>
      <c r="AS49" s="23">
        <f t="shared" si="25"/>
        <v>1.0871856358460299</v>
      </c>
      <c r="AT49" s="23">
        <f t="shared" si="25"/>
        <v>0.88692506454017983</v>
      </c>
      <c r="AU49" s="23">
        <f t="shared" si="25"/>
        <v>0.278777884712476</v>
      </c>
    </row>
    <row r="50" spans="1:47" x14ac:dyDescent="0.35">
      <c r="A50">
        <v>1880</v>
      </c>
      <c r="B50" s="1">
        <v>-16.100000000000001</v>
      </c>
      <c r="C50" s="1">
        <v>-24.7</v>
      </c>
      <c r="D50" s="1">
        <v>-18.600000000000001</v>
      </c>
      <c r="E50" s="1">
        <v>-8.1</v>
      </c>
      <c r="F50" s="3">
        <v>-0.4</v>
      </c>
      <c r="G50" s="1">
        <v>3.8</v>
      </c>
      <c r="H50" s="1">
        <v>7.2</v>
      </c>
      <c r="I50" s="1">
        <v>5.4</v>
      </c>
      <c r="J50" s="1">
        <v>1.9</v>
      </c>
      <c r="K50" s="1">
        <v>0</v>
      </c>
      <c r="L50" s="1">
        <v>-8.4</v>
      </c>
      <c r="M50" s="1">
        <v>-10.5</v>
      </c>
      <c r="N50" s="1">
        <v>-5.7</v>
      </c>
      <c r="O50" s="1">
        <f t="shared" si="0"/>
        <v>18.299999999999997</v>
      </c>
      <c r="P50" s="1">
        <f t="shared" si="14"/>
        <v>-17.366666666666667</v>
      </c>
      <c r="Q50" s="1">
        <f t="shared" si="15"/>
        <v>-9.0333333333333332</v>
      </c>
      <c r="R50" s="1">
        <f t="shared" si="16"/>
        <v>5.4666666666666659</v>
      </c>
      <c r="S50" s="1">
        <f t="shared" si="17"/>
        <v>-2.1666666666666665</v>
      </c>
      <c r="U50" s="1">
        <f t="shared" si="7"/>
        <v>7.2</v>
      </c>
      <c r="V50" s="1">
        <f t="shared" si="8"/>
        <v>-24.7</v>
      </c>
      <c r="W50" s="4">
        <f t="shared" si="27"/>
        <v>138.4047619047619</v>
      </c>
      <c r="X50" s="1">
        <f t="shared" si="18"/>
        <v>288.5</v>
      </c>
      <c r="Y50" s="1">
        <f t="shared" si="10"/>
        <v>150.0952380952381</v>
      </c>
      <c r="Z50" s="1">
        <f t="shared" si="11"/>
        <v>213.45238095238096</v>
      </c>
      <c r="AA50" s="7">
        <f t="shared" si="12"/>
        <v>720.45714285714291</v>
      </c>
      <c r="AB50" s="1">
        <f t="shared" si="13"/>
        <v>239.6860119047619</v>
      </c>
      <c r="AC50" s="1">
        <f t="shared" si="19"/>
        <v>3946.829662698412</v>
      </c>
      <c r="AD50" s="1">
        <f t="shared" si="20"/>
        <v>18.561755952380949</v>
      </c>
      <c r="AE50" s="12">
        <f t="shared" si="21"/>
        <v>0.70064915589498089</v>
      </c>
      <c r="AG50" s="23">
        <f t="shared" si="2"/>
        <v>0.20768000000000003</v>
      </c>
      <c r="AH50" s="23">
        <f t="shared" si="3"/>
        <v>0.21320999999999996</v>
      </c>
      <c r="AI50" s="11">
        <f t="shared" si="4"/>
        <v>0.16452</v>
      </c>
      <c r="AJ50" s="11">
        <f t="shared" si="4"/>
        <v>0.24925999999999998</v>
      </c>
      <c r="AK50" s="11">
        <f t="shared" si="4"/>
        <v>0.28974</v>
      </c>
      <c r="AL50" s="11">
        <f t="shared" si="4"/>
        <v>0.45524999999999993</v>
      </c>
      <c r="AM50" s="23">
        <f t="shared" si="5"/>
        <v>1.0082474799220003</v>
      </c>
      <c r="AN50" s="23">
        <f t="shared" si="5"/>
        <v>1.1102965295680001</v>
      </c>
      <c r="AO50" s="23">
        <f t="shared" si="5"/>
        <v>0.94008332519200022</v>
      </c>
      <c r="AP50" s="23">
        <f t="shared" si="5"/>
        <v>0.87103982759200016</v>
      </c>
      <c r="AQ50" s="23">
        <f t="shared" si="5"/>
        <v>0.67124870125000013</v>
      </c>
      <c r="AR50" s="23">
        <f t="shared" si="25"/>
        <v>2.4323273216864494</v>
      </c>
      <c r="AS50" s="23">
        <f t="shared" si="25"/>
        <v>1.19714038593088</v>
      </c>
      <c r="AT50" s="23">
        <f t="shared" si="25"/>
        <v>0.97698453540887842</v>
      </c>
      <c r="AU50" s="23">
        <f t="shared" si="25"/>
        <v>0.30787458583655786</v>
      </c>
    </row>
    <row r="51" spans="1:47" x14ac:dyDescent="0.35">
      <c r="A51">
        <v>1881</v>
      </c>
      <c r="B51" s="1">
        <v>-6.8</v>
      </c>
      <c r="C51" s="1">
        <v>-15</v>
      </c>
      <c r="D51" s="1">
        <v>-18.600000000000001</v>
      </c>
      <c r="E51" s="1">
        <v>-5.5</v>
      </c>
      <c r="F51" s="5">
        <v>1</v>
      </c>
      <c r="G51" s="1">
        <v>3.3</v>
      </c>
      <c r="H51" s="1">
        <v>7.4</v>
      </c>
      <c r="I51" s="1">
        <v>5.9</v>
      </c>
      <c r="J51" s="1">
        <v>2</v>
      </c>
      <c r="K51" s="1">
        <v>-0.3</v>
      </c>
      <c r="L51" s="1">
        <v>-5.0999999999999996</v>
      </c>
      <c r="M51" s="1">
        <v>-12.4</v>
      </c>
      <c r="N51" s="1">
        <v>-3.7</v>
      </c>
      <c r="O51" s="1">
        <f t="shared" si="0"/>
        <v>19.600000000000001</v>
      </c>
      <c r="P51" s="1">
        <f t="shared" si="14"/>
        <v>-10.766666666666666</v>
      </c>
      <c r="Q51" s="1">
        <f t="shared" si="15"/>
        <v>-7.7</v>
      </c>
      <c r="R51" s="1">
        <f t="shared" si="16"/>
        <v>5.5333333333333341</v>
      </c>
      <c r="S51" s="1">
        <f t="shared" si="17"/>
        <v>-1.1333333333333331</v>
      </c>
      <c r="U51" s="1">
        <f t="shared" si="7"/>
        <v>7.4</v>
      </c>
      <c r="V51" s="1">
        <f t="shared" si="8"/>
        <v>-18.600000000000001</v>
      </c>
      <c r="W51" s="5">
        <f>INTERCEPT(E$7:F$7,E51:F51)</f>
        <v>130.80769230769232</v>
      </c>
      <c r="X51" s="1">
        <f t="shared" si="18"/>
        <v>284.52173913043481</v>
      </c>
      <c r="Y51" s="1">
        <f t="shared" si="10"/>
        <v>153.71404682274249</v>
      </c>
      <c r="Z51" s="1">
        <f t="shared" si="11"/>
        <v>207.66471571906357</v>
      </c>
      <c r="AA51" s="7">
        <f t="shared" si="12"/>
        <v>758.32263099219631</v>
      </c>
      <c r="AB51" s="1">
        <f t="shared" si="13"/>
        <v>207.30769230769232</v>
      </c>
      <c r="AC51" s="1">
        <f t="shared" si="19"/>
        <v>2570.6153846153848</v>
      </c>
      <c r="AD51" s="1">
        <f t="shared" si="20"/>
        <v>27.15384615384616</v>
      </c>
      <c r="AE51" s="12">
        <f t="shared" si="21"/>
        <v>0.64803109197603692</v>
      </c>
      <c r="AG51" s="23">
        <f t="shared" si="2"/>
        <v>0.21506000000000003</v>
      </c>
      <c r="AH51" s="23">
        <f t="shared" si="3"/>
        <v>0.22972000000000001</v>
      </c>
      <c r="AI51" s="11">
        <f t="shared" si="4"/>
        <v>0.17284000000000002</v>
      </c>
      <c r="AJ51" s="11">
        <f t="shared" si="4"/>
        <v>0.26252000000000003</v>
      </c>
      <c r="AK51" s="11">
        <f t="shared" si="4"/>
        <v>0.30247999999999997</v>
      </c>
      <c r="AL51" s="11">
        <f t="shared" si="4"/>
        <v>0.4637</v>
      </c>
      <c r="AM51" s="23">
        <f t="shared" si="5"/>
        <v>0.97624929372800007</v>
      </c>
      <c r="AN51" s="23">
        <f t="shared" si="5"/>
        <v>1.092045870752</v>
      </c>
      <c r="AO51" s="23">
        <f t="shared" si="5"/>
        <v>0.91659333596800008</v>
      </c>
      <c r="AP51" s="23">
        <f t="shared" si="5"/>
        <v>0.85095104396800014</v>
      </c>
      <c r="AQ51" s="23">
        <f t="shared" si="5"/>
        <v>0.66460580980000006</v>
      </c>
      <c r="AR51" s="23">
        <f t="shared" si="25"/>
        <v>2.474833010905459</v>
      </c>
      <c r="AS51" s="23">
        <f t="shared" si="25"/>
        <v>1.2127553185584268</v>
      </c>
      <c r="AT51" s="23">
        <f t="shared" si="25"/>
        <v>0.99070396985462295</v>
      </c>
      <c r="AU51" s="23">
        <f t="shared" si="25"/>
        <v>0.31429473865625895</v>
      </c>
    </row>
    <row r="52" spans="1:47" x14ac:dyDescent="0.35">
      <c r="A52">
        <v>1882</v>
      </c>
      <c r="B52" s="1">
        <v>-22.8</v>
      </c>
      <c r="C52" s="1">
        <v>-21.9</v>
      </c>
      <c r="D52" s="1">
        <v>-19.399999999999999</v>
      </c>
      <c r="E52" s="1">
        <v>-9.1999999999999993</v>
      </c>
      <c r="F52" s="4">
        <v>-0.6</v>
      </c>
      <c r="G52" s="1">
        <v>4.5999999999999996</v>
      </c>
      <c r="H52" s="1">
        <v>5.7</v>
      </c>
      <c r="I52" s="1">
        <v>5.9</v>
      </c>
      <c r="J52" s="1">
        <v>2.4</v>
      </c>
      <c r="K52" s="1">
        <v>-3.5</v>
      </c>
      <c r="L52" s="1">
        <v>-7.6</v>
      </c>
      <c r="M52" s="1">
        <v>-10.199999999999999</v>
      </c>
      <c r="N52" s="1">
        <v>-6.4</v>
      </c>
      <c r="O52" s="1">
        <f t="shared" si="0"/>
        <v>18.600000000000001</v>
      </c>
      <c r="P52" s="1">
        <f t="shared" si="14"/>
        <v>-19.033333333333335</v>
      </c>
      <c r="Q52" s="1">
        <f t="shared" si="15"/>
        <v>-9.7333333333333325</v>
      </c>
      <c r="R52" s="1">
        <f t="shared" si="16"/>
        <v>5.4000000000000012</v>
      </c>
      <c r="S52" s="1">
        <f t="shared" si="17"/>
        <v>-2.9</v>
      </c>
      <c r="U52" s="1">
        <f t="shared" si="7"/>
        <v>5.9</v>
      </c>
      <c r="V52" s="1">
        <f t="shared" si="8"/>
        <v>-22.8</v>
      </c>
      <c r="W52" s="4">
        <f t="shared" si="27"/>
        <v>139.01923076923077</v>
      </c>
      <c r="X52" s="1">
        <f t="shared" si="18"/>
        <v>270.40677966101697</v>
      </c>
      <c r="Y52" s="1">
        <f t="shared" si="10"/>
        <v>131.3875488917862</v>
      </c>
      <c r="Z52" s="1">
        <f t="shared" si="11"/>
        <v>204.71300521512387</v>
      </c>
      <c r="AA52" s="7">
        <f t="shared" si="12"/>
        <v>516.79102564102573</v>
      </c>
      <c r="AB52" s="1">
        <f t="shared" si="13"/>
        <v>219.49749163879596</v>
      </c>
      <c r="AC52" s="1">
        <f t="shared" si="19"/>
        <v>3336.3618729096984</v>
      </c>
      <c r="AD52" s="1">
        <f t="shared" si="20"/>
        <v>29.270484949832792</v>
      </c>
      <c r="AE52" s="12">
        <f t="shared" si="21"/>
        <v>0.71758196736291302</v>
      </c>
      <c r="AG52" s="23">
        <f t="shared" si="2"/>
        <v>0.15233000000000002</v>
      </c>
      <c r="AH52" s="23">
        <f t="shared" si="3"/>
        <v>0.21702000000000002</v>
      </c>
      <c r="AI52" s="11">
        <f t="shared" si="4"/>
        <v>0.16644000000000003</v>
      </c>
      <c r="AJ52" s="11">
        <f t="shared" si="4"/>
        <v>0.25232000000000004</v>
      </c>
      <c r="AK52" s="11">
        <f t="shared" si="4"/>
        <v>0.29268</v>
      </c>
      <c r="AL52" s="11">
        <f t="shared" si="4"/>
        <v>0.4572</v>
      </c>
      <c r="AM52" s="23">
        <f t="shared" si="5"/>
        <v>1.0007461865680001</v>
      </c>
      <c r="AN52" s="23">
        <f t="shared" si="5"/>
        <v>1.106055102112</v>
      </c>
      <c r="AO52" s="23">
        <f t="shared" si="5"/>
        <v>0.93458702540800009</v>
      </c>
      <c r="AP52" s="23">
        <f t="shared" si="5"/>
        <v>0.86633422940800009</v>
      </c>
      <c r="AQ52" s="23">
        <f t="shared" si="5"/>
        <v>0.66968505280000001</v>
      </c>
      <c r="AR52" s="23">
        <f t="shared" si="25"/>
        <v>2.0561003859985738</v>
      </c>
      <c r="AS52" s="23">
        <f t="shared" si="25"/>
        <v>1.0109395494106033</v>
      </c>
      <c r="AT52" s="23">
        <f t="shared" si="25"/>
        <v>0.82521065268194971</v>
      </c>
      <c r="AU52" s="23">
        <f t="shared" si="25"/>
        <v>0.26044787608545283</v>
      </c>
    </row>
    <row r="53" spans="1:47" x14ac:dyDescent="0.35">
      <c r="A53">
        <v>1883</v>
      </c>
      <c r="B53" s="1">
        <v>-13.8</v>
      </c>
      <c r="C53" s="1">
        <v>-18.7</v>
      </c>
      <c r="D53" s="1">
        <v>-7.8</v>
      </c>
      <c r="E53" s="1">
        <v>-7.4</v>
      </c>
      <c r="F53" s="1">
        <v>0</v>
      </c>
      <c r="G53" s="1">
        <v>3.8</v>
      </c>
      <c r="H53" s="1">
        <v>7.1</v>
      </c>
      <c r="I53" s="1">
        <v>5.7</v>
      </c>
      <c r="J53" s="1">
        <v>3.8</v>
      </c>
      <c r="K53" s="1">
        <v>-3.6</v>
      </c>
      <c r="L53" s="1">
        <v>-6</v>
      </c>
      <c r="M53" s="1">
        <v>-15.8</v>
      </c>
      <c r="N53" s="1">
        <v>-4.4000000000000004</v>
      </c>
      <c r="O53" s="1">
        <f t="shared" si="0"/>
        <v>20.399999999999999</v>
      </c>
      <c r="P53" s="1">
        <f t="shared" si="14"/>
        <v>-14.233333333333334</v>
      </c>
      <c r="Q53" s="1">
        <f t="shared" si="15"/>
        <v>-5.0666666666666664</v>
      </c>
      <c r="R53" s="1">
        <f t="shared" si="16"/>
        <v>5.5333333333333323</v>
      </c>
      <c r="S53" s="1">
        <f t="shared" si="17"/>
        <v>-1.9333333333333336</v>
      </c>
      <c r="U53" s="1">
        <f t="shared" si="7"/>
        <v>7.1</v>
      </c>
      <c r="V53" s="1">
        <f t="shared" si="8"/>
        <v>-18.7</v>
      </c>
      <c r="W53" s="5">
        <f>INTERCEPT(E$7:F$7,E53:F53)</f>
        <v>135.5</v>
      </c>
      <c r="X53" s="1">
        <f t="shared" si="18"/>
        <v>273.66216216216219</v>
      </c>
      <c r="Y53" s="1">
        <f t="shared" si="10"/>
        <v>138.16216216216219</v>
      </c>
      <c r="Z53" s="1">
        <f t="shared" si="11"/>
        <v>204.58108108108109</v>
      </c>
      <c r="AA53" s="7">
        <f t="shared" si="12"/>
        <v>653.96756756756758</v>
      </c>
      <c r="AB53" s="1">
        <f t="shared" si="13"/>
        <v>230.09322033898303</v>
      </c>
      <c r="AC53" s="1">
        <f t="shared" si="19"/>
        <v>2868.4954802259881</v>
      </c>
      <c r="AD53" s="1">
        <f t="shared" si="20"/>
        <v>20.453389830508485</v>
      </c>
      <c r="AE53" s="12">
        <f t="shared" si="21"/>
        <v>0.67683021031459623</v>
      </c>
      <c r="AG53" s="23">
        <f t="shared" si="2"/>
        <v>0.20399</v>
      </c>
      <c r="AH53" s="23">
        <f t="shared" si="3"/>
        <v>0.23987999999999998</v>
      </c>
      <c r="AI53" s="11">
        <f t="shared" si="4"/>
        <v>0.17796000000000001</v>
      </c>
      <c r="AJ53" s="11">
        <f t="shared" si="4"/>
        <v>0.27067999999999998</v>
      </c>
      <c r="AK53" s="11">
        <f t="shared" si="4"/>
        <v>0.31031999999999998</v>
      </c>
      <c r="AL53" s="11">
        <f t="shared" si="4"/>
        <v>0.46889999999999998</v>
      </c>
      <c r="AM53" s="23">
        <f t="shared" si="5"/>
        <v>0.95721384284800015</v>
      </c>
      <c r="AN53" s="23">
        <f t="shared" si="5"/>
        <v>1.080981223072</v>
      </c>
      <c r="AO53" s="23">
        <f t="shared" si="5"/>
        <v>0.90256094300800016</v>
      </c>
      <c r="AP53" s="23">
        <f t="shared" si="5"/>
        <v>0.83897917580800008</v>
      </c>
      <c r="AQ53" s="23">
        <f t="shared" si="5"/>
        <v>0.6606896482000002</v>
      </c>
      <c r="AR53" s="23">
        <f t="shared" si="25"/>
        <v>2.2865759521698723</v>
      </c>
      <c r="AS53" s="23">
        <f t="shared" si="25"/>
        <v>1.1175686362638286</v>
      </c>
      <c r="AT53" s="23">
        <f t="shared" si="25"/>
        <v>0.91352051145675095</v>
      </c>
      <c r="AU53" s="23">
        <f t="shared" si="25"/>
        <v>0.29100797587262711</v>
      </c>
    </row>
    <row r="54" spans="1:47" x14ac:dyDescent="0.35">
      <c r="A54">
        <v>1884</v>
      </c>
      <c r="B54" s="1">
        <v>-23.8</v>
      </c>
      <c r="C54" s="1">
        <v>-22.7</v>
      </c>
      <c r="D54" s="1">
        <v>-21.8</v>
      </c>
      <c r="E54" s="1">
        <v>-9.4</v>
      </c>
      <c r="F54" s="4">
        <v>-2.6</v>
      </c>
      <c r="G54" s="1">
        <v>3.5</v>
      </c>
      <c r="H54" s="1">
        <v>6.4</v>
      </c>
      <c r="I54" s="1">
        <v>5.4</v>
      </c>
      <c r="J54" s="1">
        <v>0</v>
      </c>
      <c r="K54" s="1">
        <v>-3.8</v>
      </c>
      <c r="L54" s="1">
        <v>-8.3000000000000007</v>
      </c>
      <c r="M54" s="1">
        <v>-13.6</v>
      </c>
      <c r="N54" s="1">
        <v>-7.6</v>
      </c>
      <c r="O54" s="1">
        <f t="shared" si="0"/>
        <v>15.3</v>
      </c>
      <c r="P54" s="1">
        <f t="shared" si="14"/>
        <v>-20.766666666666666</v>
      </c>
      <c r="Q54" s="1">
        <f t="shared" si="15"/>
        <v>-11.266666666666667</v>
      </c>
      <c r="R54" s="1">
        <f t="shared" si="16"/>
        <v>5.1000000000000005</v>
      </c>
      <c r="S54" s="1">
        <f t="shared" si="17"/>
        <v>-4.0333333333333341</v>
      </c>
      <c r="U54" s="1">
        <f t="shared" si="7"/>
        <v>6.4</v>
      </c>
      <c r="V54" s="1">
        <f t="shared" si="8"/>
        <v>-23.8</v>
      </c>
      <c r="W54" s="4">
        <f t="shared" si="27"/>
        <v>148.5</v>
      </c>
      <c r="X54" s="1">
        <f t="shared" si="18"/>
        <v>258</v>
      </c>
      <c r="Y54" s="1">
        <f t="shared" si="10"/>
        <v>109.5</v>
      </c>
      <c r="Z54" s="1">
        <f t="shared" si="11"/>
        <v>203.25</v>
      </c>
      <c r="AA54" s="7">
        <f t="shared" si="12"/>
        <v>467.2</v>
      </c>
      <c r="AB54" s="1">
        <f t="shared" si="13"/>
        <v>239.83783783783781</v>
      </c>
      <c r="AC54" s="1">
        <f t="shared" si="19"/>
        <v>3805.4270270270267</v>
      </c>
      <c r="AD54" s="1">
        <f t="shared" si="20"/>
        <v>28.581081081081095</v>
      </c>
      <c r="AE54" s="12">
        <f t="shared" si="21"/>
        <v>0.74052768908221245</v>
      </c>
      <c r="AG54" s="23">
        <f t="shared" si="2"/>
        <v>0.17816000000000004</v>
      </c>
      <c r="AH54" s="23">
        <f t="shared" si="3"/>
        <v>0.17511000000000002</v>
      </c>
      <c r="AI54" s="11">
        <f t="shared" si="4"/>
        <v>0.14532</v>
      </c>
      <c r="AJ54" s="11">
        <f t="shared" si="4"/>
        <v>0.21866000000000002</v>
      </c>
      <c r="AK54" s="11">
        <f t="shared" si="4"/>
        <v>0.26034000000000002</v>
      </c>
      <c r="AL54" s="11">
        <f t="shared" si="4"/>
        <v>0.43574999999999997</v>
      </c>
      <c r="AM54" s="23">
        <f t="shared" si="5"/>
        <v>1.087124599282</v>
      </c>
      <c r="AN54" s="23">
        <f t="shared" si="5"/>
        <v>1.153692123808</v>
      </c>
      <c r="AO54" s="23">
        <f t="shared" si="5"/>
        <v>0.99753891335200007</v>
      </c>
      <c r="AP54" s="23">
        <f t="shared" si="5"/>
        <v>0.92039673575200009</v>
      </c>
      <c r="AQ54" s="23">
        <f t="shared" si="5"/>
        <v>0.68789741125000015</v>
      </c>
      <c r="AR54" s="23">
        <f t="shared" si="25"/>
        <v>1.9966173108430039</v>
      </c>
      <c r="AS54" s="23">
        <f t="shared" si="25"/>
        <v>0.99305698806916565</v>
      </c>
      <c r="AT54" s="23">
        <f t="shared" si="25"/>
        <v>0.80873000987277066</v>
      </c>
      <c r="AU54" s="23">
        <f t="shared" si="25"/>
        <v>0.25098125711904468</v>
      </c>
    </row>
    <row r="55" spans="1:47" x14ac:dyDescent="0.35">
      <c r="A55">
        <v>1885</v>
      </c>
      <c r="B55" s="1">
        <v>-10.8</v>
      </c>
      <c r="C55" s="1">
        <v>-15.4</v>
      </c>
      <c r="D55" s="1">
        <v>-13.1</v>
      </c>
      <c r="E55" s="1">
        <v>-7.7</v>
      </c>
      <c r="F55" s="5">
        <v>0.1</v>
      </c>
      <c r="G55" s="1">
        <v>2.1</v>
      </c>
      <c r="H55" s="1">
        <v>7.1</v>
      </c>
      <c r="I55" s="1">
        <v>6.8</v>
      </c>
      <c r="J55" s="1">
        <v>1.4</v>
      </c>
      <c r="K55" s="1">
        <v>-2.9</v>
      </c>
      <c r="L55" s="1">
        <v>-8.1</v>
      </c>
      <c r="M55" s="1">
        <v>-9.8000000000000007</v>
      </c>
      <c r="N55" s="1">
        <v>-4.2</v>
      </c>
      <c r="O55" s="1">
        <f t="shared" si="0"/>
        <v>17.5</v>
      </c>
      <c r="P55" s="1">
        <f t="shared" si="14"/>
        <v>-13.266666666666666</v>
      </c>
      <c r="Q55" s="1">
        <f t="shared" si="15"/>
        <v>-6.8999999999999995</v>
      </c>
      <c r="R55" s="1">
        <f t="shared" si="16"/>
        <v>5.333333333333333</v>
      </c>
      <c r="S55" s="1">
        <f t="shared" si="17"/>
        <v>-3.1999999999999997</v>
      </c>
      <c r="U55" s="1">
        <f t="shared" si="7"/>
        <v>7.1</v>
      </c>
      <c r="V55" s="1">
        <f t="shared" si="8"/>
        <v>-15.4</v>
      </c>
      <c r="W55" s="5">
        <f>INTERCEPT(E$7:F$7,E55:F55)</f>
        <v>135.10897435897436</v>
      </c>
      <c r="X55" s="1">
        <f t="shared" si="18"/>
        <v>267.93023255813955</v>
      </c>
      <c r="Y55" s="1">
        <f t="shared" si="10"/>
        <v>132.82125819916519</v>
      </c>
      <c r="Z55" s="1">
        <f t="shared" si="11"/>
        <v>201.51960345855696</v>
      </c>
      <c r="AA55" s="7">
        <f t="shared" si="12"/>
        <v>628.68728880938181</v>
      </c>
      <c r="AB55" s="1">
        <f t="shared" si="13"/>
        <v>242.10897435897436</v>
      </c>
      <c r="AC55" s="1">
        <f t="shared" si="19"/>
        <v>2485.6521367521364</v>
      </c>
      <c r="AD55" s="1">
        <f t="shared" si="20"/>
        <v>14.054487179487182</v>
      </c>
      <c r="AE55" s="12">
        <f t="shared" si="21"/>
        <v>0.66537230336709141</v>
      </c>
      <c r="AG55" s="23">
        <f t="shared" si="2"/>
        <v>0.20399</v>
      </c>
      <c r="AH55" s="23">
        <f t="shared" si="3"/>
        <v>0.20305000000000001</v>
      </c>
      <c r="AI55" s="11">
        <f t="shared" si="4"/>
        <v>0.15939999999999999</v>
      </c>
      <c r="AJ55" s="11">
        <f t="shared" si="4"/>
        <v>0.24110000000000004</v>
      </c>
      <c r="AK55" s="11">
        <f t="shared" si="4"/>
        <v>0.28189999999999998</v>
      </c>
      <c r="AL55" s="11">
        <f t="shared" si="4"/>
        <v>0.45004999999999995</v>
      </c>
      <c r="AM55" s="23">
        <f t="shared" si="5"/>
        <v>1.0285944120499999</v>
      </c>
      <c r="AN55" s="23">
        <f t="shared" si="5"/>
        <v>1.1216942312</v>
      </c>
      <c r="AO55" s="23">
        <f t="shared" si="5"/>
        <v>0.95496168819999994</v>
      </c>
      <c r="AP55" s="23">
        <f t="shared" si="5"/>
        <v>0.88379261620000005</v>
      </c>
      <c r="AQ55" s="23">
        <f t="shared" si="5"/>
        <v>0.67550840605000018</v>
      </c>
      <c r="AR55" s="23">
        <f t="shared" si="25"/>
        <v>2.2837735259911214</v>
      </c>
      <c r="AS55" s="23">
        <f t="shared" si="25"/>
        <v>1.1271147826217371</v>
      </c>
      <c r="AT55" s="23">
        <f t="shared" si="25"/>
        <v>0.91929972722801989</v>
      </c>
      <c r="AU55" s="23">
        <f t="shared" si="25"/>
        <v>0.28850992267170683</v>
      </c>
    </row>
    <row r="56" spans="1:47" x14ac:dyDescent="0.35">
      <c r="A56">
        <v>1886</v>
      </c>
      <c r="B56" s="1">
        <v>-18.100000000000001</v>
      </c>
      <c r="C56" s="1">
        <v>-21</v>
      </c>
      <c r="D56" s="1">
        <v>-19.899999999999999</v>
      </c>
      <c r="E56" s="1">
        <v>-15.9</v>
      </c>
      <c r="F56" s="4">
        <v>-0.8</v>
      </c>
      <c r="G56" s="1">
        <v>3.4</v>
      </c>
      <c r="H56" s="1">
        <v>6.6</v>
      </c>
      <c r="I56" s="1">
        <v>5.9</v>
      </c>
      <c r="J56" s="1">
        <v>3.1</v>
      </c>
      <c r="K56" s="1">
        <v>-2.4</v>
      </c>
      <c r="L56" s="1">
        <v>-6.4</v>
      </c>
      <c r="M56" s="1">
        <v>-10.6</v>
      </c>
      <c r="N56" s="1">
        <v>-6.3</v>
      </c>
      <c r="O56" s="1">
        <f t="shared" si="0"/>
        <v>19</v>
      </c>
      <c r="P56" s="1">
        <f t="shared" si="14"/>
        <v>-16.3</v>
      </c>
      <c r="Q56" s="1">
        <f t="shared" si="15"/>
        <v>-12.199999999999998</v>
      </c>
      <c r="R56" s="1">
        <f t="shared" si="16"/>
        <v>5.3</v>
      </c>
      <c r="S56" s="1">
        <f t="shared" si="17"/>
        <v>-1.9000000000000001</v>
      </c>
      <c r="U56" s="1">
        <f t="shared" si="7"/>
        <v>6.6</v>
      </c>
      <c r="V56" s="1">
        <f t="shared" si="8"/>
        <v>-21</v>
      </c>
      <c r="W56" s="4">
        <f t="shared" si="27"/>
        <v>141.30952380952382</v>
      </c>
      <c r="X56" s="1">
        <f t="shared" si="18"/>
        <v>275.19090909090909</v>
      </c>
      <c r="Y56" s="1">
        <f t="shared" si="10"/>
        <v>133.88138528138526</v>
      </c>
      <c r="Z56" s="1">
        <f t="shared" si="11"/>
        <v>208.25021645021644</v>
      </c>
      <c r="AA56" s="7">
        <f t="shared" si="12"/>
        <v>589.0780952380951</v>
      </c>
      <c r="AB56" s="1">
        <f t="shared" si="13"/>
        <v>238.37929125138427</v>
      </c>
      <c r="AC56" s="1">
        <f t="shared" si="19"/>
        <v>3337.3100775193798</v>
      </c>
      <c r="AD56" s="1">
        <f t="shared" si="20"/>
        <v>22.119878183831688</v>
      </c>
      <c r="AE56" s="12">
        <f t="shared" si="21"/>
        <v>0.70415874594371708</v>
      </c>
      <c r="AG56" s="23">
        <f t="shared" si="2"/>
        <v>0.18554000000000001</v>
      </c>
      <c r="AH56" s="23">
        <f t="shared" si="3"/>
        <v>0.22209999999999999</v>
      </c>
      <c r="AI56" s="11">
        <f t="shared" si="4"/>
        <v>0.16899999999999998</v>
      </c>
      <c r="AJ56" s="11">
        <f t="shared" si="4"/>
        <v>0.25640000000000002</v>
      </c>
      <c r="AK56" s="11">
        <f t="shared" si="4"/>
        <v>0.29659999999999997</v>
      </c>
      <c r="AL56" s="11">
        <f t="shared" si="4"/>
        <v>0.45979999999999999</v>
      </c>
      <c r="AM56" s="23">
        <f t="shared" si="5"/>
        <v>0.99085375220000005</v>
      </c>
      <c r="AN56" s="23">
        <f t="shared" si="5"/>
        <v>1.1004276200000001</v>
      </c>
      <c r="AO56" s="23">
        <f t="shared" si="5"/>
        <v>0.92732912320000005</v>
      </c>
      <c r="AP56" s="23">
        <f t="shared" si="5"/>
        <v>0.8601251752000002</v>
      </c>
      <c r="AQ56" s="23">
        <f t="shared" si="5"/>
        <v>0.66762881680000019</v>
      </c>
      <c r="AR56" s="23">
        <f t="shared" si="25"/>
        <v>2.1896042600589678</v>
      </c>
      <c r="AS56" s="23">
        <f t="shared" si="25"/>
        <v>1.0751305887375451</v>
      </c>
      <c r="AT56" s="23">
        <f t="shared" si="25"/>
        <v>0.87787336712481467</v>
      </c>
      <c r="AU56" s="23">
        <f t="shared" si="25"/>
        <v>0.27763998324883793</v>
      </c>
    </row>
    <row r="57" spans="1:47" x14ac:dyDescent="0.35">
      <c r="A57">
        <v>1887</v>
      </c>
      <c r="B57" s="1">
        <v>-16.899999999999999</v>
      </c>
      <c r="C57" s="1">
        <v>-23.4</v>
      </c>
      <c r="D57" s="1">
        <v>-22.2</v>
      </c>
      <c r="E57" s="1">
        <v>-16.2</v>
      </c>
      <c r="F57" s="4">
        <v>-3.9</v>
      </c>
      <c r="G57" s="1">
        <v>2.9</v>
      </c>
      <c r="H57" s="1">
        <v>6.3</v>
      </c>
      <c r="I57" s="1">
        <v>6.2</v>
      </c>
      <c r="J57" s="1">
        <v>2</v>
      </c>
      <c r="K57" s="1">
        <v>-1.3</v>
      </c>
      <c r="L57" s="1">
        <v>-6.5</v>
      </c>
      <c r="M57" s="1">
        <v>-10.4</v>
      </c>
      <c r="N57" s="1">
        <v>-6.9</v>
      </c>
      <c r="O57" s="1">
        <f t="shared" si="0"/>
        <v>17.399999999999999</v>
      </c>
      <c r="P57" s="1">
        <f t="shared" si="14"/>
        <v>-16.966666666666665</v>
      </c>
      <c r="Q57" s="1">
        <f t="shared" si="15"/>
        <v>-14.1</v>
      </c>
      <c r="R57" s="1">
        <f t="shared" si="16"/>
        <v>5.1333333333333329</v>
      </c>
      <c r="S57" s="1">
        <f t="shared" si="17"/>
        <v>-1.9333333333333333</v>
      </c>
      <c r="U57" s="1">
        <f t="shared" si="7"/>
        <v>6.3</v>
      </c>
      <c r="V57" s="1">
        <f t="shared" si="8"/>
        <v>-23.4</v>
      </c>
      <c r="W57" s="4">
        <f t="shared" si="27"/>
        <v>152.99264705882354</v>
      </c>
      <c r="X57" s="1">
        <f t="shared" si="18"/>
        <v>276.4848484848485</v>
      </c>
      <c r="Y57" s="1">
        <f t="shared" si="10"/>
        <v>123.49220142602496</v>
      </c>
      <c r="Z57" s="1">
        <f t="shared" si="11"/>
        <v>214.73874777183602</v>
      </c>
      <c r="AA57" s="7">
        <f t="shared" si="12"/>
        <v>518.66724598930477</v>
      </c>
      <c r="AB57" s="1">
        <f t="shared" si="13"/>
        <v>242.80173796791445</v>
      </c>
      <c r="AC57" s="1">
        <f t="shared" si="19"/>
        <v>3787.7071122994648</v>
      </c>
      <c r="AD57" s="1">
        <f t="shared" si="20"/>
        <v>31.591778074866312</v>
      </c>
      <c r="AE57" s="12">
        <f t="shared" si="21"/>
        <v>0.72990227142179143</v>
      </c>
      <c r="AG57" s="23">
        <f t="shared" si="2"/>
        <v>0.17447000000000001</v>
      </c>
      <c r="AH57" s="23">
        <f t="shared" si="3"/>
        <v>0.20177999999999999</v>
      </c>
      <c r="AI57" s="11">
        <f t="shared" si="4"/>
        <v>0.15876000000000001</v>
      </c>
      <c r="AJ57" s="11">
        <f t="shared" si="4"/>
        <v>0.24008000000000002</v>
      </c>
      <c r="AK57" s="11">
        <f t="shared" si="4"/>
        <v>0.28091999999999995</v>
      </c>
      <c r="AL57" s="11">
        <f t="shared" si="4"/>
        <v>0.44939999999999997</v>
      </c>
      <c r="AM57" s="23">
        <f t="shared" si="5"/>
        <v>1.0311729075280001</v>
      </c>
      <c r="AN57" s="23">
        <f t="shared" si="5"/>
        <v>1.123127864992</v>
      </c>
      <c r="AO57" s="23">
        <f t="shared" si="5"/>
        <v>0.95684414348800007</v>
      </c>
      <c r="AP57" s="23">
        <f t="shared" si="5"/>
        <v>0.88540763228800012</v>
      </c>
      <c r="AQ57" s="23">
        <f t="shared" si="5"/>
        <v>0.67605007120000016</v>
      </c>
      <c r="AR57" s="23">
        <f t="shared" si="25"/>
        <v>2.0756659636150321</v>
      </c>
      <c r="AS57" s="23">
        <f t="shared" si="25"/>
        <v>1.0247616038036</v>
      </c>
      <c r="AT57" s="23">
        <f t="shared" si="25"/>
        <v>0.83575820548029522</v>
      </c>
      <c r="AU57" s="23">
        <f t="shared" si="25"/>
        <v>0.26215725357448111</v>
      </c>
    </row>
    <row r="58" spans="1:47" x14ac:dyDescent="0.35">
      <c r="A58">
        <v>1888</v>
      </c>
      <c r="B58" s="1">
        <v>-11.7</v>
      </c>
      <c r="C58" s="1">
        <v>-15.3</v>
      </c>
      <c r="D58" s="1">
        <v>-15.9</v>
      </c>
      <c r="E58" s="1">
        <v>-7.9</v>
      </c>
      <c r="F58" s="4">
        <v>-1.7</v>
      </c>
      <c r="G58" s="1">
        <v>5.3</v>
      </c>
      <c r="H58" s="1">
        <v>7.4</v>
      </c>
      <c r="I58" s="1">
        <v>7.8</v>
      </c>
      <c r="J58" s="1">
        <v>2</v>
      </c>
      <c r="K58" s="1">
        <v>-2</v>
      </c>
      <c r="L58" s="1">
        <v>-6.9</v>
      </c>
      <c r="M58" s="1">
        <v>-12.9</v>
      </c>
      <c r="N58" s="1">
        <v>-4.3</v>
      </c>
      <c r="O58" s="1">
        <f t="shared" si="0"/>
        <v>22.5</v>
      </c>
      <c r="P58" s="1">
        <f t="shared" si="14"/>
        <v>-12.466666666666669</v>
      </c>
      <c r="Q58" s="1">
        <f t="shared" si="15"/>
        <v>-8.5</v>
      </c>
      <c r="R58" s="1">
        <f t="shared" si="16"/>
        <v>6.833333333333333</v>
      </c>
      <c r="S58" s="1">
        <f t="shared" si="17"/>
        <v>-2.3000000000000003</v>
      </c>
      <c r="U58" s="1">
        <f t="shared" si="7"/>
        <v>7.8</v>
      </c>
      <c r="V58" s="1">
        <f t="shared" si="8"/>
        <v>-15.9</v>
      </c>
      <c r="W58" s="4">
        <f t="shared" si="27"/>
        <v>142.90714285714284</v>
      </c>
      <c r="X58" s="1">
        <f t="shared" si="18"/>
        <v>273.25</v>
      </c>
      <c r="Y58" s="1">
        <f t="shared" si="10"/>
        <v>130.34285714285716</v>
      </c>
      <c r="Z58" s="1">
        <f t="shared" si="11"/>
        <v>208.07857142857142</v>
      </c>
      <c r="AA58" s="7">
        <f t="shared" si="12"/>
        <v>677.7828571428571</v>
      </c>
      <c r="AB58" s="1">
        <f t="shared" si="13"/>
        <v>231.42229437229435</v>
      </c>
      <c r="AC58" s="1">
        <f t="shared" si="19"/>
        <v>2453.0763203463198</v>
      </c>
      <c r="AD58" s="1">
        <f t="shared" si="20"/>
        <v>27.195995670995671</v>
      </c>
      <c r="AE58" s="12">
        <f t="shared" si="21"/>
        <v>0.65546192177181017</v>
      </c>
      <c r="AG58" s="23">
        <f t="shared" si="2"/>
        <v>0.21506000000000003</v>
      </c>
      <c r="AH58" s="23">
        <f t="shared" si="3"/>
        <v>0.26655000000000001</v>
      </c>
      <c r="AI58" s="11">
        <f t="shared" si="4"/>
        <v>0.19140000000000001</v>
      </c>
      <c r="AJ58" s="11">
        <f t="shared" si="4"/>
        <v>0.29210000000000003</v>
      </c>
      <c r="AK58" s="11">
        <f t="shared" si="4"/>
        <v>0.33089999999999997</v>
      </c>
      <c r="AL58" s="11">
        <f t="shared" si="4"/>
        <v>0.48254999999999998</v>
      </c>
      <c r="AM58" s="23">
        <f t="shared" si="5"/>
        <v>0.90962284405000005</v>
      </c>
      <c r="AN58" s="23">
        <f t="shared" si="5"/>
        <v>1.0525401832000001</v>
      </c>
      <c r="AO58" s="23">
        <f t="shared" si="5"/>
        <v>0.86725923220000001</v>
      </c>
      <c r="AP58" s="23">
        <f t="shared" si="5"/>
        <v>0.80896844020000014</v>
      </c>
      <c r="AQ58" s="23">
        <f t="shared" si="5"/>
        <v>0.65103239605000018</v>
      </c>
      <c r="AR58" s="23">
        <f t="shared" si="25"/>
        <v>2.2970110471369121</v>
      </c>
      <c r="AS58" s="23">
        <f t="shared" si="25"/>
        <v>1.1152637533969358</v>
      </c>
      <c r="AT58" s="23">
        <f t="shared" si="25"/>
        <v>0.91322057295114367</v>
      </c>
      <c r="AU58" s="23">
        <f t="shared" si="25"/>
        <v>0.29408618652958951</v>
      </c>
    </row>
    <row r="59" spans="1:47" x14ac:dyDescent="0.35">
      <c r="A59">
        <v>1889</v>
      </c>
      <c r="B59" s="1">
        <v>-20.8</v>
      </c>
      <c r="C59" s="1">
        <v>-13.1</v>
      </c>
      <c r="D59" s="1">
        <v>-15</v>
      </c>
      <c r="E59" s="1">
        <v>-6.4</v>
      </c>
      <c r="F59" s="4">
        <v>-0.8</v>
      </c>
      <c r="G59" s="1">
        <v>3.1</v>
      </c>
      <c r="H59" s="1">
        <v>7.5</v>
      </c>
      <c r="I59" s="1">
        <v>5.6</v>
      </c>
      <c r="J59" s="1">
        <v>2.9</v>
      </c>
      <c r="K59" s="1">
        <v>-1.7</v>
      </c>
      <c r="L59" s="1">
        <v>-7.9</v>
      </c>
      <c r="M59" s="1">
        <v>-12</v>
      </c>
      <c r="N59" s="1">
        <v>-4.9000000000000004</v>
      </c>
      <c r="O59" s="1">
        <f t="shared" si="0"/>
        <v>19.099999999999998</v>
      </c>
      <c r="P59" s="1">
        <f t="shared" si="14"/>
        <v>-15.600000000000001</v>
      </c>
      <c r="Q59" s="1">
        <f t="shared" si="15"/>
        <v>-7.3999999999999995</v>
      </c>
      <c r="R59" s="1">
        <f t="shared" si="16"/>
        <v>5.3999999999999995</v>
      </c>
      <c r="S59" s="1">
        <f t="shared" si="17"/>
        <v>-2.2333333333333334</v>
      </c>
      <c r="U59" s="1">
        <f t="shared" si="7"/>
        <v>7.5</v>
      </c>
      <c r="V59" s="1">
        <f t="shared" si="8"/>
        <v>-20.8</v>
      </c>
      <c r="W59" s="4">
        <f t="shared" si="27"/>
        <v>141.75641025641025</v>
      </c>
      <c r="X59" s="1">
        <f t="shared" si="18"/>
        <v>277.22826086956519</v>
      </c>
      <c r="Y59" s="1">
        <f t="shared" si="10"/>
        <v>135.47185061315494</v>
      </c>
      <c r="Z59" s="1">
        <f t="shared" si="11"/>
        <v>209.49233556298771</v>
      </c>
      <c r="AA59" s="7">
        <f t="shared" si="12"/>
        <v>677.35925306577474</v>
      </c>
      <c r="AB59" s="1">
        <f t="shared" si="13"/>
        <v>233.50641025641025</v>
      </c>
      <c r="AC59" s="1">
        <f t="shared" si="19"/>
        <v>3237.9555555555557</v>
      </c>
      <c r="AD59" s="1">
        <f t="shared" si="20"/>
        <v>25.003205128205124</v>
      </c>
      <c r="AE59" s="12">
        <f t="shared" si="21"/>
        <v>0.68616436631501276</v>
      </c>
      <c r="AG59" s="23">
        <f t="shared" si="2"/>
        <v>0.21875</v>
      </c>
      <c r="AH59" s="23">
        <f t="shared" si="3"/>
        <v>0.22336999999999996</v>
      </c>
      <c r="AI59" s="11">
        <f t="shared" si="4"/>
        <v>0.16963999999999999</v>
      </c>
      <c r="AJ59" s="11">
        <f t="shared" si="4"/>
        <v>0.25741999999999998</v>
      </c>
      <c r="AK59" s="11">
        <f t="shared" si="4"/>
        <v>0.29757999999999996</v>
      </c>
      <c r="AL59" s="11">
        <f t="shared" si="4"/>
        <v>0.46044999999999997</v>
      </c>
      <c r="AM59" s="23">
        <f t="shared" si="5"/>
        <v>0.9884001596980001</v>
      </c>
      <c r="AN59" s="23">
        <f t="shared" si="5"/>
        <v>1.0990257056320001</v>
      </c>
      <c r="AO59" s="23">
        <f t="shared" si="5"/>
        <v>0.92552723648800006</v>
      </c>
      <c r="AP59" s="23">
        <f t="shared" si="5"/>
        <v>0.85858453248800015</v>
      </c>
      <c r="AQ59" s="23">
        <f t="shared" si="5"/>
        <v>0.66711987005000017</v>
      </c>
      <c r="AR59" s="23">
        <f t="shared" si="25"/>
        <v>2.346453274406155</v>
      </c>
      <c r="AS59" s="23">
        <f t="shared" si="25"/>
        <v>1.1517599359070585</v>
      </c>
      <c r="AT59" s="23">
        <f t="shared" si="25"/>
        <v>0.94051488035004882</v>
      </c>
      <c r="AU59" s="23">
        <f t="shared" si="25"/>
        <v>0.2976045095574853</v>
      </c>
    </row>
    <row r="60" spans="1:47" x14ac:dyDescent="0.35">
      <c r="A60">
        <v>1890</v>
      </c>
      <c r="B60" s="1">
        <v>-17.7</v>
      </c>
      <c r="C60" s="1">
        <v>-20.7</v>
      </c>
      <c r="D60" s="1">
        <v>-19.600000000000001</v>
      </c>
      <c r="E60" s="1">
        <v>-9.9</v>
      </c>
      <c r="F60" s="4">
        <v>-0.4</v>
      </c>
      <c r="G60" s="1">
        <v>3.9</v>
      </c>
      <c r="H60" s="1">
        <v>6.7</v>
      </c>
      <c r="I60" s="1">
        <v>6.2</v>
      </c>
      <c r="J60" s="1">
        <v>1.1000000000000001</v>
      </c>
      <c r="K60" s="1">
        <v>-3</v>
      </c>
      <c r="L60" s="1">
        <v>-7.4</v>
      </c>
      <c r="M60" s="1">
        <v>-8.6</v>
      </c>
      <c r="N60" s="1">
        <v>-5.8</v>
      </c>
      <c r="O60" s="1">
        <f t="shared" si="0"/>
        <v>17.900000000000002</v>
      </c>
      <c r="P60" s="1">
        <f t="shared" si="14"/>
        <v>-16.8</v>
      </c>
      <c r="Q60" s="1">
        <f t="shared" si="15"/>
        <v>-9.9666666666666668</v>
      </c>
      <c r="R60" s="1">
        <f t="shared" si="16"/>
        <v>5.6000000000000005</v>
      </c>
      <c r="S60" s="1">
        <f t="shared" si="17"/>
        <v>-3.1</v>
      </c>
      <c r="U60" s="1">
        <f t="shared" si="7"/>
        <v>6.7</v>
      </c>
      <c r="V60" s="1">
        <f t="shared" si="8"/>
        <v>-20.7</v>
      </c>
      <c r="W60" s="4">
        <f t="shared" si="27"/>
        <v>138.33720930232559</v>
      </c>
      <c r="X60" s="1">
        <f t="shared" si="18"/>
        <v>266.1829268292683</v>
      </c>
      <c r="Y60" s="1">
        <f t="shared" si="10"/>
        <v>127.84571752694271</v>
      </c>
      <c r="Z60" s="1">
        <f t="shared" si="11"/>
        <v>202.26006806579693</v>
      </c>
      <c r="AA60" s="7">
        <f t="shared" si="12"/>
        <v>571.04420495367742</v>
      </c>
      <c r="AB60" s="1">
        <f t="shared" si="13"/>
        <v>226.1089484327604</v>
      </c>
      <c r="AC60" s="1">
        <f t="shared" si="19"/>
        <v>3120.3034883720934</v>
      </c>
      <c r="AD60" s="1">
        <f t="shared" si="20"/>
        <v>25.28273508594539</v>
      </c>
      <c r="AE60" s="12">
        <f t="shared" si="21"/>
        <v>0.70038029850736672</v>
      </c>
      <c r="AG60" s="23">
        <f t="shared" si="2"/>
        <v>0.18923000000000004</v>
      </c>
      <c r="AH60" s="23">
        <f t="shared" si="3"/>
        <v>0.20813000000000001</v>
      </c>
      <c r="AI60" s="11">
        <f t="shared" si="4"/>
        <v>0.16196000000000002</v>
      </c>
      <c r="AJ60" s="11">
        <f t="shared" si="4"/>
        <v>0.24518000000000006</v>
      </c>
      <c r="AK60" s="11">
        <f t="shared" si="4"/>
        <v>0.28582000000000002</v>
      </c>
      <c r="AL60" s="11">
        <f t="shared" si="4"/>
        <v>0.45265</v>
      </c>
      <c r="AM60" s="23">
        <f t="shared" si="5"/>
        <v>1.018358494498</v>
      </c>
      <c r="AN60" s="23">
        <f t="shared" si="5"/>
        <v>1.115979520672</v>
      </c>
      <c r="AO60" s="23">
        <f t="shared" si="5"/>
        <v>0.94748222240799995</v>
      </c>
      <c r="AP60" s="23">
        <f t="shared" si="5"/>
        <v>0.87737903520799998</v>
      </c>
      <c r="AQ60" s="23">
        <f t="shared" si="5"/>
        <v>0.67336219445000012</v>
      </c>
      <c r="AR60" s="23">
        <f t="shared" si="25"/>
        <v>2.1710080210780616</v>
      </c>
      <c r="AS60" s="23">
        <f t="shared" si="25"/>
        <v>1.0699863343819653</v>
      </c>
      <c r="AT60" s="23">
        <f t="shared" si="25"/>
        <v>0.87295749432073511</v>
      </c>
      <c r="AU60" s="23">
        <f t="shared" si="25"/>
        <v>0.27452839102579268</v>
      </c>
    </row>
    <row r="61" spans="1:47" x14ac:dyDescent="0.35">
      <c r="A61">
        <v>1891</v>
      </c>
      <c r="B61" s="1">
        <v>-14.9</v>
      </c>
      <c r="C61" s="1">
        <v>-26.8</v>
      </c>
      <c r="D61" s="1">
        <v>-17.600000000000001</v>
      </c>
      <c r="E61" s="1">
        <v>-13</v>
      </c>
      <c r="F61" s="4">
        <v>-0.4</v>
      </c>
      <c r="G61" s="1">
        <v>6.1</v>
      </c>
      <c r="H61" s="1">
        <v>5.4</v>
      </c>
      <c r="I61" s="1">
        <v>7.2</v>
      </c>
      <c r="J61" s="1">
        <v>1.4</v>
      </c>
      <c r="K61" s="1">
        <v>-4.5</v>
      </c>
      <c r="L61" s="1">
        <v>-6.5</v>
      </c>
      <c r="M61" s="1">
        <v>-11.5</v>
      </c>
      <c r="N61" s="1">
        <v>-6.3</v>
      </c>
      <c r="O61" s="1">
        <f t="shared" si="0"/>
        <v>20.099999999999998</v>
      </c>
      <c r="P61" s="1">
        <f t="shared" si="14"/>
        <v>-16.766666666666666</v>
      </c>
      <c r="Q61" s="1">
        <f t="shared" si="15"/>
        <v>-10.333333333333334</v>
      </c>
      <c r="R61" s="1">
        <f t="shared" si="16"/>
        <v>6.2333333333333334</v>
      </c>
      <c r="S61" s="1">
        <f t="shared" si="17"/>
        <v>-3.1999999999999997</v>
      </c>
      <c r="U61" s="1">
        <f t="shared" si="7"/>
        <v>7.2</v>
      </c>
      <c r="V61" s="1">
        <f t="shared" si="8"/>
        <v>-26.8</v>
      </c>
      <c r="W61" s="4">
        <f t="shared" si="27"/>
        <v>137.37692307692308</v>
      </c>
      <c r="X61" s="1">
        <f t="shared" si="18"/>
        <v>265.23728813559325</v>
      </c>
      <c r="Y61" s="1">
        <f t="shared" si="10"/>
        <v>127.86036505867017</v>
      </c>
      <c r="Z61" s="1">
        <f t="shared" si="11"/>
        <v>201.30710560625818</v>
      </c>
      <c r="AA61" s="7">
        <f t="shared" si="12"/>
        <v>613.72975228161681</v>
      </c>
      <c r="AB61" s="1">
        <f t="shared" si="13"/>
        <v>236.19399624765478</v>
      </c>
      <c r="AC61" s="1">
        <f t="shared" si="19"/>
        <v>4219.9993996247658</v>
      </c>
      <c r="AD61" s="1">
        <f t="shared" si="20"/>
        <v>19.279924953095687</v>
      </c>
      <c r="AE61" s="12">
        <f t="shared" si="21"/>
        <v>0.72392551168673924</v>
      </c>
      <c r="AG61" s="23">
        <f t="shared" si="2"/>
        <v>0.14126000000000002</v>
      </c>
      <c r="AH61" s="23">
        <f t="shared" si="3"/>
        <v>0.23606999999999995</v>
      </c>
      <c r="AI61" s="11">
        <f t="shared" si="4"/>
        <v>0.17604</v>
      </c>
      <c r="AJ61" s="11">
        <f t="shared" si="4"/>
        <v>0.26761999999999997</v>
      </c>
      <c r="AK61" s="11">
        <f t="shared" si="4"/>
        <v>0.30737999999999999</v>
      </c>
      <c r="AL61" s="11">
        <f t="shared" si="4"/>
        <v>0.46694999999999998</v>
      </c>
      <c r="AM61" s="23">
        <f t="shared" si="5"/>
        <v>0.96429358865800019</v>
      </c>
      <c r="AN61" s="23">
        <f t="shared" si="5"/>
        <v>1.0851155974720001</v>
      </c>
      <c r="AO61" s="23">
        <f t="shared" si="5"/>
        <v>0.90778532384800015</v>
      </c>
      <c r="AP61" s="23">
        <f t="shared" si="5"/>
        <v>0.84343376384800017</v>
      </c>
      <c r="AQ61" s="23">
        <f t="shared" ref="AQ61:AQ124" si="28">2.42*AL61^2-3.01*AL61+1.54</f>
        <v>0.66214287205000011</v>
      </c>
      <c r="AR61" s="23">
        <f t="shared" si="25"/>
        <v>2.2193461441739757</v>
      </c>
      <c r="AS61" s="23">
        <f t="shared" si="25"/>
        <v>1.0857704029140482</v>
      </c>
      <c r="AT61" s="23">
        <f t="shared" si="25"/>
        <v>0.88731676459006315</v>
      </c>
      <c r="AU61" s="23">
        <f t="shared" si="25"/>
        <v>0.28222304839311729</v>
      </c>
    </row>
    <row r="62" spans="1:47" x14ac:dyDescent="0.35">
      <c r="A62">
        <v>1892</v>
      </c>
      <c r="B62" s="1">
        <v>-14.5</v>
      </c>
      <c r="C62" s="1">
        <v>-13.8</v>
      </c>
      <c r="D62" s="1">
        <v>-16</v>
      </c>
      <c r="E62" s="1">
        <v>-9.6</v>
      </c>
      <c r="F62" s="4">
        <v>-0.8</v>
      </c>
      <c r="G62" s="1">
        <v>6.6</v>
      </c>
      <c r="H62" s="1">
        <v>7.2</v>
      </c>
      <c r="I62" s="1">
        <v>6.6</v>
      </c>
      <c r="J62" s="1">
        <v>1.6</v>
      </c>
      <c r="K62" s="5">
        <v>0.7</v>
      </c>
      <c r="L62" s="1">
        <v>-6</v>
      </c>
      <c r="M62" s="1">
        <v>-7.9</v>
      </c>
      <c r="N62" s="1">
        <v>-3.8</v>
      </c>
      <c r="O62" s="1">
        <f t="shared" si="0"/>
        <v>22</v>
      </c>
      <c r="P62" s="1">
        <f t="shared" si="14"/>
        <v>-13.266666666666666</v>
      </c>
      <c r="Q62" s="1">
        <f t="shared" si="15"/>
        <v>-8.8000000000000007</v>
      </c>
      <c r="R62" s="1">
        <f t="shared" si="16"/>
        <v>6.8</v>
      </c>
      <c r="S62" s="1">
        <f t="shared" si="17"/>
        <v>-1.2333333333333334</v>
      </c>
      <c r="U62" s="1">
        <f t="shared" si="7"/>
        <v>7.2</v>
      </c>
      <c r="V62" s="1">
        <f t="shared" si="8"/>
        <v>-16</v>
      </c>
      <c r="W62" s="4">
        <f t="shared" si="27"/>
        <v>138.79729729729729</v>
      </c>
      <c r="X62" s="5">
        <f>INTERCEPT(K$7:L$7,K62:L62)</f>
        <v>291.68656716417911</v>
      </c>
      <c r="Y62" s="1">
        <f t="shared" si="10"/>
        <v>152.88926986688182</v>
      </c>
      <c r="Z62" s="1">
        <f t="shared" si="11"/>
        <v>215.2419322307382</v>
      </c>
      <c r="AA62" s="7">
        <f t="shared" si="12"/>
        <v>733.86849536103273</v>
      </c>
      <c r="AB62" s="1">
        <f t="shared" si="13"/>
        <v>238.56000916170404</v>
      </c>
      <c r="AC62" s="1">
        <f t="shared" si="19"/>
        <v>2544.6400977248431</v>
      </c>
      <c r="AD62" s="1">
        <f t="shared" si="20"/>
        <v>19.517292716445269</v>
      </c>
      <c r="AE62" s="12">
        <f t="shared" si="21"/>
        <v>0.65060675362991693</v>
      </c>
      <c r="AG62" s="23">
        <f t="shared" si="2"/>
        <v>0.20768000000000003</v>
      </c>
      <c r="AH62" s="23">
        <f t="shared" si="3"/>
        <v>0.26019999999999999</v>
      </c>
      <c r="AI62" s="11">
        <f t="shared" si="4"/>
        <v>0.18820000000000001</v>
      </c>
      <c r="AJ62" s="11">
        <f t="shared" si="4"/>
        <v>0.28700000000000003</v>
      </c>
      <c r="AK62" s="11">
        <f t="shared" si="4"/>
        <v>0.32599999999999996</v>
      </c>
      <c r="AL62" s="11">
        <f t="shared" si="4"/>
        <v>0.47929999999999995</v>
      </c>
      <c r="AM62" s="23">
        <f t="shared" ref="AM62:AP125" si="29">2.42*AH62^2-3.01*AH62+1.54</f>
        <v>0.92064177680000003</v>
      </c>
      <c r="AN62" s="23">
        <f t="shared" si="29"/>
        <v>1.0592325608000002</v>
      </c>
      <c r="AO62" s="23">
        <f t="shared" si="29"/>
        <v>0.87546298</v>
      </c>
      <c r="AP62" s="23">
        <f t="shared" si="29"/>
        <v>0.81592792000000014</v>
      </c>
      <c r="AQ62" s="23">
        <f t="shared" si="28"/>
        <v>0.65324994580000018</v>
      </c>
      <c r="AR62" s="23">
        <f t="shared" si="25"/>
        <v>2.3977463277111122</v>
      </c>
      <c r="AS62" s="23">
        <f t="shared" si="25"/>
        <v>1.1659658935575647</v>
      </c>
      <c r="AT62" s="23">
        <f t="shared" si="25"/>
        <v>0.95433230698464167</v>
      </c>
      <c r="AU62" s="23">
        <f t="shared" si="25"/>
        <v>0.30653272703662293</v>
      </c>
    </row>
    <row r="63" spans="1:47" x14ac:dyDescent="0.35">
      <c r="A63">
        <v>1893</v>
      </c>
      <c r="B63" s="1">
        <v>-11.3</v>
      </c>
      <c r="C63" s="1">
        <v>-17.2</v>
      </c>
      <c r="D63" s="1">
        <v>-14.2</v>
      </c>
      <c r="E63" s="1">
        <v>-10.6</v>
      </c>
      <c r="F63" s="4">
        <v>-2.7</v>
      </c>
      <c r="G63" s="1">
        <v>4.5</v>
      </c>
      <c r="H63" s="1">
        <v>7.9</v>
      </c>
      <c r="I63" s="1">
        <v>7.4</v>
      </c>
      <c r="J63" s="1">
        <v>3.9</v>
      </c>
      <c r="K63" s="1">
        <v>-2.4</v>
      </c>
      <c r="L63" s="1">
        <v>-4</v>
      </c>
      <c r="M63" s="1">
        <v>-12.6</v>
      </c>
      <c r="N63" s="1">
        <v>-4.3</v>
      </c>
      <c r="O63" s="1">
        <f t="shared" si="0"/>
        <v>23.7</v>
      </c>
      <c r="P63" s="1">
        <f t="shared" si="14"/>
        <v>-12.133333333333335</v>
      </c>
      <c r="Q63" s="1">
        <f t="shared" si="15"/>
        <v>-9.1666666666666661</v>
      </c>
      <c r="R63" s="1">
        <f t="shared" si="16"/>
        <v>6.6000000000000005</v>
      </c>
      <c r="S63" s="1">
        <f t="shared" si="17"/>
        <v>-0.83333333333333337</v>
      </c>
      <c r="U63" s="1">
        <f t="shared" si="7"/>
        <v>7.9</v>
      </c>
      <c r="V63" s="1">
        <f t="shared" si="8"/>
        <v>-17.2</v>
      </c>
      <c r="W63" s="4">
        <f t="shared" si="27"/>
        <v>146.9375</v>
      </c>
      <c r="X63" s="1">
        <f t="shared" si="18"/>
        <v>276.88095238095241</v>
      </c>
      <c r="Y63" s="1">
        <f t="shared" si="10"/>
        <v>129.94345238095241</v>
      </c>
      <c r="Z63" s="1">
        <f t="shared" si="11"/>
        <v>211.9092261904762</v>
      </c>
      <c r="AA63" s="7">
        <f t="shared" si="12"/>
        <v>684.3688492063493</v>
      </c>
      <c r="AB63" s="1">
        <f t="shared" si="13"/>
        <v>220.25093283582089</v>
      </c>
      <c r="AC63" s="1">
        <f t="shared" si="19"/>
        <v>2525.544029850746</v>
      </c>
      <c r="AD63" s="1">
        <f t="shared" si="20"/>
        <v>36.812033582089555</v>
      </c>
      <c r="AE63" s="12">
        <f t="shared" si="21"/>
        <v>0.65765407645329377</v>
      </c>
      <c r="AG63" s="23">
        <f t="shared" si="2"/>
        <v>0.23351000000000005</v>
      </c>
      <c r="AH63" s="23">
        <f t="shared" si="3"/>
        <v>0.28178999999999998</v>
      </c>
      <c r="AI63" s="11">
        <f t="shared" si="4"/>
        <v>0.19908000000000001</v>
      </c>
      <c r="AJ63" s="11">
        <f t="shared" si="4"/>
        <v>0.30434</v>
      </c>
      <c r="AK63" s="11">
        <f t="shared" si="4"/>
        <v>0.34265999999999996</v>
      </c>
      <c r="AL63" s="11">
        <f t="shared" si="4"/>
        <v>0.49034999999999995</v>
      </c>
      <c r="AM63" s="23">
        <f t="shared" si="29"/>
        <v>0.88397366192200011</v>
      </c>
      <c r="AN63" s="23">
        <f t="shared" si="29"/>
        <v>1.036680688288</v>
      </c>
      <c r="AO63" s="23">
        <f t="shared" si="29"/>
        <v>0.84808386215200005</v>
      </c>
      <c r="AP63" s="23">
        <f t="shared" si="29"/>
        <v>0.7927398189520003</v>
      </c>
      <c r="AQ63" s="23">
        <f t="shared" si="28"/>
        <v>0.64591885645000024</v>
      </c>
      <c r="AR63" s="23">
        <f t="shared" si="25"/>
        <v>2.2906886928265529</v>
      </c>
      <c r="AS63" s="23">
        <f t="shared" si="25"/>
        <v>1.1082107227636664</v>
      </c>
      <c r="AT63" s="23">
        <f t="shared" si="25"/>
        <v>0.90839568009446525</v>
      </c>
      <c r="AU63" s="23">
        <f t="shared" si="25"/>
        <v>0.29434870802501595</v>
      </c>
    </row>
    <row r="64" spans="1:47" x14ac:dyDescent="0.35">
      <c r="A64">
        <v>1894</v>
      </c>
      <c r="B64" s="1">
        <v>-18.600000000000001</v>
      </c>
      <c r="C64" s="1">
        <v>-26.2</v>
      </c>
      <c r="D64" s="1">
        <v>-24.2</v>
      </c>
      <c r="E64" s="1">
        <v>-15</v>
      </c>
      <c r="F64" s="4">
        <v>-1.1000000000000001</v>
      </c>
      <c r="G64" s="1">
        <v>1.5</v>
      </c>
      <c r="H64" s="1">
        <v>7.2</v>
      </c>
      <c r="I64" s="1">
        <v>7</v>
      </c>
      <c r="J64" s="1">
        <v>1.9</v>
      </c>
      <c r="K64" s="1">
        <v>-1.8</v>
      </c>
      <c r="L64" s="1">
        <v>-8.4</v>
      </c>
      <c r="M64" s="1">
        <v>-12.9</v>
      </c>
      <c r="N64" s="1">
        <v>-7.6</v>
      </c>
      <c r="O64" s="1">
        <f t="shared" si="0"/>
        <v>17.599999999999998</v>
      </c>
      <c r="P64" s="1">
        <f t="shared" si="14"/>
        <v>-19.133333333333336</v>
      </c>
      <c r="Q64" s="1">
        <f t="shared" si="15"/>
        <v>-13.433333333333335</v>
      </c>
      <c r="R64" s="1">
        <f t="shared" si="16"/>
        <v>5.2333333333333334</v>
      </c>
      <c r="S64" s="1">
        <f t="shared" si="17"/>
        <v>-2.7666666666666671</v>
      </c>
      <c r="U64" s="1">
        <f t="shared" si="7"/>
        <v>7.2</v>
      </c>
      <c r="V64" s="1">
        <f t="shared" si="8"/>
        <v>-26.2</v>
      </c>
      <c r="W64" s="4">
        <f t="shared" si="27"/>
        <v>148.40384615384616</v>
      </c>
      <c r="X64" s="1">
        <f t="shared" si="18"/>
        <v>273.66216216216219</v>
      </c>
      <c r="Y64" s="1">
        <f t="shared" si="10"/>
        <v>125.25831600831603</v>
      </c>
      <c r="Z64" s="1">
        <f t="shared" si="11"/>
        <v>211.03300415800419</v>
      </c>
      <c r="AA64" s="7">
        <f t="shared" si="12"/>
        <v>601.23991683991687</v>
      </c>
      <c r="AB64" s="1">
        <f t="shared" si="13"/>
        <v>236.52289377289375</v>
      </c>
      <c r="AC64" s="1">
        <f t="shared" si="19"/>
        <v>4131.2665445665434</v>
      </c>
      <c r="AD64" s="1">
        <f t="shared" si="20"/>
        <v>30.142399267399284</v>
      </c>
      <c r="AE64" s="12">
        <f t="shared" si="21"/>
        <v>0.72385652368793774</v>
      </c>
      <c r="AG64" s="23">
        <f t="shared" si="2"/>
        <v>0.20768000000000003</v>
      </c>
      <c r="AH64" s="23">
        <f t="shared" si="3"/>
        <v>0.20431999999999997</v>
      </c>
      <c r="AI64" s="11">
        <f t="shared" si="4"/>
        <v>0.16003999999999999</v>
      </c>
      <c r="AJ64" s="11">
        <f t="shared" si="4"/>
        <v>0.24212</v>
      </c>
      <c r="AK64" s="11">
        <f t="shared" si="4"/>
        <v>0.28287999999999996</v>
      </c>
      <c r="AL64" s="11">
        <f t="shared" si="4"/>
        <v>0.45069999999999999</v>
      </c>
      <c r="AM64" s="23">
        <f t="shared" si="29"/>
        <v>1.026023723008</v>
      </c>
      <c r="AN64" s="23">
        <f t="shared" si="29"/>
        <v>1.1202625798720001</v>
      </c>
      <c r="AO64" s="23">
        <f t="shared" si="29"/>
        <v>0.95308426844800009</v>
      </c>
      <c r="AP64" s="23">
        <f t="shared" si="29"/>
        <v>0.88218224844800019</v>
      </c>
      <c r="AQ64" s="23">
        <f t="shared" si="28"/>
        <v>0.67496878580000019</v>
      </c>
      <c r="AR64" s="23">
        <f t="shared" si="25"/>
        <v>2.2319387331086809</v>
      </c>
      <c r="AS64" s="23">
        <f t="shared" si="25"/>
        <v>1.1011522874413773</v>
      </c>
      <c r="AT64" s="23">
        <f t="shared" si="25"/>
        <v>0.89818886619539817</v>
      </c>
      <c r="AU64" s="23">
        <f t="shared" si="25"/>
        <v>0.28202901024931926</v>
      </c>
    </row>
    <row r="65" spans="1:47" x14ac:dyDescent="0.35">
      <c r="A65">
        <v>1895</v>
      </c>
      <c r="B65" s="1">
        <v>-10.7</v>
      </c>
      <c r="C65" s="1">
        <v>-8.1999999999999993</v>
      </c>
      <c r="D65" s="1">
        <v>-12.1</v>
      </c>
      <c r="E65" s="1">
        <v>-10.1</v>
      </c>
      <c r="F65" s="4">
        <v>-2.4</v>
      </c>
      <c r="G65" s="1">
        <v>2.7</v>
      </c>
      <c r="H65" s="1">
        <v>6.8</v>
      </c>
      <c r="I65" s="1">
        <v>6.4</v>
      </c>
      <c r="J65" s="1">
        <v>0.8</v>
      </c>
      <c r="K65" s="1">
        <v>-1</v>
      </c>
      <c r="L65" s="1">
        <v>-7</v>
      </c>
      <c r="M65" s="1">
        <v>-9.9</v>
      </c>
      <c r="N65" s="1">
        <v>-3.7</v>
      </c>
      <c r="O65" s="1">
        <f t="shared" si="0"/>
        <v>16.7</v>
      </c>
      <c r="P65" s="1">
        <f t="shared" si="14"/>
        <v>-10.6</v>
      </c>
      <c r="Q65" s="1">
        <f t="shared" si="15"/>
        <v>-8.1999999999999993</v>
      </c>
      <c r="R65" s="1">
        <f t="shared" si="16"/>
        <v>5.3</v>
      </c>
      <c r="S65" s="1">
        <f t="shared" si="17"/>
        <v>-2.4</v>
      </c>
      <c r="U65" s="1">
        <f t="shared" si="7"/>
        <v>6.8</v>
      </c>
      <c r="V65" s="1">
        <f t="shared" si="8"/>
        <v>-12.1</v>
      </c>
      <c r="W65" s="4">
        <f t="shared" si="27"/>
        <v>149.85294117647058</v>
      </c>
      <c r="X65" s="1">
        <f t="shared" si="18"/>
        <v>271.55555555555554</v>
      </c>
      <c r="Y65" s="1">
        <f t="shared" si="10"/>
        <v>121.70261437908496</v>
      </c>
      <c r="Z65" s="1">
        <f t="shared" si="11"/>
        <v>210.70424836601308</v>
      </c>
      <c r="AA65" s="7">
        <f t="shared" si="12"/>
        <v>551.71851851851852</v>
      </c>
      <c r="AB65" s="1">
        <f t="shared" si="13"/>
        <v>241.19077901430839</v>
      </c>
      <c r="AC65" s="1">
        <f t="shared" si="19"/>
        <v>1945.6056173820875</v>
      </c>
      <c r="AD65" s="1">
        <f t="shared" si="20"/>
        <v>29.257551669316385</v>
      </c>
      <c r="AE65" s="12">
        <f t="shared" si="21"/>
        <v>0.65252240700218378</v>
      </c>
      <c r="AG65" s="23">
        <f t="shared" si="2"/>
        <v>0.19292000000000004</v>
      </c>
      <c r="AH65" s="23">
        <f t="shared" si="3"/>
        <v>0.19288999999999998</v>
      </c>
      <c r="AI65" s="11">
        <f t="shared" si="4"/>
        <v>0.15428</v>
      </c>
      <c r="AJ65" s="11">
        <f t="shared" si="4"/>
        <v>0.23293999999999998</v>
      </c>
      <c r="AK65" s="11">
        <f t="shared" si="4"/>
        <v>0.27405999999999997</v>
      </c>
      <c r="AL65" s="11">
        <f t="shared" si="4"/>
        <v>0.44484999999999997</v>
      </c>
      <c r="AM65" s="23">
        <f t="shared" si="29"/>
        <v>1.0494409560820002</v>
      </c>
      <c r="AN65" s="23">
        <f t="shared" si="29"/>
        <v>1.1332188105280001</v>
      </c>
      <c r="AO65" s="23">
        <f t="shared" si="29"/>
        <v>0.9701623255120001</v>
      </c>
      <c r="AP65" s="23">
        <f t="shared" si="29"/>
        <v>0.89684289831200004</v>
      </c>
      <c r="AQ65" s="23">
        <f t="shared" si="28"/>
        <v>0.67989898445000019</v>
      </c>
      <c r="AR65" s="23">
        <f t="shared" si="25"/>
        <v>2.1503745890472907</v>
      </c>
      <c r="AS65" s="23">
        <f t="shared" si="25"/>
        <v>1.0642381304663833</v>
      </c>
      <c r="AT65" s="23">
        <f t="shared" si="25"/>
        <v>0.86752415202116306</v>
      </c>
      <c r="AU65" s="23">
        <f t="shared" si="25"/>
        <v>0.27114962778294177</v>
      </c>
    </row>
    <row r="66" spans="1:47" x14ac:dyDescent="0.35">
      <c r="A66">
        <v>1896</v>
      </c>
      <c r="B66" s="1">
        <v>-19.399999999999999</v>
      </c>
      <c r="C66" s="1">
        <v>-25.9</v>
      </c>
      <c r="D66" s="1">
        <v>-20.2</v>
      </c>
      <c r="E66" s="1">
        <v>-16.399999999999999</v>
      </c>
      <c r="F66" s="4">
        <v>-4.2</v>
      </c>
      <c r="G66" s="1">
        <v>3.7</v>
      </c>
      <c r="H66" s="1">
        <v>7.7</v>
      </c>
      <c r="I66" s="1">
        <v>7.5</v>
      </c>
      <c r="J66" s="1">
        <v>3.3</v>
      </c>
      <c r="K66" s="1">
        <v>-0.5</v>
      </c>
      <c r="L66" s="1">
        <v>-7.3</v>
      </c>
      <c r="M66" s="1">
        <v>-11.3</v>
      </c>
      <c r="N66" s="1">
        <v>-6.9</v>
      </c>
      <c r="O66" s="1">
        <f t="shared" si="0"/>
        <v>22.2</v>
      </c>
      <c r="P66" s="1">
        <f t="shared" si="14"/>
        <v>-18.399999999999999</v>
      </c>
      <c r="Q66" s="1">
        <f t="shared" si="15"/>
        <v>-13.6</v>
      </c>
      <c r="R66" s="1">
        <f t="shared" si="16"/>
        <v>6.3</v>
      </c>
      <c r="S66" s="1">
        <f t="shared" si="17"/>
        <v>-1.5</v>
      </c>
      <c r="U66" s="1">
        <f t="shared" si="7"/>
        <v>7.7</v>
      </c>
      <c r="V66" s="1">
        <f t="shared" si="8"/>
        <v>-25.9</v>
      </c>
      <c r="W66" s="4">
        <f t="shared" si="27"/>
        <v>151.71518987341773</v>
      </c>
      <c r="X66" s="1">
        <f t="shared" si="18"/>
        <v>284.48684210526318</v>
      </c>
      <c r="Y66" s="1">
        <f t="shared" si="10"/>
        <v>132.77165223184545</v>
      </c>
      <c r="Z66" s="1">
        <f t="shared" si="11"/>
        <v>218.10101598934045</v>
      </c>
      <c r="AA66" s="7">
        <f t="shared" si="12"/>
        <v>681.56114812347323</v>
      </c>
      <c r="AB66" s="1">
        <f t="shared" si="13"/>
        <v>245.15963431786219</v>
      </c>
      <c r="AC66" s="1">
        <f t="shared" si="19"/>
        <v>4233.0896858884198</v>
      </c>
      <c r="AD66" s="1">
        <f t="shared" si="20"/>
        <v>29.135372714486635</v>
      </c>
      <c r="AE66" s="12">
        <f t="shared" si="21"/>
        <v>0.71364446609470944</v>
      </c>
      <c r="AG66" s="23">
        <f t="shared" si="2"/>
        <v>0.22613000000000005</v>
      </c>
      <c r="AH66" s="23">
        <f t="shared" si="3"/>
        <v>0.26273999999999997</v>
      </c>
      <c r="AI66" s="11">
        <f t="shared" si="4"/>
        <v>0.18948000000000001</v>
      </c>
      <c r="AJ66" s="11">
        <f t="shared" si="4"/>
        <v>0.28904000000000002</v>
      </c>
      <c r="AK66" s="11">
        <f t="shared" si="4"/>
        <v>0.32795999999999997</v>
      </c>
      <c r="AL66" s="11">
        <f t="shared" si="4"/>
        <v>0.48059999999999997</v>
      </c>
      <c r="AM66" s="23">
        <f t="shared" si="29"/>
        <v>0.9162107843920001</v>
      </c>
      <c r="AN66" s="23">
        <f t="shared" si="29"/>
        <v>1.056549662368</v>
      </c>
      <c r="AO66" s="23">
        <f t="shared" si="29"/>
        <v>0.87216637427200006</v>
      </c>
      <c r="AP66" s="23">
        <f t="shared" si="29"/>
        <v>0.81313018307200013</v>
      </c>
      <c r="AQ66" s="23">
        <f t="shared" si="28"/>
        <v>0.65235679120000012</v>
      </c>
      <c r="AR66" s="23">
        <f t="shared" si="25"/>
        <v>2.3077875279367643</v>
      </c>
      <c r="AS66" s="23">
        <f t="shared" si="25"/>
        <v>1.1215274663573023</v>
      </c>
      <c r="AT66" s="23">
        <f t="shared" si="25"/>
        <v>0.91811495385203268</v>
      </c>
      <c r="AU66" s="23">
        <f t="shared" si="25"/>
        <v>0.29520454695837212</v>
      </c>
    </row>
    <row r="67" spans="1:47" x14ac:dyDescent="0.35">
      <c r="A67">
        <v>1897</v>
      </c>
      <c r="B67" s="1">
        <v>-16.7</v>
      </c>
      <c r="C67" s="1">
        <v>-24.5</v>
      </c>
      <c r="D67" s="1">
        <v>-14.3</v>
      </c>
      <c r="E67" s="1">
        <v>-13.6</v>
      </c>
      <c r="F67" s="4">
        <v>-3</v>
      </c>
      <c r="G67" s="1">
        <v>4.3</v>
      </c>
      <c r="H67" s="1">
        <v>7.4</v>
      </c>
      <c r="I67" s="1">
        <v>6</v>
      </c>
      <c r="J67" s="1">
        <v>2.4</v>
      </c>
      <c r="K67" s="1">
        <v>-1.2</v>
      </c>
      <c r="L67" s="1">
        <v>-7.5</v>
      </c>
      <c r="M67" s="1">
        <v>-10</v>
      </c>
      <c r="N67" s="1">
        <v>-5.9</v>
      </c>
      <c r="O67" s="1">
        <f t="shared" si="0"/>
        <v>20.099999999999998</v>
      </c>
      <c r="P67" s="1">
        <f t="shared" si="14"/>
        <v>-17.5</v>
      </c>
      <c r="Q67" s="1">
        <f t="shared" si="15"/>
        <v>-10.299999999999999</v>
      </c>
      <c r="R67" s="1">
        <f t="shared" si="16"/>
        <v>5.8999999999999995</v>
      </c>
      <c r="S67" s="1">
        <f t="shared" si="17"/>
        <v>-2.1</v>
      </c>
      <c r="U67" s="1">
        <f t="shared" si="7"/>
        <v>7.4</v>
      </c>
      <c r="V67" s="1">
        <f t="shared" si="8"/>
        <v>-24.5</v>
      </c>
      <c r="W67" s="4">
        <f t="shared" si="27"/>
        <v>148.03424657534248</v>
      </c>
      <c r="X67" s="1">
        <f t="shared" si="18"/>
        <v>278.33333333333331</v>
      </c>
      <c r="Y67" s="1">
        <f t="shared" si="10"/>
        <v>130.29908675799084</v>
      </c>
      <c r="Z67" s="1">
        <f t="shared" si="11"/>
        <v>213.1837899543379</v>
      </c>
      <c r="AA67" s="7">
        <f t="shared" si="12"/>
        <v>642.80882800608811</v>
      </c>
      <c r="AB67" s="1">
        <f t="shared" si="13"/>
        <v>228.5474044700793</v>
      </c>
      <c r="AC67" s="1">
        <f t="shared" si="19"/>
        <v>3732.9409396779615</v>
      </c>
      <c r="AD67" s="1">
        <f t="shared" si="20"/>
        <v>33.760544340302829</v>
      </c>
      <c r="AE67" s="12">
        <f t="shared" si="21"/>
        <v>0.70672940595983869</v>
      </c>
      <c r="AG67" s="23">
        <f t="shared" si="2"/>
        <v>0.21506000000000003</v>
      </c>
      <c r="AH67" s="23">
        <f t="shared" si="3"/>
        <v>0.23606999999999995</v>
      </c>
      <c r="AI67" s="11">
        <f t="shared" si="4"/>
        <v>0.17604</v>
      </c>
      <c r="AJ67" s="11">
        <f t="shared" si="4"/>
        <v>0.26761999999999997</v>
      </c>
      <c r="AK67" s="11">
        <f t="shared" si="4"/>
        <v>0.30737999999999999</v>
      </c>
      <c r="AL67" s="11">
        <f t="shared" si="4"/>
        <v>0.46694999999999998</v>
      </c>
      <c r="AM67" s="23">
        <f t="shared" si="29"/>
        <v>0.96429358865800019</v>
      </c>
      <c r="AN67" s="23">
        <f t="shared" si="29"/>
        <v>1.0851155974720001</v>
      </c>
      <c r="AO67" s="23">
        <f t="shared" si="29"/>
        <v>0.90778532384800015</v>
      </c>
      <c r="AP67" s="23">
        <f t="shared" si="29"/>
        <v>0.84343376384800017</v>
      </c>
      <c r="AQ67" s="23">
        <f t="shared" si="28"/>
        <v>0.66214287205000011</v>
      </c>
      <c r="AR67" s="23">
        <f t="shared" si="25"/>
        <v>2.271315007848473</v>
      </c>
      <c r="AS67" s="23">
        <f t="shared" si="25"/>
        <v>1.1111951228023673</v>
      </c>
      <c r="AT67" s="23">
        <f t="shared" si="25"/>
        <v>0.90809443557037761</v>
      </c>
      <c r="AU67" s="23">
        <f t="shared" si="25"/>
        <v>0.28883166650626962</v>
      </c>
    </row>
    <row r="68" spans="1:47" x14ac:dyDescent="0.35">
      <c r="A68">
        <v>1898</v>
      </c>
      <c r="B68" s="1">
        <v>-19</v>
      </c>
      <c r="C68" s="1">
        <v>-27.7</v>
      </c>
      <c r="D68" s="1">
        <v>-16.8</v>
      </c>
      <c r="E68" s="1">
        <v>-13</v>
      </c>
      <c r="F68" s="4">
        <v>-1.6</v>
      </c>
      <c r="G68" s="1">
        <v>4.8</v>
      </c>
      <c r="H68" s="1">
        <v>5.2</v>
      </c>
      <c r="I68" s="1">
        <v>5.7</v>
      </c>
      <c r="J68" s="1">
        <v>2.6</v>
      </c>
      <c r="K68" s="1">
        <v>-0.9</v>
      </c>
      <c r="L68" s="1">
        <v>-8.9</v>
      </c>
      <c r="M68" s="1">
        <v>-18.2</v>
      </c>
      <c r="N68" s="1">
        <v>-7.3</v>
      </c>
      <c r="O68" s="1">
        <f t="shared" si="0"/>
        <v>18.3</v>
      </c>
      <c r="P68" s="1">
        <f t="shared" si="14"/>
        <v>-18.900000000000002</v>
      </c>
      <c r="Q68" s="1">
        <f t="shared" si="15"/>
        <v>-10.466666666666667</v>
      </c>
      <c r="R68" s="1">
        <f t="shared" si="16"/>
        <v>5.2333333333333334</v>
      </c>
      <c r="S68" s="1">
        <f t="shared" si="17"/>
        <v>-2.4</v>
      </c>
      <c r="U68" s="1">
        <f t="shared" si="7"/>
        <v>5.7</v>
      </c>
      <c r="V68" s="1">
        <f t="shared" si="8"/>
        <v>-27.7</v>
      </c>
      <c r="W68" s="4">
        <f t="shared" si="27"/>
        <v>143.125</v>
      </c>
      <c r="X68" s="1">
        <f t="shared" si="18"/>
        <v>280.65714285714284</v>
      </c>
      <c r="Y68" s="1">
        <f t="shared" si="10"/>
        <v>137.53214285714284</v>
      </c>
      <c r="Z68" s="1">
        <f t="shared" si="11"/>
        <v>211.89107142857142</v>
      </c>
      <c r="AA68" s="7">
        <f t="shared" si="12"/>
        <v>522.62214285714276</v>
      </c>
      <c r="AB68" s="1">
        <f t="shared" si="13"/>
        <v>229.79166666666669</v>
      </c>
      <c r="AC68" s="1">
        <f t="shared" si="19"/>
        <v>4243.4861111111113</v>
      </c>
      <c r="AD68" s="1">
        <f t="shared" si="20"/>
        <v>28.229166666666657</v>
      </c>
      <c r="AE68" s="12">
        <f t="shared" si="21"/>
        <v>0.74022548448640124</v>
      </c>
      <c r="AG68" s="23">
        <f t="shared" si="2"/>
        <v>0.13388000000000003</v>
      </c>
      <c r="AH68" s="23">
        <f t="shared" si="3"/>
        <v>0.21321000000000001</v>
      </c>
      <c r="AI68" s="11">
        <f t="shared" si="4"/>
        <v>0.16452</v>
      </c>
      <c r="AJ68" s="11">
        <f t="shared" si="4"/>
        <v>0.24926000000000004</v>
      </c>
      <c r="AK68" s="11">
        <f t="shared" si="4"/>
        <v>0.28974</v>
      </c>
      <c r="AL68" s="11">
        <f t="shared" si="4"/>
        <v>0.45524999999999999</v>
      </c>
      <c r="AM68" s="23">
        <f t="shared" si="29"/>
        <v>1.008247479922</v>
      </c>
      <c r="AN68" s="23">
        <f t="shared" si="29"/>
        <v>1.1102965295680001</v>
      </c>
      <c r="AO68" s="23">
        <f t="shared" si="29"/>
        <v>0.940083325192</v>
      </c>
      <c r="AP68" s="23">
        <f t="shared" si="29"/>
        <v>0.87103982759200016</v>
      </c>
      <c r="AQ68" s="23">
        <f t="shared" si="28"/>
        <v>0.67124870125000025</v>
      </c>
      <c r="AR68" s="23">
        <f t="shared" si="25"/>
        <v>2.0716283495882295</v>
      </c>
      <c r="AS68" s="23">
        <f t="shared" si="25"/>
        <v>1.0196119329087177</v>
      </c>
      <c r="AT68" s="23">
        <f t="shared" si="25"/>
        <v>0.83210382197204336</v>
      </c>
      <c r="AU68" s="23">
        <f t="shared" si="25"/>
        <v>0.26221870487995408</v>
      </c>
    </row>
    <row r="69" spans="1:47" x14ac:dyDescent="0.35">
      <c r="A69">
        <v>1899</v>
      </c>
      <c r="B69" s="1">
        <v>-15.8</v>
      </c>
      <c r="C69" s="1">
        <v>-22</v>
      </c>
      <c r="D69" s="1">
        <v>-14.2</v>
      </c>
      <c r="E69" s="1">
        <v>-7.1</v>
      </c>
      <c r="F69" s="4">
        <v>-0.2</v>
      </c>
      <c r="G69" s="1">
        <v>4.7</v>
      </c>
      <c r="H69" s="1">
        <v>6.5</v>
      </c>
      <c r="I69" s="1">
        <v>6.9</v>
      </c>
      <c r="J69" s="1">
        <v>3.3</v>
      </c>
      <c r="K69" s="1">
        <v>-3.7</v>
      </c>
      <c r="L69" s="1">
        <v>-8.3000000000000007</v>
      </c>
      <c r="M69" s="1">
        <v>-11.2</v>
      </c>
      <c r="N69" s="1">
        <v>-5.0999999999999996</v>
      </c>
      <c r="O69" s="1">
        <f t="shared" si="0"/>
        <v>21.400000000000002</v>
      </c>
      <c r="P69" s="1">
        <f t="shared" si="14"/>
        <v>-18.666666666666668</v>
      </c>
      <c r="Q69" s="1">
        <f t="shared" si="15"/>
        <v>-7.1666666666666652</v>
      </c>
      <c r="R69" s="1">
        <f t="shared" si="16"/>
        <v>6.0333333333333341</v>
      </c>
      <c r="S69" s="1">
        <f t="shared" si="17"/>
        <v>-2.9000000000000004</v>
      </c>
      <c r="U69" s="1">
        <f t="shared" si="7"/>
        <v>6.9</v>
      </c>
      <c r="V69" s="1">
        <f t="shared" si="8"/>
        <v>-22</v>
      </c>
      <c r="W69" s="4">
        <f t="shared" si="27"/>
        <v>136.74489795918367</v>
      </c>
      <c r="X69" s="1">
        <f t="shared" si="18"/>
        <v>272.37857142857143</v>
      </c>
      <c r="Y69" s="1">
        <f t="shared" si="10"/>
        <v>135.63367346938776</v>
      </c>
      <c r="Z69" s="1">
        <f t="shared" si="11"/>
        <v>204.56173469387755</v>
      </c>
      <c r="AA69" s="7">
        <f t="shared" si="12"/>
        <v>623.91489795918369</v>
      </c>
      <c r="AB69" s="1">
        <f t="shared" si="13"/>
        <v>221.08775510204083</v>
      </c>
      <c r="AC69" s="1">
        <f t="shared" si="19"/>
        <v>3242.6204081632654</v>
      </c>
      <c r="AD69" s="1">
        <f t="shared" si="20"/>
        <v>26.201020408163259</v>
      </c>
      <c r="AE69" s="12">
        <f t="shared" si="21"/>
        <v>0.69509781070147469</v>
      </c>
      <c r="AG69" s="23">
        <f t="shared" si="2"/>
        <v>0.18185000000000001</v>
      </c>
      <c r="AH69" s="23">
        <f t="shared" si="3"/>
        <v>0.25258000000000003</v>
      </c>
      <c r="AI69" s="11">
        <f t="shared" si="4"/>
        <v>0.18436000000000002</v>
      </c>
      <c r="AJ69" s="11">
        <f t="shared" si="4"/>
        <v>0.28088000000000002</v>
      </c>
      <c r="AK69" s="11">
        <f t="shared" si="4"/>
        <v>0.32012000000000002</v>
      </c>
      <c r="AL69" s="11">
        <f t="shared" si="4"/>
        <v>0.47539999999999999</v>
      </c>
      <c r="AM69" s="23">
        <f t="shared" si="29"/>
        <v>0.93412210848800004</v>
      </c>
      <c r="AN69" s="23">
        <f t="shared" si="29"/>
        <v>1.0673288352320001</v>
      </c>
      <c r="AO69" s="23">
        <f t="shared" si="29"/>
        <v>0.88547365004800005</v>
      </c>
      <c r="AP69" s="23">
        <f t="shared" si="29"/>
        <v>0.82443269084799997</v>
      </c>
      <c r="AQ69" s="23">
        <f t="shared" si="28"/>
        <v>0.65597848720000018</v>
      </c>
      <c r="AR69" s="23">
        <f t="shared" si="25"/>
        <v>2.2192705523082243</v>
      </c>
      <c r="AS69" s="23">
        <f t="shared" si="25"/>
        <v>1.0812057100590322</v>
      </c>
      <c r="AT69" s="23">
        <f t="shared" si="25"/>
        <v>0.88451435820954616</v>
      </c>
      <c r="AU69" s="23">
        <f t="shared" si="25"/>
        <v>0.28322756076579536</v>
      </c>
    </row>
    <row r="70" spans="1:47" x14ac:dyDescent="0.35">
      <c r="A70">
        <v>1900</v>
      </c>
      <c r="B70" s="1">
        <v>-16.7</v>
      </c>
      <c r="C70" s="1">
        <v>-8.1</v>
      </c>
      <c r="D70" s="1">
        <v>-8.1</v>
      </c>
      <c r="E70" s="1">
        <v>-9.1</v>
      </c>
      <c r="F70" s="5">
        <v>0.6</v>
      </c>
      <c r="G70" s="1">
        <v>6.4</v>
      </c>
      <c r="H70" s="1">
        <v>8.4</v>
      </c>
      <c r="I70" s="1">
        <v>7.4</v>
      </c>
      <c r="J70" s="1">
        <v>1.8</v>
      </c>
      <c r="K70" s="1">
        <v>-1.5</v>
      </c>
      <c r="L70" s="1">
        <v>-7.2</v>
      </c>
      <c r="M70" s="1">
        <v>-13.6</v>
      </c>
      <c r="N70" s="1">
        <v>-3.3</v>
      </c>
      <c r="O70" s="1">
        <f t="shared" si="0"/>
        <v>24.6</v>
      </c>
      <c r="P70" s="1">
        <f t="shared" si="14"/>
        <v>-12</v>
      </c>
      <c r="Q70" s="1">
        <f t="shared" si="15"/>
        <v>-5.5333333333333323</v>
      </c>
      <c r="R70" s="1">
        <f t="shared" si="16"/>
        <v>7.4000000000000012</v>
      </c>
      <c r="S70" s="1">
        <f t="shared" si="17"/>
        <v>-2.3000000000000003</v>
      </c>
      <c r="U70" s="1">
        <f t="shared" si="7"/>
        <v>8.4</v>
      </c>
      <c r="V70" s="1">
        <f t="shared" si="8"/>
        <v>-16.7</v>
      </c>
      <c r="W70" s="5">
        <f>INTERCEPT(E$7:F$7,E70:F70)</f>
        <v>133.61340206185568</v>
      </c>
      <c r="X70" s="1">
        <f t="shared" si="18"/>
        <v>274.63636363636363</v>
      </c>
      <c r="Y70" s="1">
        <f t="shared" si="10"/>
        <v>141.02296157450795</v>
      </c>
      <c r="Z70" s="1">
        <f t="shared" si="11"/>
        <v>204.12488284910967</v>
      </c>
      <c r="AA70" s="7">
        <f t="shared" si="12"/>
        <v>789.7285848172445</v>
      </c>
      <c r="AB70" s="1">
        <f t="shared" si="13"/>
        <v>226.23483063328425</v>
      </c>
      <c r="AC70" s="1">
        <f t="shared" si="19"/>
        <v>2518.7477810505643</v>
      </c>
      <c r="AD70" s="1">
        <f t="shared" si="20"/>
        <v>20.495986745213557</v>
      </c>
      <c r="AE70" s="12">
        <f t="shared" si="21"/>
        <v>0.64104759699520364</v>
      </c>
      <c r="AG70" s="23">
        <f t="shared" si="2"/>
        <v>0.25196000000000002</v>
      </c>
      <c r="AH70" s="23">
        <f t="shared" si="3"/>
        <v>0.29322000000000004</v>
      </c>
      <c r="AI70" s="11">
        <f t="shared" si="4"/>
        <v>0.20484000000000002</v>
      </c>
      <c r="AJ70" s="11">
        <f t="shared" si="4"/>
        <v>0.31352000000000002</v>
      </c>
      <c r="AK70" s="11">
        <f t="shared" si="4"/>
        <v>0.35148000000000001</v>
      </c>
      <c r="AL70" s="11">
        <f t="shared" si="4"/>
        <v>0.49619999999999997</v>
      </c>
      <c r="AM70" s="23">
        <f t="shared" si="29"/>
        <v>0.86547448352800005</v>
      </c>
      <c r="AN70" s="23">
        <f t="shared" si="29"/>
        <v>1.024973409952</v>
      </c>
      <c r="AO70" s="23">
        <f t="shared" si="29"/>
        <v>0.83417819276800009</v>
      </c>
      <c r="AP70" s="23">
        <f t="shared" si="29"/>
        <v>0.78100762076800012</v>
      </c>
      <c r="AQ70" s="23">
        <f t="shared" si="28"/>
        <v>0.64227694480000008</v>
      </c>
      <c r="AR70" s="23">
        <f t="shared" si="25"/>
        <v>2.4467730014493578</v>
      </c>
      <c r="AS70" s="23">
        <f t="shared" si="25"/>
        <v>1.1806636072585315</v>
      </c>
      <c r="AT70" s="23">
        <f t="shared" si="25"/>
        <v>0.96857035342074471</v>
      </c>
      <c r="AU70" s="23">
        <f t="shared" si="25"/>
        <v>0.31530302041816682</v>
      </c>
    </row>
    <row r="71" spans="1:47" x14ac:dyDescent="0.35">
      <c r="A71">
        <v>1901</v>
      </c>
      <c r="B71" s="1">
        <v>-18.600000000000001</v>
      </c>
      <c r="C71" s="1">
        <v>-5.4</v>
      </c>
      <c r="D71" s="1">
        <v>-13.7</v>
      </c>
      <c r="E71" s="1">
        <v>-10.5</v>
      </c>
      <c r="F71" s="4">
        <v>-2.2999999999999998</v>
      </c>
      <c r="G71" s="1">
        <v>2.5</v>
      </c>
      <c r="H71" s="1">
        <v>6.5</v>
      </c>
      <c r="I71" s="1">
        <v>6.5</v>
      </c>
      <c r="J71" s="1">
        <v>3.1</v>
      </c>
      <c r="K71" s="1">
        <v>-3.1</v>
      </c>
      <c r="L71" s="1">
        <v>-3</v>
      </c>
      <c r="M71" s="1">
        <v>-8.3000000000000007</v>
      </c>
      <c r="N71" s="1">
        <v>-3.9</v>
      </c>
      <c r="O71" s="1">
        <f t="shared" si="0"/>
        <v>18.600000000000001</v>
      </c>
      <c r="P71" s="1">
        <f t="shared" si="14"/>
        <v>-12.533333333333333</v>
      </c>
      <c r="Q71" s="1">
        <f t="shared" si="15"/>
        <v>-8.8333333333333339</v>
      </c>
      <c r="R71" s="1">
        <f t="shared" si="16"/>
        <v>5.166666666666667</v>
      </c>
      <c r="S71" s="1">
        <f t="shared" si="17"/>
        <v>-1</v>
      </c>
      <c r="U71" s="1">
        <f t="shared" si="7"/>
        <v>6.5</v>
      </c>
      <c r="V71" s="1">
        <f t="shared" si="8"/>
        <v>-18.600000000000001</v>
      </c>
      <c r="W71" s="4">
        <f t="shared" si="27"/>
        <v>150.11458333333334</v>
      </c>
      <c r="X71" s="1">
        <f t="shared" si="18"/>
        <v>273.25</v>
      </c>
      <c r="Y71" s="1">
        <f t="shared" si="10"/>
        <v>123.13541666666666</v>
      </c>
      <c r="Z71" s="1">
        <f t="shared" si="11"/>
        <v>211.68229166666669</v>
      </c>
      <c r="AA71" s="7">
        <f t="shared" si="12"/>
        <v>533.58680555555543</v>
      </c>
      <c r="AB71" s="1">
        <f t="shared" si="13"/>
        <v>240.47821969696972</v>
      </c>
      <c r="AC71" s="1">
        <f t="shared" si="19"/>
        <v>2981.9299242424245</v>
      </c>
      <c r="AD71" s="1">
        <f t="shared" si="20"/>
        <v>29.875473484848484</v>
      </c>
      <c r="AE71" s="12">
        <f t="shared" si="21"/>
        <v>0.70273421584120588</v>
      </c>
      <c r="AG71" s="23">
        <f t="shared" si="2"/>
        <v>0.18185000000000001</v>
      </c>
      <c r="AH71" s="23">
        <f t="shared" si="3"/>
        <v>0.21702000000000002</v>
      </c>
      <c r="AI71" s="11">
        <f t="shared" si="4"/>
        <v>0.16644000000000003</v>
      </c>
      <c r="AJ71" s="11">
        <f t="shared" si="4"/>
        <v>0.25232000000000004</v>
      </c>
      <c r="AK71" s="11">
        <f t="shared" si="4"/>
        <v>0.29268</v>
      </c>
      <c r="AL71" s="11">
        <f t="shared" si="4"/>
        <v>0.4572</v>
      </c>
      <c r="AM71" s="23">
        <f t="shared" si="29"/>
        <v>1.0007461865680001</v>
      </c>
      <c r="AN71" s="23">
        <f t="shared" si="29"/>
        <v>1.106055102112</v>
      </c>
      <c r="AO71" s="23">
        <f t="shared" si="29"/>
        <v>0.93458702540800009</v>
      </c>
      <c r="AP71" s="23">
        <f t="shared" si="29"/>
        <v>0.86633422940800009</v>
      </c>
      <c r="AQ71" s="23">
        <f t="shared" si="28"/>
        <v>0.66968505280000001</v>
      </c>
      <c r="AR71" s="23">
        <f t="shared" si="25"/>
        <v>2.0892450116674897</v>
      </c>
      <c r="AS71" s="23">
        <f t="shared" si="25"/>
        <v>1.0272360362783117</v>
      </c>
      <c r="AT71" s="23">
        <f t="shared" si="25"/>
        <v>0.83851316376915097</v>
      </c>
      <c r="AU71" s="23">
        <f t="shared" si="25"/>
        <v>0.26464633225904277</v>
      </c>
    </row>
    <row r="72" spans="1:47" x14ac:dyDescent="0.35">
      <c r="A72">
        <v>1902</v>
      </c>
      <c r="B72" s="1">
        <v>-15.1</v>
      </c>
      <c r="C72" s="1">
        <v>-14.2</v>
      </c>
      <c r="D72" s="1">
        <v>-18.5</v>
      </c>
      <c r="E72" s="1">
        <v>-7.8</v>
      </c>
      <c r="F72" s="4">
        <v>-0.3</v>
      </c>
      <c r="G72" s="1">
        <v>5</v>
      </c>
      <c r="H72" s="1">
        <v>8</v>
      </c>
      <c r="I72" s="1">
        <v>8.1</v>
      </c>
      <c r="J72" s="1">
        <v>3.3</v>
      </c>
      <c r="K72" s="1">
        <v>-0.6</v>
      </c>
      <c r="L72" s="1">
        <v>-6.3</v>
      </c>
      <c r="M72" s="1">
        <v>-11.9</v>
      </c>
      <c r="N72" s="1">
        <v>-4.2</v>
      </c>
      <c r="O72" s="1">
        <f t="shared" si="0"/>
        <v>24.400000000000002</v>
      </c>
      <c r="P72" s="1">
        <f t="shared" si="14"/>
        <v>-12.533333333333331</v>
      </c>
      <c r="Q72" s="1">
        <f t="shared" si="15"/>
        <v>-8.8666666666666671</v>
      </c>
      <c r="R72" s="1">
        <f t="shared" si="16"/>
        <v>7.0333333333333341</v>
      </c>
      <c r="S72" s="1">
        <f t="shared" si="17"/>
        <v>-1.2</v>
      </c>
      <c r="U72" s="1">
        <f t="shared" si="7"/>
        <v>8.1</v>
      </c>
      <c r="V72" s="1">
        <f t="shared" si="8"/>
        <v>-18.5</v>
      </c>
      <c r="W72" s="4">
        <f t="shared" si="27"/>
        <v>137.22641509433961</v>
      </c>
      <c r="X72" s="1">
        <f t="shared" si="18"/>
        <v>283.80769230769232</v>
      </c>
      <c r="Y72" s="1">
        <f t="shared" si="10"/>
        <v>146.58127721335271</v>
      </c>
      <c r="Z72" s="1">
        <f t="shared" si="11"/>
        <v>210.51705370101598</v>
      </c>
      <c r="AA72" s="7">
        <f t="shared" si="12"/>
        <v>791.53889695210455</v>
      </c>
      <c r="AB72" s="1">
        <f t="shared" si="13"/>
        <v>228.97641509433961</v>
      </c>
      <c r="AC72" s="1">
        <f t="shared" si="19"/>
        <v>2824.0424528301883</v>
      </c>
      <c r="AD72" s="1">
        <f t="shared" si="20"/>
        <v>22.738207547169807</v>
      </c>
      <c r="AE72" s="12">
        <f t="shared" si="21"/>
        <v>0.65384254119045893</v>
      </c>
      <c r="AG72" s="23">
        <f t="shared" si="2"/>
        <v>0.23720000000000002</v>
      </c>
      <c r="AH72" s="23">
        <f t="shared" si="3"/>
        <v>0.29067999999999999</v>
      </c>
      <c r="AI72" s="11">
        <f t="shared" si="4"/>
        <v>0.20356000000000002</v>
      </c>
      <c r="AJ72" s="11">
        <f t="shared" si="4"/>
        <v>0.31148000000000003</v>
      </c>
      <c r="AK72" s="11">
        <f t="shared" si="4"/>
        <v>0.34952000000000005</v>
      </c>
      <c r="AL72" s="11">
        <f t="shared" si="4"/>
        <v>0.49490000000000001</v>
      </c>
      <c r="AM72" s="23">
        <f t="shared" si="29"/>
        <v>0.86953076700800014</v>
      </c>
      <c r="AN72" s="23">
        <f t="shared" si="29"/>
        <v>1.0275611501120001</v>
      </c>
      <c r="AO72" s="23">
        <f t="shared" si="29"/>
        <v>0.83723309276800006</v>
      </c>
      <c r="AP72" s="23">
        <f t="shared" si="29"/>
        <v>0.78358223756800005</v>
      </c>
      <c r="AQ72" s="23">
        <f t="shared" si="28"/>
        <v>0.64307194420000002</v>
      </c>
      <c r="AR72" s="23">
        <f t="shared" si="25"/>
        <v>2.4526660523643189</v>
      </c>
      <c r="AS72" s="23">
        <f t="shared" si="25"/>
        <v>1.1841784554266996</v>
      </c>
      <c r="AT72" s="23">
        <f t="shared" si="25"/>
        <v>0.9712768308848243</v>
      </c>
      <c r="AU72" s="23">
        <f t="shared" si="25"/>
        <v>0.31585950301532961</v>
      </c>
    </row>
    <row r="73" spans="1:47" x14ac:dyDescent="0.35">
      <c r="A73">
        <v>1903</v>
      </c>
      <c r="B73" s="1">
        <v>-13.5</v>
      </c>
      <c r="C73" s="1">
        <v>-18.5</v>
      </c>
      <c r="D73" s="1">
        <v>-20.5</v>
      </c>
      <c r="E73" s="1">
        <v>-8.6</v>
      </c>
      <c r="F73" s="4">
        <v>-1.3</v>
      </c>
      <c r="G73" s="1">
        <v>3.9</v>
      </c>
      <c r="H73" s="1">
        <v>7.8</v>
      </c>
      <c r="I73" s="1">
        <v>5.8</v>
      </c>
      <c r="J73" s="1">
        <v>3.8</v>
      </c>
      <c r="K73" s="1">
        <v>-0.1</v>
      </c>
      <c r="L73" s="1">
        <v>-5.7</v>
      </c>
      <c r="M73" s="1">
        <v>-4.5</v>
      </c>
      <c r="N73" s="1">
        <v>-4.3</v>
      </c>
      <c r="O73" s="1">
        <f t="shared" si="0"/>
        <v>21.3</v>
      </c>
      <c r="P73" s="1">
        <f t="shared" si="14"/>
        <v>-14.633333333333333</v>
      </c>
      <c r="Q73" s="1">
        <f t="shared" si="15"/>
        <v>-10.133333333333335</v>
      </c>
      <c r="R73" s="1">
        <f t="shared" si="16"/>
        <v>5.833333333333333</v>
      </c>
      <c r="S73" s="1">
        <f t="shared" si="17"/>
        <v>-0.66666666666666685</v>
      </c>
      <c r="U73" s="1">
        <f t="shared" si="7"/>
        <v>7.8</v>
      </c>
      <c r="V73" s="1">
        <f t="shared" si="8"/>
        <v>-20.5</v>
      </c>
      <c r="W73" s="4">
        <f t="shared" si="27"/>
        <v>143.125</v>
      </c>
      <c r="X73" s="1">
        <f t="shared" si="18"/>
        <v>287.71794871794873</v>
      </c>
      <c r="Y73" s="1">
        <f t="shared" si="10"/>
        <v>144.59294871794873</v>
      </c>
      <c r="Z73" s="1">
        <f t="shared" si="11"/>
        <v>215.42147435897436</v>
      </c>
      <c r="AA73" s="7">
        <f t="shared" si="12"/>
        <v>751.88333333333333</v>
      </c>
      <c r="AB73" s="1">
        <f t="shared" si="13"/>
        <v>224.31730769230768</v>
      </c>
      <c r="AC73" s="1">
        <f t="shared" si="19"/>
        <v>3065.6698717948716</v>
      </c>
      <c r="AD73" s="1">
        <f t="shared" si="20"/>
        <v>30.96634615384616</v>
      </c>
      <c r="AE73" s="12">
        <f t="shared" si="21"/>
        <v>0.66879057827670363</v>
      </c>
      <c r="AG73" s="23">
        <f t="shared" si="2"/>
        <v>0.22982000000000002</v>
      </c>
      <c r="AH73" s="23">
        <f t="shared" si="3"/>
        <v>0.25130999999999998</v>
      </c>
      <c r="AI73" s="11">
        <f t="shared" si="4"/>
        <v>0.18372000000000002</v>
      </c>
      <c r="AJ73" s="11">
        <f t="shared" si="4"/>
        <v>0.27986000000000005</v>
      </c>
      <c r="AK73" s="11">
        <f t="shared" si="4"/>
        <v>0.31913999999999998</v>
      </c>
      <c r="AL73" s="11">
        <f t="shared" ref="AI73:AL136" si="30">AL$3*$O73+AL$4</f>
        <v>0.47475000000000001</v>
      </c>
      <c r="AM73" s="23">
        <f t="shared" si="29"/>
        <v>0.93639615296200007</v>
      </c>
      <c r="AN73" s="23">
        <f t="shared" si="29"/>
        <v>1.0686851529279999</v>
      </c>
      <c r="AO73" s="23">
        <f t="shared" si="29"/>
        <v>0.887159719432</v>
      </c>
      <c r="AP73" s="23">
        <f t="shared" si="29"/>
        <v>0.8258664218320001</v>
      </c>
      <c r="AQ73" s="23">
        <f t="shared" si="28"/>
        <v>0.65644040125000014</v>
      </c>
      <c r="AR73" s="23">
        <f t="shared" si="25"/>
        <v>2.4378027814567163</v>
      </c>
      <c r="AS73" s="23">
        <f t="shared" si="25"/>
        <v>1.1880479470578968</v>
      </c>
      <c r="AT73" s="23">
        <f t="shared" si="25"/>
        <v>0.97183993350937847</v>
      </c>
      <c r="AU73" s="23">
        <f t="shared" si="25"/>
        <v>0.31102902278918937</v>
      </c>
    </row>
    <row r="74" spans="1:47" x14ac:dyDescent="0.35">
      <c r="A74">
        <v>1904</v>
      </c>
      <c r="B74" s="1">
        <v>-16.100000000000001</v>
      </c>
      <c r="C74" s="1">
        <v>-17.3</v>
      </c>
      <c r="D74" s="1">
        <v>-16.600000000000001</v>
      </c>
      <c r="E74" s="1">
        <v>-12.7</v>
      </c>
      <c r="F74" s="5">
        <v>0.1</v>
      </c>
      <c r="G74" s="1">
        <v>5</v>
      </c>
      <c r="H74" s="1">
        <v>7.3</v>
      </c>
      <c r="I74" s="1">
        <v>8.8000000000000007</v>
      </c>
      <c r="J74" s="1">
        <v>2.5</v>
      </c>
      <c r="K74" s="1">
        <v>-5.0999999999999996</v>
      </c>
      <c r="L74" s="1">
        <v>-6.1</v>
      </c>
      <c r="M74" s="1">
        <v>-6.6</v>
      </c>
      <c r="N74" s="1">
        <v>-4.7</v>
      </c>
      <c r="O74" s="1">
        <f t="shared" ref="O74:O137" si="31">SUMIF(F74:J74,"&gt;0")</f>
        <v>23.7</v>
      </c>
      <c r="P74" s="1">
        <f t="shared" si="14"/>
        <v>-12.633333333333335</v>
      </c>
      <c r="Q74" s="1">
        <f t="shared" si="15"/>
        <v>-9.7333333333333325</v>
      </c>
      <c r="R74" s="1">
        <f t="shared" si="16"/>
        <v>7.0333333333333341</v>
      </c>
      <c r="S74" s="1">
        <f t="shared" si="17"/>
        <v>-2.9</v>
      </c>
      <c r="U74" s="1">
        <f t="shared" si="7"/>
        <v>8.8000000000000007</v>
      </c>
      <c r="V74" s="1">
        <f t="shared" si="8"/>
        <v>-17.3</v>
      </c>
      <c r="W74" s="5">
        <f t="shared" ref="W74:W76" si="32">INTERCEPT(E$7:F$7,E74:F74)</f>
        <v>135.26171875</v>
      </c>
      <c r="X74" s="1">
        <f t="shared" si="18"/>
        <v>268.03289473684208</v>
      </c>
      <c r="Y74" s="1">
        <f t="shared" si="10"/>
        <v>132.77117598684208</v>
      </c>
      <c r="Z74" s="1">
        <f t="shared" si="11"/>
        <v>201.64730674342104</v>
      </c>
      <c r="AA74" s="7">
        <f t="shared" si="12"/>
        <v>778.92423245614032</v>
      </c>
      <c r="AB74" s="1">
        <f t="shared" si="13"/>
        <v>212.54377003205127</v>
      </c>
      <c r="AC74" s="1">
        <f t="shared" si="19"/>
        <v>2451.3381477029911</v>
      </c>
      <c r="AD74" s="1">
        <f t="shared" si="20"/>
        <v>28.989833733974365</v>
      </c>
      <c r="AE74" s="12">
        <f t="shared" si="21"/>
        <v>0.63950993966330205</v>
      </c>
      <c r="AG74" s="23">
        <f t="shared" ref="AG74:AG137" si="33">0.0369*H74-0.058</f>
        <v>0.21137</v>
      </c>
      <c r="AH74" s="23">
        <f t="shared" ref="AH74:AH137" si="34">0.0127*$O74-0.0192</f>
        <v>0.28178999999999998</v>
      </c>
      <c r="AI74" s="11">
        <f t="shared" si="30"/>
        <v>0.19908000000000001</v>
      </c>
      <c r="AJ74" s="11">
        <f t="shared" si="30"/>
        <v>0.30434</v>
      </c>
      <c r="AK74" s="11">
        <f t="shared" si="30"/>
        <v>0.34265999999999996</v>
      </c>
      <c r="AL74" s="11">
        <f t="shared" si="30"/>
        <v>0.49034999999999995</v>
      </c>
      <c r="AM74" s="23">
        <f t="shared" si="29"/>
        <v>0.88397366192200011</v>
      </c>
      <c r="AN74" s="23">
        <f t="shared" si="29"/>
        <v>1.036680688288</v>
      </c>
      <c r="AO74" s="23">
        <f t="shared" si="29"/>
        <v>0.84808386215200005</v>
      </c>
      <c r="AP74" s="23">
        <f t="shared" si="29"/>
        <v>0.7927398189520003</v>
      </c>
      <c r="AQ74" s="23">
        <f t="shared" si="28"/>
        <v>0.64591885645000024</v>
      </c>
      <c r="AR74" s="23">
        <f t="shared" ref="AR74:AU105" si="35">AR$6*SQRT($AA74*AN74)</f>
        <v>2.4438163324850866</v>
      </c>
      <c r="AS74" s="23">
        <f t="shared" si="35"/>
        <v>1.1822922392754902</v>
      </c>
      <c r="AT74" s="23">
        <f t="shared" si="35"/>
        <v>0.96911998837977553</v>
      </c>
      <c r="AU74" s="23">
        <f t="shared" si="35"/>
        <v>0.31402528958651693</v>
      </c>
    </row>
    <row r="75" spans="1:47" x14ac:dyDescent="0.35">
      <c r="A75">
        <v>1905</v>
      </c>
      <c r="B75" s="1">
        <v>-18.2</v>
      </c>
      <c r="C75" s="1">
        <v>-16.899999999999999</v>
      </c>
      <c r="D75" s="1">
        <v>-9.4</v>
      </c>
      <c r="E75" s="1">
        <v>-1.7</v>
      </c>
      <c r="F75" s="5">
        <v>0.1</v>
      </c>
      <c r="G75" s="1">
        <v>3.8</v>
      </c>
      <c r="H75" s="1">
        <v>7.9</v>
      </c>
      <c r="I75" s="1">
        <v>7.1</v>
      </c>
      <c r="J75" s="1">
        <v>1.1000000000000001</v>
      </c>
      <c r="K75" s="1">
        <v>-0.3</v>
      </c>
      <c r="L75" s="1">
        <v>-4.0999999999999996</v>
      </c>
      <c r="M75" s="1">
        <v>-12.2</v>
      </c>
      <c r="N75" s="1">
        <v>-3.6</v>
      </c>
      <c r="O75" s="1">
        <f t="shared" si="31"/>
        <v>20</v>
      </c>
      <c r="P75" s="1">
        <f t="shared" si="14"/>
        <v>-13.899999999999999</v>
      </c>
      <c r="Q75" s="1">
        <f t="shared" si="15"/>
        <v>-3.6666666666666665</v>
      </c>
      <c r="R75" s="1">
        <f t="shared" si="16"/>
        <v>6.2666666666666657</v>
      </c>
      <c r="S75" s="1">
        <f t="shared" si="17"/>
        <v>-1.0999999999999999</v>
      </c>
      <c r="U75" s="1">
        <f t="shared" ref="U75:U138" si="36">MAX(B75:M75)</f>
        <v>7.9</v>
      </c>
      <c r="V75" s="1">
        <f t="shared" ref="V75:V138" si="37">MIN(B75:M75)</f>
        <v>-18.2</v>
      </c>
      <c r="W75" s="5">
        <f t="shared" si="32"/>
        <v>133.80555555555554</v>
      </c>
      <c r="X75" s="1">
        <f t="shared" si="18"/>
        <v>281.96428571428572</v>
      </c>
      <c r="Y75" s="1">
        <f t="shared" ref="Y75:Y138" si="38">(X75-W75)</f>
        <v>148.15873015873018</v>
      </c>
      <c r="Z75" s="1">
        <f t="shared" ref="Z75:Z138" si="39">(X75+W75)/2</f>
        <v>207.88492063492063</v>
      </c>
      <c r="AA75" s="7">
        <f t="shared" ref="AA75:AA138" si="40">(2/3)*U75*(X75-W75)</f>
        <v>780.30264550264565</v>
      </c>
      <c r="AB75" s="1">
        <f t="shared" ref="AB75:AB138" si="41">365-X74+W75</f>
        <v>230.77266081871346</v>
      </c>
      <c r="AC75" s="1">
        <f t="shared" si="19"/>
        <v>2800.041617933723</v>
      </c>
      <c r="AD75" s="1">
        <f t="shared" si="20"/>
        <v>18.419225146198812</v>
      </c>
      <c r="AE75" s="12">
        <f t="shared" si="21"/>
        <v>0.65449432681597108</v>
      </c>
      <c r="AG75" s="23">
        <f t="shared" si="33"/>
        <v>0.23351000000000005</v>
      </c>
      <c r="AH75" s="23">
        <f t="shared" si="34"/>
        <v>0.23480000000000001</v>
      </c>
      <c r="AI75" s="11">
        <f t="shared" si="30"/>
        <v>0.1754</v>
      </c>
      <c r="AJ75" s="11">
        <f t="shared" si="30"/>
        <v>0.2666</v>
      </c>
      <c r="AK75" s="11">
        <f t="shared" si="30"/>
        <v>0.30640000000000001</v>
      </c>
      <c r="AL75" s="11">
        <f t="shared" si="30"/>
        <v>0.46629999999999999</v>
      </c>
      <c r="AM75" s="23">
        <f t="shared" si="29"/>
        <v>0.96666911680000012</v>
      </c>
      <c r="AN75" s="23">
        <f t="shared" si="29"/>
        <v>1.0864976872000001</v>
      </c>
      <c r="AO75" s="23">
        <f t="shared" si="29"/>
        <v>0.90953685520000016</v>
      </c>
      <c r="AP75" s="23">
        <f t="shared" si="29"/>
        <v>0.84492792319999999</v>
      </c>
      <c r="AQ75" s="23">
        <f t="shared" si="28"/>
        <v>0.66263136980000015</v>
      </c>
      <c r="AR75" s="23">
        <f t="shared" si="35"/>
        <v>2.5040580579063874</v>
      </c>
      <c r="AS75" s="23">
        <f t="shared" si="35"/>
        <v>1.2254610782263224</v>
      </c>
      <c r="AT75" s="23">
        <f t="shared" si="35"/>
        <v>1.0013962901700788</v>
      </c>
      <c r="AU75" s="23">
        <f t="shared" si="35"/>
        <v>0.31834319550793677</v>
      </c>
    </row>
    <row r="76" spans="1:47" x14ac:dyDescent="0.35">
      <c r="A76">
        <v>1906</v>
      </c>
      <c r="B76" s="1">
        <v>-19.600000000000001</v>
      </c>
      <c r="C76" s="1">
        <v>-22</v>
      </c>
      <c r="D76" s="1">
        <v>-18.100000000000001</v>
      </c>
      <c r="E76" s="1">
        <v>-11.6</v>
      </c>
      <c r="F76" s="5">
        <v>0.1</v>
      </c>
      <c r="G76" s="1">
        <v>4</v>
      </c>
      <c r="H76" s="1">
        <v>7.8</v>
      </c>
      <c r="I76" s="1">
        <v>9.4</v>
      </c>
      <c r="J76" s="1">
        <v>3.7</v>
      </c>
      <c r="K76" s="1">
        <v>-2.4</v>
      </c>
      <c r="L76" s="1">
        <v>-8.5</v>
      </c>
      <c r="M76" s="1">
        <v>-10.3</v>
      </c>
      <c r="N76" s="1">
        <v>-5.6</v>
      </c>
      <c r="O76" s="1">
        <f t="shared" si="31"/>
        <v>24.999999999999996</v>
      </c>
      <c r="P76" s="1">
        <f t="shared" ref="P76:P139" si="42">(M75+B76+C76)/3</f>
        <v>-17.933333333333334</v>
      </c>
      <c r="Q76" s="1">
        <f t="shared" ref="Q76:Q139" si="43">AVERAGE(D76:F76)</f>
        <v>-9.8666666666666671</v>
      </c>
      <c r="R76" s="1">
        <f t="shared" ref="R76:R139" si="44">AVERAGE(G76:I76)</f>
        <v>7.0666666666666673</v>
      </c>
      <c r="S76" s="1">
        <f t="shared" ref="S76:S139" si="45">AVERAGE(J76:L76)</f>
        <v>-2.4</v>
      </c>
      <c r="U76" s="1">
        <f t="shared" si="36"/>
        <v>9.4</v>
      </c>
      <c r="V76" s="1">
        <f t="shared" si="37"/>
        <v>-22</v>
      </c>
      <c r="W76" s="5">
        <f t="shared" si="32"/>
        <v>135.23931623931625</v>
      </c>
      <c r="X76" s="1">
        <f t="shared" ref="X76:X139" si="46">INTERCEPT(J$7:K$7,J76:K76)</f>
        <v>276.5</v>
      </c>
      <c r="Y76" s="1">
        <f t="shared" si="38"/>
        <v>141.26068376068375</v>
      </c>
      <c r="Z76" s="1">
        <f t="shared" si="39"/>
        <v>205.86965811965814</v>
      </c>
      <c r="AA76" s="7">
        <f t="shared" si="40"/>
        <v>885.23361823361813</v>
      </c>
      <c r="AB76" s="1">
        <f t="shared" si="41"/>
        <v>218.27503052503053</v>
      </c>
      <c r="AC76" s="1">
        <f t="shared" ref="AC76:AC139" si="47">ABS((2/3)*V76*AB76)</f>
        <v>3201.3671143671145</v>
      </c>
      <c r="AD76" s="1">
        <f t="shared" ref="AD76:AD139" si="48">W76-AB76/2</f>
        <v>26.101800976800988</v>
      </c>
      <c r="AE76" s="12">
        <f t="shared" ref="AE76:AE139" si="49">SQRT(AC76)/(SQRT(AA76)+SQRT(AC76))</f>
        <v>0.65537276310626524</v>
      </c>
      <c r="AG76" s="23">
        <f t="shared" si="33"/>
        <v>0.22982000000000002</v>
      </c>
      <c r="AH76" s="23">
        <f t="shared" si="34"/>
        <v>0.29829999999999995</v>
      </c>
      <c r="AI76" s="11">
        <f t="shared" si="30"/>
        <v>0.20739999999999997</v>
      </c>
      <c r="AJ76" s="11">
        <f t="shared" si="30"/>
        <v>0.31759999999999999</v>
      </c>
      <c r="AK76" s="11">
        <f t="shared" si="30"/>
        <v>0.35539999999999994</v>
      </c>
      <c r="AL76" s="11">
        <f t="shared" si="30"/>
        <v>0.49879999999999997</v>
      </c>
      <c r="AM76" s="23">
        <f t="shared" si="29"/>
        <v>0.85745559380000014</v>
      </c>
      <c r="AN76" s="23">
        <f t="shared" si="29"/>
        <v>1.0198217192000001</v>
      </c>
      <c r="AO76" s="23">
        <f t="shared" si="29"/>
        <v>0.82812881920000003</v>
      </c>
      <c r="AP76" s="23">
        <f t="shared" si="29"/>
        <v>0.77591416720000028</v>
      </c>
      <c r="AQ76" s="23">
        <f t="shared" si="28"/>
        <v>0.64071148480000017</v>
      </c>
      <c r="AR76" s="23">
        <f t="shared" si="35"/>
        <v>2.5839822676208537</v>
      </c>
      <c r="AS76" s="23">
        <f t="shared" si="35"/>
        <v>1.2454770526196128</v>
      </c>
      <c r="AT76" s="23">
        <f t="shared" si="35"/>
        <v>1.0221164952796837</v>
      </c>
      <c r="AU76" s="23">
        <f t="shared" si="35"/>
        <v>0.33341738377435309</v>
      </c>
    </row>
    <row r="77" spans="1:47" x14ac:dyDescent="0.35">
      <c r="A77">
        <v>1907</v>
      </c>
      <c r="B77" s="1">
        <v>-17.899999999999999</v>
      </c>
      <c r="C77" s="1">
        <v>-19.3</v>
      </c>
      <c r="D77" s="1">
        <v>-20.9</v>
      </c>
      <c r="E77" s="1">
        <v>-13.2</v>
      </c>
      <c r="F77" s="4">
        <v>-2</v>
      </c>
      <c r="G77" s="1">
        <v>4.2</v>
      </c>
      <c r="H77" s="1">
        <v>7.8</v>
      </c>
      <c r="I77" s="1">
        <v>7.3</v>
      </c>
      <c r="J77" s="1">
        <v>2.7</v>
      </c>
      <c r="K77" s="5">
        <v>0.1</v>
      </c>
      <c r="L77" s="1">
        <v>-7.7</v>
      </c>
      <c r="M77" s="1">
        <v>-7.9</v>
      </c>
      <c r="N77" s="1">
        <v>-5.6</v>
      </c>
      <c r="O77" s="1">
        <f t="shared" si="31"/>
        <v>22</v>
      </c>
      <c r="P77" s="1">
        <f t="shared" si="42"/>
        <v>-15.833333333333334</v>
      </c>
      <c r="Q77" s="1">
        <f t="shared" si="43"/>
        <v>-12.033333333333331</v>
      </c>
      <c r="R77" s="1">
        <f t="shared" si="44"/>
        <v>6.4333333333333336</v>
      </c>
      <c r="S77" s="1">
        <f t="shared" si="45"/>
        <v>-1.6333333333333335</v>
      </c>
      <c r="U77" s="1">
        <f t="shared" si="36"/>
        <v>7.8</v>
      </c>
      <c r="V77" s="1">
        <f t="shared" si="37"/>
        <v>-20.9</v>
      </c>
      <c r="W77" s="4">
        <f t="shared" ref="W77:W78" si="50">INTERCEPT(F$7:G$7,F77:G77)</f>
        <v>145.33870967741936</v>
      </c>
      <c r="X77" s="5">
        <f>INTERCEPT(K$7:L$7,K77:L77)</f>
        <v>288.89102564102564</v>
      </c>
      <c r="Y77" s="1">
        <f t="shared" si="38"/>
        <v>143.55231596360628</v>
      </c>
      <c r="Z77" s="1">
        <f t="shared" si="39"/>
        <v>217.11486765922251</v>
      </c>
      <c r="AA77" s="7">
        <f t="shared" si="40"/>
        <v>746.47204301075249</v>
      </c>
      <c r="AB77" s="1">
        <f t="shared" si="41"/>
        <v>233.83870967741936</v>
      </c>
      <c r="AC77" s="1">
        <f t="shared" si="47"/>
        <v>3258.1526881720429</v>
      </c>
      <c r="AD77" s="1">
        <f t="shared" si="48"/>
        <v>28.41935483870968</v>
      </c>
      <c r="AE77" s="12">
        <f t="shared" si="49"/>
        <v>0.67629105502742826</v>
      </c>
      <c r="AG77" s="23">
        <f t="shared" si="33"/>
        <v>0.22982000000000002</v>
      </c>
      <c r="AH77" s="23">
        <f t="shared" si="34"/>
        <v>0.26019999999999999</v>
      </c>
      <c r="AI77" s="11">
        <f t="shared" si="30"/>
        <v>0.18820000000000001</v>
      </c>
      <c r="AJ77" s="11">
        <f t="shared" si="30"/>
        <v>0.28700000000000003</v>
      </c>
      <c r="AK77" s="11">
        <f t="shared" si="30"/>
        <v>0.32599999999999996</v>
      </c>
      <c r="AL77" s="11">
        <f t="shared" si="30"/>
        <v>0.47929999999999995</v>
      </c>
      <c r="AM77" s="23">
        <f t="shared" si="29"/>
        <v>0.92064177680000003</v>
      </c>
      <c r="AN77" s="23">
        <f t="shared" si="29"/>
        <v>1.0592325608000002</v>
      </c>
      <c r="AO77" s="23">
        <f t="shared" si="29"/>
        <v>0.87546298</v>
      </c>
      <c r="AP77" s="23">
        <f t="shared" si="29"/>
        <v>0.81592792000000014</v>
      </c>
      <c r="AQ77" s="23">
        <f t="shared" si="28"/>
        <v>0.65324994580000018</v>
      </c>
      <c r="AR77" s="23">
        <f t="shared" si="35"/>
        <v>2.4182482716392104</v>
      </c>
      <c r="AS77" s="23">
        <f t="shared" si="35"/>
        <v>1.1759354917154365</v>
      </c>
      <c r="AT77" s="23">
        <f t="shared" si="35"/>
        <v>0.9624923309289799</v>
      </c>
      <c r="AU77" s="23">
        <f t="shared" si="35"/>
        <v>0.3091537369029298</v>
      </c>
    </row>
    <row r="78" spans="1:47" x14ac:dyDescent="0.35">
      <c r="A78">
        <v>1908</v>
      </c>
      <c r="B78" s="1">
        <v>-14.4</v>
      </c>
      <c r="C78" s="1">
        <v>-19.399999999999999</v>
      </c>
      <c r="D78" s="1">
        <v>-10.6</v>
      </c>
      <c r="E78" s="1">
        <v>-4.2</v>
      </c>
      <c r="F78" s="4">
        <v>-0.8</v>
      </c>
      <c r="G78" s="1">
        <v>4.4000000000000004</v>
      </c>
      <c r="H78" s="1">
        <v>10</v>
      </c>
      <c r="I78" s="1">
        <v>6.6</v>
      </c>
      <c r="J78" s="1">
        <v>4.8</v>
      </c>
      <c r="K78" s="1">
        <v>-3.3</v>
      </c>
      <c r="L78" s="1">
        <v>-5.5</v>
      </c>
      <c r="M78" s="1">
        <v>-10.3</v>
      </c>
      <c r="N78" s="1">
        <v>-3.6</v>
      </c>
      <c r="O78" s="1">
        <f t="shared" si="31"/>
        <v>25.8</v>
      </c>
      <c r="P78" s="1">
        <f t="shared" si="42"/>
        <v>-13.9</v>
      </c>
      <c r="Q78" s="1">
        <f t="shared" si="43"/>
        <v>-5.2</v>
      </c>
      <c r="R78" s="1">
        <f t="shared" si="44"/>
        <v>7</v>
      </c>
      <c r="S78" s="1">
        <f t="shared" si="45"/>
        <v>-1.3333333333333333</v>
      </c>
      <c r="U78" s="1">
        <f t="shared" si="36"/>
        <v>10</v>
      </c>
      <c r="V78" s="1">
        <f t="shared" si="37"/>
        <v>-19.399999999999999</v>
      </c>
      <c r="W78" s="4">
        <f t="shared" si="50"/>
        <v>140.19230769230768</v>
      </c>
      <c r="X78" s="1">
        <f t="shared" si="46"/>
        <v>276.07407407407408</v>
      </c>
      <c r="Y78" s="1">
        <f t="shared" si="38"/>
        <v>135.8817663817664</v>
      </c>
      <c r="Z78" s="1">
        <f t="shared" si="39"/>
        <v>208.13319088319088</v>
      </c>
      <c r="AA78" s="7">
        <f t="shared" si="40"/>
        <v>905.87844254510924</v>
      </c>
      <c r="AB78" s="1">
        <f t="shared" si="41"/>
        <v>216.30128205128204</v>
      </c>
      <c r="AC78" s="1">
        <f t="shared" si="47"/>
        <v>2797.4965811965808</v>
      </c>
      <c r="AD78" s="1">
        <f t="shared" si="48"/>
        <v>32.041666666666657</v>
      </c>
      <c r="AE78" s="12">
        <f t="shared" si="49"/>
        <v>0.63732845142487737</v>
      </c>
      <c r="AG78" s="23">
        <f t="shared" si="33"/>
        <v>0.311</v>
      </c>
      <c r="AH78" s="23">
        <f t="shared" si="34"/>
        <v>0.30846000000000001</v>
      </c>
      <c r="AI78" s="11">
        <f t="shared" si="30"/>
        <v>0.21252000000000001</v>
      </c>
      <c r="AJ78" s="11">
        <f t="shared" si="30"/>
        <v>0.32575999999999999</v>
      </c>
      <c r="AK78" s="11">
        <f t="shared" si="30"/>
        <v>0.36324000000000001</v>
      </c>
      <c r="AL78" s="11">
        <f t="shared" si="30"/>
        <v>0.504</v>
      </c>
      <c r="AM78" s="23">
        <f t="shared" si="29"/>
        <v>0.84179252327200005</v>
      </c>
      <c r="AN78" s="23">
        <f t="shared" si="29"/>
        <v>1.0096134959680001</v>
      </c>
      <c r="AO78" s="23">
        <f t="shared" si="29"/>
        <v>0.81627177779200011</v>
      </c>
      <c r="AP78" s="23">
        <f t="shared" si="29"/>
        <v>0.76595038019200024</v>
      </c>
      <c r="AQ78" s="23">
        <f t="shared" si="28"/>
        <v>0.63767872000000014</v>
      </c>
      <c r="AR78" s="23">
        <f t="shared" si="35"/>
        <v>2.6008241388480897</v>
      </c>
      <c r="AS78" s="23">
        <f t="shared" si="35"/>
        <v>1.250864262141828</v>
      </c>
      <c r="AT78" s="23">
        <f t="shared" si="35"/>
        <v>1.0273061485748656</v>
      </c>
      <c r="AU78" s="23">
        <f t="shared" si="35"/>
        <v>0.33648364524993002</v>
      </c>
    </row>
    <row r="79" spans="1:47" x14ac:dyDescent="0.35">
      <c r="A79">
        <v>1909</v>
      </c>
      <c r="B79" s="1">
        <v>-22.2</v>
      </c>
      <c r="C79" s="1">
        <v>-14.2</v>
      </c>
      <c r="D79" s="1">
        <v>-8.6999999999999993</v>
      </c>
      <c r="E79" s="1">
        <v>-6.9</v>
      </c>
      <c r="F79" s="5">
        <v>0.9</v>
      </c>
      <c r="G79" s="1">
        <v>5.9</v>
      </c>
      <c r="H79" s="1">
        <v>7.4</v>
      </c>
      <c r="I79" s="1">
        <v>6.5</v>
      </c>
      <c r="J79" s="1">
        <v>3.8</v>
      </c>
      <c r="K79" s="1">
        <v>-4.5999999999999996</v>
      </c>
      <c r="L79" s="1">
        <v>-5</v>
      </c>
      <c r="M79" s="1">
        <v>-14.8</v>
      </c>
      <c r="N79" s="1">
        <v>-4.3</v>
      </c>
      <c r="O79" s="1">
        <f t="shared" si="31"/>
        <v>24.500000000000004</v>
      </c>
      <c r="P79" s="1">
        <f t="shared" si="42"/>
        <v>-15.566666666666668</v>
      </c>
      <c r="Q79" s="1">
        <f t="shared" si="43"/>
        <v>-4.8999999999999995</v>
      </c>
      <c r="R79" s="1">
        <f t="shared" si="44"/>
        <v>6.6000000000000005</v>
      </c>
      <c r="S79" s="1">
        <f t="shared" si="45"/>
        <v>-1.9333333333333333</v>
      </c>
      <c r="U79" s="1">
        <f t="shared" si="36"/>
        <v>7.4</v>
      </c>
      <c r="V79" s="1">
        <f t="shared" si="37"/>
        <v>-22.2</v>
      </c>
      <c r="W79" s="5">
        <f>INTERCEPT(E$7:F$7,E79:F79)</f>
        <v>131.98076923076923</v>
      </c>
      <c r="X79" s="1">
        <f t="shared" si="46"/>
        <v>271.79761904761904</v>
      </c>
      <c r="Y79" s="1">
        <f t="shared" si="38"/>
        <v>139.81684981684981</v>
      </c>
      <c r="Z79" s="1">
        <f t="shared" si="39"/>
        <v>201.88919413919413</v>
      </c>
      <c r="AA79" s="7">
        <f t="shared" si="40"/>
        <v>689.7631257631258</v>
      </c>
      <c r="AB79" s="1">
        <f t="shared" si="41"/>
        <v>220.90669515669515</v>
      </c>
      <c r="AC79" s="1">
        <f t="shared" si="47"/>
        <v>3269.4190883190881</v>
      </c>
      <c r="AD79" s="1">
        <f t="shared" si="48"/>
        <v>21.527421652421651</v>
      </c>
      <c r="AE79" s="12">
        <f t="shared" si="49"/>
        <v>0.68525099560056457</v>
      </c>
      <c r="AG79" s="23">
        <f t="shared" si="33"/>
        <v>0.21506000000000003</v>
      </c>
      <c r="AH79" s="23">
        <f t="shared" si="34"/>
        <v>0.29195000000000004</v>
      </c>
      <c r="AI79" s="11">
        <f t="shared" si="30"/>
        <v>0.20420000000000002</v>
      </c>
      <c r="AJ79" s="11">
        <f t="shared" si="30"/>
        <v>0.31250000000000006</v>
      </c>
      <c r="AK79" s="11">
        <f t="shared" si="30"/>
        <v>0.35050000000000003</v>
      </c>
      <c r="AL79" s="11">
        <f t="shared" si="30"/>
        <v>0.49554999999999999</v>
      </c>
      <c r="AM79" s="23">
        <f t="shared" si="29"/>
        <v>0.86749872205</v>
      </c>
      <c r="AN79" s="23">
        <f t="shared" si="29"/>
        <v>1.0262662888</v>
      </c>
      <c r="AO79" s="23">
        <f t="shared" si="29"/>
        <v>0.83570312499999999</v>
      </c>
      <c r="AP79" s="23">
        <f t="shared" si="29"/>
        <v>0.78229260500000009</v>
      </c>
      <c r="AQ79" s="23">
        <f t="shared" si="28"/>
        <v>0.64267342205000011</v>
      </c>
      <c r="AR79" s="23">
        <f t="shared" si="35"/>
        <v>2.2881182743281361</v>
      </c>
      <c r="AS79" s="23">
        <f t="shared" si="35"/>
        <v>1.1044189035806955</v>
      </c>
      <c r="AT79" s="23">
        <f t="shared" si="35"/>
        <v>0.90593952180676895</v>
      </c>
      <c r="AU79" s="23">
        <f t="shared" si="35"/>
        <v>0.29476315233398176</v>
      </c>
    </row>
    <row r="80" spans="1:47" x14ac:dyDescent="0.35">
      <c r="A80">
        <v>1910</v>
      </c>
      <c r="B80" s="1">
        <v>-23</v>
      </c>
      <c r="C80" s="1">
        <v>-23.9</v>
      </c>
      <c r="D80" s="1">
        <v>-19.399999999999999</v>
      </c>
      <c r="E80" s="1">
        <v>-8.6</v>
      </c>
      <c r="F80" s="4">
        <v>-0.8</v>
      </c>
      <c r="G80" s="1">
        <v>2.7</v>
      </c>
      <c r="H80" s="1">
        <v>7.1</v>
      </c>
      <c r="I80" s="1">
        <v>8.6</v>
      </c>
      <c r="J80" s="1">
        <v>2.2999999999999998</v>
      </c>
      <c r="K80" s="1">
        <v>-1.8</v>
      </c>
      <c r="L80" s="1">
        <v>-8.3000000000000007</v>
      </c>
      <c r="M80" s="1">
        <v>-10.3</v>
      </c>
      <c r="N80" s="1">
        <v>-6.3</v>
      </c>
      <c r="O80" s="1">
        <f t="shared" si="31"/>
        <v>20.7</v>
      </c>
      <c r="P80" s="1">
        <f t="shared" si="42"/>
        <v>-20.566666666666666</v>
      </c>
      <c r="Q80" s="1">
        <f t="shared" si="43"/>
        <v>-9.6</v>
      </c>
      <c r="R80" s="1">
        <f t="shared" si="44"/>
        <v>6.1333333333333329</v>
      </c>
      <c r="S80" s="1">
        <f t="shared" si="45"/>
        <v>-2.6</v>
      </c>
      <c r="U80" s="1">
        <f t="shared" si="36"/>
        <v>8.6</v>
      </c>
      <c r="V80" s="1">
        <f t="shared" si="37"/>
        <v>-23.9</v>
      </c>
      <c r="W80" s="4">
        <f t="shared" ref="W80:W84" si="51">INTERCEPT(F$7:G$7,F80:G80)</f>
        <v>142.47142857142856</v>
      </c>
      <c r="X80" s="1">
        <f t="shared" si="46"/>
        <v>275.10975609756099</v>
      </c>
      <c r="Y80" s="1">
        <f t="shared" si="38"/>
        <v>132.63832752613243</v>
      </c>
      <c r="Z80" s="1">
        <f t="shared" si="39"/>
        <v>208.79059233449476</v>
      </c>
      <c r="AA80" s="7">
        <f t="shared" si="40"/>
        <v>760.45974448315917</v>
      </c>
      <c r="AB80" s="1">
        <f t="shared" si="41"/>
        <v>235.67380952380952</v>
      </c>
      <c r="AC80" s="1">
        <f t="shared" si="47"/>
        <v>3755.0693650793646</v>
      </c>
      <c r="AD80" s="1">
        <f t="shared" si="48"/>
        <v>24.634523809523799</v>
      </c>
      <c r="AE80" s="12">
        <f t="shared" si="49"/>
        <v>0.68964698213806719</v>
      </c>
      <c r="AG80" s="23">
        <f t="shared" si="33"/>
        <v>0.20399</v>
      </c>
      <c r="AH80" s="23">
        <f t="shared" si="34"/>
        <v>0.24368999999999996</v>
      </c>
      <c r="AI80" s="11">
        <f t="shared" si="30"/>
        <v>0.17988000000000001</v>
      </c>
      <c r="AJ80" s="11">
        <f t="shared" si="30"/>
        <v>0.27373999999999998</v>
      </c>
      <c r="AK80" s="11">
        <f t="shared" si="30"/>
        <v>0.31325999999999998</v>
      </c>
      <c r="AL80" s="11">
        <f t="shared" si="30"/>
        <v>0.47084999999999999</v>
      </c>
      <c r="AM80" s="23">
        <f t="shared" si="29"/>
        <v>0.95020435496200018</v>
      </c>
      <c r="AN80" s="23">
        <f t="shared" si="29"/>
        <v>1.0768646908480002</v>
      </c>
      <c r="AO80" s="23">
        <f t="shared" si="29"/>
        <v>0.8973818819920002</v>
      </c>
      <c r="AP80" s="23">
        <f t="shared" si="29"/>
        <v>0.83456642279200011</v>
      </c>
      <c r="AQ80" s="23">
        <f t="shared" si="28"/>
        <v>0.65925482845000005</v>
      </c>
      <c r="AR80" s="23">
        <f t="shared" si="35"/>
        <v>2.4610312845601832</v>
      </c>
      <c r="AS80" s="23">
        <f t="shared" si="35"/>
        <v>1.2016682727700629</v>
      </c>
      <c r="AT80" s="23">
        <f t="shared" si="35"/>
        <v>0.98250139464897757</v>
      </c>
      <c r="AU80" s="23">
        <f t="shared" si="35"/>
        <v>0.31346770909442284</v>
      </c>
    </row>
    <row r="81" spans="1:47" x14ac:dyDescent="0.35">
      <c r="A81">
        <v>1911</v>
      </c>
      <c r="B81" s="1">
        <v>-16.5</v>
      </c>
      <c r="C81" s="1">
        <v>-25.3</v>
      </c>
      <c r="D81" s="1">
        <v>-14.8</v>
      </c>
      <c r="E81" s="1">
        <v>-6.2</v>
      </c>
      <c r="F81" s="4">
        <v>-0.6</v>
      </c>
      <c r="G81" s="1">
        <v>4</v>
      </c>
      <c r="H81" s="1">
        <v>7.7</v>
      </c>
      <c r="I81" s="1">
        <v>7.4</v>
      </c>
      <c r="J81" s="1">
        <v>2.7</v>
      </c>
      <c r="K81" s="1">
        <v>-0.2</v>
      </c>
      <c r="L81" s="1">
        <v>-4.9000000000000004</v>
      </c>
      <c r="M81" s="1">
        <v>-11.2</v>
      </c>
      <c r="N81" s="1">
        <v>-4.8</v>
      </c>
      <c r="O81" s="1">
        <f t="shared" si="31"/>
        <v>21.8</v>
      </c>
      <c r="P81" s="1">
        <f t="shared" si="42"/>
        <v>-17.366666666666667</v>
      </c>
      <c r="Q81" s="1">
        <f t="shared" si="43"/>
        <v>-7.2</v>
      </c>
      <c r="R81" s="1">
        <f t="shared" si="44"/>
        <v>6.3666666666666671</v>
      </c>
      <c r="S81" s="1">
        <f t="shared" si="45"/>
        <v>-0.80000000000000016</v>
      </c>
      <c r="U81" s="1">
        <f t="shared" si="36"/>
        <v>7.7</v>
      </c>
      <c r="V81" s="1">
        <f t="shared" si="37"/>
        <v>-25.3</v>
      </c>
      <c r="W81" s="4">
        <f t="shared" si="51"/>
        <v>139.47826086956522</v>
      </c>
      <c r="X81" s="1">
        <f t="shared" si="46"/>
        <v>286.39655172413791</v>
      </c>
      <c r="Y81" s="1">
        <f t="shared" si="38"/>
        <v>146.91829085457269</v>
      </c>
      <c r="Z81" s="1">
        <f t="shared" si="39"/>
        <v>212.93740629685158</v>
      </c>
      <c r="AA81" s="7">
        <f t="shared" si="40"/>
        <v>754.18055972013974</v>
      </c>
      <c r="AB81" s="1">
        <f t="shared" si="41"/>
        <v>229.36850477200423</v>
      </c>
      <c r="AC81" s="1">
        <f t="shared" si="47"/>
        <v>3868.682113821138</v>
      </c>
      <c r="AD81" s="1">
        <f t="shared" si="48"/>
        <v>24.794008483563104</v>
      </c>
      <c r="AE81" s="12">
        <f t="shared" si="49"/>
        <v>0.69370937321183701</v>
      </c>
      <c r="AG81" s="23">
        <f t="shared" si="33"/>
        <v>0.22613000000000005</v>
      </c>
      <c r="AH81" s="23">
        <f t="shared" si="34"/>
        <v>0.25766</v>
      </c>
      <c r="AI81" s="11">
        <f t="shared" si="30"/>
        <v>0.18692</v>
      </c>
      <c r="AJ81" s="11">
        <f t="shared" si="30"/>
        <v>0.28496000000000005</v>
      </c>
      <c r="AK81" s="11">
        <f t="shared" si="30"/>
        <v>0.32403999999999999</v>
      </c>
      <c r="AL81" s="11">
        <f t="shared" si="30"/>
        <v>0.47799999999999998</v>
      </c>
      <c r="AM81" s="23">
        <f t="shared" si="29"/>
        <v>0.92510399495200013</v>
      </c>
      <c r="AN81" s="23">
        <f t="shared" si="29"/>
        <v>1.0619233890880002</v>
      </c>
      <c r="AO81" s="23">
        <f t="shared" si="29"/>
        <v>0.87877972787199998</v>
      </c>
      <c r="AP81" s="23">
        <f t="shared" si="29"/>
        <v>0.81874425027200015</v>
      </c>
      <c r="AQ81" s="23">
        <f t="shared" si="28"/>
        <v>0.65415128</v>
      </c>
      <c r="AR81" s="23">
        <f t="shared" si="35"/>
        <v>2.4337878079687099</v>
      </c>
      <c r="AS81" s="23">
        <f t="shared" si="35"/>
        <v>1.1842285126489529</v>
      </c>
      <c r="AT81" s="23">
        <f t="shared" si="35"/>
        <v>0.96911743165746866</v>
      </c>
      <c r="AU81" s="23">
        <f t="shared" si="35"/>
        <v>0.31096019517687629</v>
      </c>
    </row>
    <row r="82" spans="1:47" x14ac:dyDescent="0.35">
      <c r="A82">
        <v>1912</v>
      </c>
      <c r="B82" s="1">
        <v>-9.3000000000000007</v>
      </c>
      <c r="C82" s="1">
        <v>-9.9</v>
      </c>
      <c r="D82" s="1">
        <v>-13.4</v>
      </c>
      <c r="E82" s="1">
        <v>-5.6</v>
      </c>
      <c r="F82" s="4">
        <v>-0.1</v>
      </c>
      <c r="G82" s="1">
        <v>6.3</v>
      </c>
      <c r="H82" s="1">
        <v>6.7</v>
      </c>
      <c r="I82" s="1">
        <v>7.8</v>
      </c>
      <c r="J82" s="1">
        <v>3.7</v>
      </c>
      <c r="K82" s="1">
        <v>-3.4</v>
      </c>
      <c r="L82" s="1">
        <v>-5.2</v>
      </c>
      <c r="M82" s="1">
        <v>-8.9</v>
      </c>
      <c r="N82" s="1">
        <v>-2.6</v>
      </c>
      <c r="O82" s="1">
        <f t="shared" si="31"/>
        <v>24.5</v>
      </c>
      <c r="P82" s="1">
        <f t="shared" si="42"/>
        <v>-10.133333333333333</v>
      </c>
      <c r="Q82" s="1">
        <f t="shared" si="43"/>
        <v>-6.3666666666666671</v>
      </c>
      <c r="R82" s="1">
        <f t="shared" si="44"/>
        <v>6.9333333333333336</v>
      </c>
      <c r="S82" s="1">
        <f t="shared" si="45"/>
        <v>-1.6333333333333335</v>
      </c>
      <c r="U82" s="1">
        <f t="shared" si="36"/>
        <v>7.8</v>
      </c>
      <c r="V82" s="1">
        <f t="shared" si="37"/>
        <v>-13.4</v>
      </c>
      <c r="W82" s="4">
        <f t="shared" si="51"/>
        <v>135.9765625</v>
      </c>
      <c r="X82" s="1">
        <f t="shared" si="46"/>
        <v>273.8943661971831</v>
      </c>
      <c r="Y82" s="1">
        <f t="shared" si="38"/>
        <v>137.9178036971831</v>
      </c>
      <c r="Z82" s="1">
        <f t="shared" si="39"/>
        <v>204.93546434859155</v>
      </c>
      <c r="AA82" s="7">
        <f t="shared" si="40"/>
        <v>717.17257922535202</v>
      </c>
      <c r="AB82" s="1">
        <f t="shared" si="41"/>
        <v>214.58001077586209</v>
      </c>
      <c r="AC82" s="1">
        <f t="shared" si="47"/>
        <v>1916.9147629310348</v>
      </c>
      <c r="AD82" s="1">
        <f t="shared" si="48"/>
        <v>28.686557112068954</v>
      </c>
      <c r="AE82" s="12">
        <f t="shared" si="49"/>
        <v>0.62047807126162802</v>
      </c>
      <c r="AG82" s="23">
        <f t="shared" si="33"/>
        <v>0.18923000000000004</v>
      </c>
      <c r="AH82" s="23">
        <f t="shared" si="34"/>
        <v>0.29194999999999999</v>
      </c>
      <c r="AI82" s="11">
        <f t="shared" si="30"/>
        <v>0.20419999999999999</v>
      </c>
      <c r="AJ82" s="11">
        <f t="shared" si="30"/>
        <v>0.3125</v>
      </c>
      <c r="AK82" s="11">
        <f t="shared" si="30"/>
        <v>0.35049999999999998</v>
      </c>
      <c r="AL82" s="11">
        <f t="shared" si="30"/>
        <v>0.49554999999999999</v>
      </c>
      <c r="AM82" s="23">
        <f t="shared" si="29"/>
        <v>0.86749872205000012</v>
      </c>
      <c r="AN82" s="23">
        <f t="shared" si="29"/>
        <v>1.0262662888</v>
      </c>
      <c r="AO82" s="23">
        <f t="shared" si="29"/>
        <v>0.8357031250000001</v>
      </c>
      <c r="AP82" s="23">
        <f t="shared" si="29"/>
        <v>0.78229260500000009</v>
      </c>
      <c r="AQ82" s="23">
        <f t="shared" si="28"/>
        <v>0.64267342205000011</v>
      </c>
      <c r="AR82" s="23">
        <f t="shared" si="35"/>
        <v>2.3331374296286382</v>
      </c>
      <c r="AS82" s="23">
        <f t="shared" si="35"/>
        <v>1.126148552215974</v>
      </c>
      <c r="AT82" s="23">
        <f t="shared" si="35"/>
        <v>0.92376405145747387</v>
      </c>
      <c r="AU82" s="23">
        <f t="shared" si="35"/>
        <v>0.30056267252516844</v>
      </c>
    </row>
    <row r="83" spans="1:47" x14ac:dyDescent="0.35">
      <c r="A83">
        <v>1913</v>
      </c>
      <c r="B83" s="1">
        <v>-11.5</v>
      </c>
      <c r="C83" s="1">
        <v>-11.1</v>
      </c>
      <c r="D83" s="1">
        <v>-17.899999999999999</v>
      </c>
      <c r="E83" s="1">
        <v>-11.1</v>
      </c>
      <c r="F83" s="4">
        <v>-0.8</v>
      </c>
      <c r="G83" s="1">
        <v>5.4</v>
      </c>
      <c r="H83" s="1">
        <v>6.3</v>
      </c>
      <c r="I83" s="1">
        <v>6</v>
      </c>
      <c r="J83" s="1">
        <v>3.5</v>
      </c>
      <c r="K83" s="1">
        <v>-0.8</v>
      </c>
      <c r="L83" s="1">
        <v>-9.1</v>
      </c>
      <c r="M83" s="1">
        <v>-11.9</v>
      </c>
      <c r="N83" s="1">
        <v>-4.4000000000000004</v>
      </c>
      <c r="O83" s="1">
        <f t="shared" si="31"/>
        <v>21.2</v>
      </c>
      <c r="P83" s="1">
        <f t="shared" si="42"/>
        <v>-10.5</v>
      </c>
      <c r="Q83" s="1">
        <f t="shared" si="43"/>
        <v>-9.9333333333333336</v>
      </c>
      <c r="R83" s="1">
        <f t="shared" si="44"/>
        <v>5.8999999999999995</v>
      </c>
      <c r="S83" s="1">
        <f t="shared" si="45"/>
        <v>-2.1333333333333333</v>
      </c>
      <c r="U83" s="1">
        <f t="shared" si="36"/>
        <v>6.3</v>
      </c>
      <c r="V83" s="1">
        <f t="shared" si="37"/>
        <v>-17.899999999999999</v>
      </c>
      <c r="W83" s="4">
        <f t="shared" si="51"/>
        <v>139.43548387096774</v>
      </c>
      <c r="X83" s="1">
        <f t="shared" si="46"/>
        <v>282.82558139534882</v>
      </c>
      <c r="Y83" s="1">
        <f t="shared" si="38"/>
        <v>143.39009752438108</v>
      </c>
      <c r="Z83" s="1">
        <f t="shared" si="39"/>
        <v>211.13053263315828</v>
      </c>
      <c r="AA83" s="7">
        <f t="shared" si="40"/>
        <v>602.23840960240045</v>
      </c>
      <c r="AB83" s="1">
        <f t="shared" si="41"/>
        <v>230.54111767378464</v>
      </c>
      <c r="AC83" s="1">
        <f t="shared" si="47"/>
        <v>2751.1240042404966</v>
      </c>
      <c r="AD83" s="1">
        <f t="shared" si="48"/>
        <v>24.164925034075424</v>
      </c>
      <c r="AE83" s="12">
        <f t="shared" si="49"/>
        <v>0.68125726800195097</v>
      </c>
      <c r="AG83" s="23">
        <f t="shared" si="33"/>
        <v>0.17447000000000001</v>
      </c>
      <c r="AH83" s="23">
        <f t="shared" si="34"/>
        <v>0.25003999999999998</v>
      </c>
      <c r="AI83" s="11">
        <f t="shared" si="30"/>
        <v>0.18307999999999999</v>
      </c>
      <c r="AJ83" s="11">
        <f t="shared" si="30"/>
        <v>0.27884000000000003</v>
      </c>
      <c r="AK83" s="11">
        <f t="shared" si="30"/>
        <v>0.31816</v>
      </c>
      <c r="AL83" s="11">
        <f t="shared" si="30"/>
        <v>0.47409999999999997</v>
      </c>
      <c r="AM83" s="23">
        <f t="shared" si="29"/>
        <v>0.93867800387200018</v>
      </c>
      <c r="AN83" s="23">
        <f t="shared" si="29"/>
        <v>1.0700434530880001</v>
      </c>
      <c r="AO83" s="23">
        <f t="shared" si="29"/>
        <v>0.88885082435200002</v>
      </c>
      <c r="AP83" s="23">
        <f t="shared" si="29"/>
        <v>0.82730480115200011</v>
      </c>
      <c r="AQ83" s="23">
        <f t="shared" si="28"/>
        <v>0.65690436020000009</v>
      </c>
      <c r="AR83" s="23">
        <f t="shared" si="35"/>
        <v>2.1831490314772246</v>
      </c>
      <c r="AS83" s="23">
        <f t="shared" si="35"/>
        <v>1.0642814599792292</v>
      </c>
      <c r="AT83" s="23">
        <f t="shared" si="35"/>
        <v>0.87052571520608302</v>
      </c>
      <c r="AU83" s="23">
        <f t="shared" si="35"/>
        <v>0.27846032981549662</v>
      </c>
    </row>
    <row r="84" spans="1:47" x14ac:dyDescent="0.35">
      <c r="A84">
        <v>1914</v>
      </c>
      <c r="B84" s="1">
        <v>-17</v>
      </c>
      <c r="C84" s="1">
        <v>-23.7</v>
      </c>
      <c r="D84" s="1">
        <v>-19.399999999999999</v>
      </c>
      <c r="E84" s="1">
        <v>-11.8</v>
      </c>
      <c r="F84" s="4">
        <v>-3.5</v>
      </c>
      <c r="G84" s="1">
        <v>1.3</v>
      </c>
      <c r="H84" s="1">
        <v>6.6</v>
      </c>
      <c r="I84" s="1">
        <v>6.4</v>
      </c>
      <c r="J84" s="1">
        <v>1.6</v>
      </c>
      <c r="K84" s="1">
        <v>-1.1000000000000001</v>
      </c>
      <c r="L84" s="1">
        <v>-5.3</v>
      </c>
      <c r="M84" s="1">
        <v>-13.6</v>
      </c>
      <c r="N84" s="1">
        <v>-6.6</v>
      </c>
      <c r="O84" s="1">
        <f t="shared" si="31"/>
        <v>15.9</v>
      </c>
      <c r="P84" s="1">
        <f t="shared" si="42"/>
        <v>-17.533333333333331</v>
      </c>
      <c r="Q84" s="1">
        <f t="shared" si="43"/>
        <v>-11.566666666666668</v>
      </c>
      <c r="R84" s="1">
        <f t="shared" si="44"/>
        <v>4.7666666666666666</v>
      </c>
      <c r="S84" s="1">
        <f t="shared" si="45"/>
        <v>-1.5999999999999999</v>
      </c>
      <c r="U84" s="1">
        <f t="shared" si="36"/>
        <v>6.6</v>
      </c>
      <c r="V84" s="1">
        <f t="shared" si="37"/>
        <v>-23.7</v>
      </c>
      <c r="W84" s="4">
        <f t="shared" si="51"/>
        <v>157.73958333333334</v>
      </c>
      <c r="X84" s="1">
        <f t="shared" si="46"/>
        <v>276.07407407407408</v>
      </c>
      <c r="Y84" s="1">
        <f t="shared" si="38"/>
        <v>118.33449074074073</v>
      </c>
      <c r="Z84" s="1">
        <f t="shared" si="39"/>
        <v>216.9068287037037</v>
      </c>
      <c r="AA84" s="7">
        <f t="shared" si="40"/>
        <v>520.67175925925915</v>
      </c>
      <c r="AB84" s="1">
        <f t="shared" si="41"/>
        <v>239.91400193798452</v>
      </c>
      <c r="AC84" s="1">
        <f t="shared" si="47"/>
        <v>3790.6412306201551</v>
      </c>
      <c r="AD84" s="1">
        <f t="shared" si="48"/>
        <v>37.782582364341081</v>
      </c>
      <c r="AE84" s="12">
        <f t="shared" si="49"/>
        <v>0.72959827002721889</v>
      </c>
      <c r="AG84" s="23">
        <f t="shared" si="33"/>
        <v>0.18554000000000001</v>
      </c>
      <c r="AH84" s="23">
        <f t="shared" si="34"/>
        <v>0.18273</v>
      </c>
      <c r="AI84" s="11">
        <f t="shared" si="30"/>
        <v>0.14916000000000001</v>
      </c>
      <c r="AJ84" s="11">
        <f t="shared" si="30"/>
        <v>0.22478000000000004</v>
      </c>
      <c r="AK84" s="11">
        <f t="shared" si="30"/>
        <v>0.26622000000000001</v>
      </c>
      <c r="AL84" s="11">
        <f t="shared" si="30"/>
        <v>0.43964999999999999</v>
      </c>
      <c r="AM84" s="23">
        <f t="shared" si="29"/>
        <v>1.0707871120180001</v>
      </c>
      <c r="AN84" s="23">
        <f t="shared" si="29"/>
        <v>1.1448702675519999</v>
      </c>
      <c r="AO84" s="23">
        <f t="shared" si="29"/>
        <v>0.98568523712800005</v>
      </c>
      <c r="AP84" s="23">
        <f t="shared" si="29"/>
        <v>0.91019067392800013</v>
      </c>
      <c r="AQ84" s="23">
        <f t="shared" si="28"/>
        <v>0.68442043645000028</v>
      </c>
      <c r="AR84" s="23">
        <f t="shared" si="35"/>
        <v>2.0997065400612716</v>
      </c>
      <c r="AS84" s="23">
        <f t="shared" si="35"/>
        <v>1.0420989756715167</v>
      </c>
      <c r="AT84" s="23">
        <f t="shared" si="35"/>
        <v>0.84901000662639936</v>
      </c>
      <c r="AU84" s="23">
        <f t="shared" si="35"/>
        <v>0.2642844016831199</v>
      </c>
    </row>
    <row r="85" spans="1:47" x14ac:dyDescent="0.35">
      <c r="A85">
        <v>1915</v>
      </c>
      <c r="B85" s="1">
        <v>-18</v>
      </c>
      <c r="C85" s="1">
        <v>-20.9</v>
      </c>
      <c r="D85" s="1">
        <v>-18</v>
      </c>
      <c r="E85" s="1">
        <v>-11.3</v>
      </c>
      <c r="F85" s="5">
        <v>0.7</v>
      </c>
      <c r="G85" s="1">
        <v>4.7</v>
      </c>
      <c r="H85" s="1">
        <v>6.2</v>
      </c>
      <c r="I85" s="1">
        <v>7.3</v>
      </c>
      <c r="J85" s="1">
        <v>5.6</v>
      </c>
      <c r="K85" s="1">
        <v>-0.8</v>
      </c>
      <c r="L85" s="1">
        <v>-2.9</v>
      </c>
      <c r="M85" s="1">
        <v>-6.7</v>
      </c>
      <c r="N85" s="1">
        <v>-4.5</v>
      </c>
      <c r="O85" s="1">
        <f t="shared" si="31"/>
        <v>24.5</v>
      </c>
      <c r="P85" s="1">
        <f t="shared" si="42"/>
        <v>-17.5</v>
      </c>
      <c r="Q85" s="1">
        <f t="shared" si="43"/>
        <v>-9.5333333333333332</v>
      </c>
      <c r="R85" s="1">
        <f t="shared" si="44"/>
        <v>6.0666666666666664</v>
      </c>
      <c r="S85" s="1">
        <f t="shared" si="45"/>
        <v>0.6333333333333333</v>
      </c>
      <c r="U85" s="1">
        <f t="shared" si="36"/>
        <v>7.3</v>
      </c>
      <c r="V85" s="1">
        <f t="shared" si="37"/>
        <v>-20.9</v>
      </c>
      <c r="W85" s="5">
        <f t="shared" ref="W85:W86" si="52">INTERCEPT(E$7:F$7,E85:F85)</f>
        <v>133.72083333333333</v>
      </c>
      <c r="X85" s="1">
        <f t="shared" si="46"/>
        <v>284.6875</v>
      </c>
      <c r="Y85" s="1">
        <f t="shared" si="38"/>
        <v>150.96666666666667</v>
      </c>
      <c r="Z85" s="1">
        <f t="shared" si="39"/>
        <v>209.20416666666665</v>
      </c>
      <c r="AA85" s="7">
        <f t="shared" si="40"/>
        <v>734.70444444444433</v>
      </c>
      <c r="AB85" s="1">
        <f t="shared" si="41"/>
        <v>222.64675925925926</v>
      </c>
      <c r="AC85" s="1">
        <f t="shared" si="47"/>
        <v>3102.2115123456788</v>
      </c>
      <c r="AD85" s="1">
        <f t="shared" si="48"/>
        <v>22.397453703703704</v>
      </c>
      <c r="AE85" s="12">
        <f t="shared" si="49"/>
        <v>0.67265130190365285</v>
      </c>
      <c r="AG85" s="23">
        <f t="shared" si="33"/>
        <v>0.17078000000000002</v>
      </c>
      <c r="AH85" s="23">
        <f t="shared" si="34"/>
        <v>0.29194999999999999</v>
      </c>
      <c r="AI85" s="11">
        <f t="shared" si="30"/>
        <v>0.20419999999999999</v>
      </c>
      <c r="AJ85" s="11">
        <f t="shared" si="30"/>
        <v>0.3125</v>
      </c>
      <c r="AK85" s="11">
        <f t="shared" si="30"/>
        <v>0.35049999999999998</v>
      </c>
      <c r="AL85" s="11">
        <f t="shared" si="30"/>
        <v>0.49554999999999999</v>
      </c>
      <c r="AM85" s="23">
        <f t="shared" si="29"/>
        <v>0.86749872205000012</v>
      </c>
      <c r="AN85" s="23">
        <f t="shared" si="29"/>
        <v>1.0262662888</v>
      </c>
      <c r="AO85" s="23">
        <f t="shared" si="29"/>
        <v>0.8357031250000001</v>
      </c>
      <c r="AP85" s="23">
        <f t="shared" si="29"/>
        <v>0.78229260500000009</v>
      </c>
      <c r="AQ85" s="23">
        <f t="shared" si="28"/>
        <v>0.64267342205000011</v>
      </c>
      <c r="AR85" s="23">
        <f t="shared" si="35"/>
        <v>2.3614829613541035</v>
      </c>
      <c r="AS85" s="23">
        <f t="shared" si="35"/>
        <v>1.1398302492772163</v>
      </c>
      <c r="AT85" s="23">
        <f t="shared" si="35"/>
        <v>0.93498695795878528</v>
      </c>
      <c r="AU85" s="23">
        <f t="shared" si="35"/>
        <v>0.30421424000737574</v>
      </c>
    </row>
    <row r="86" spans="1:47" x14ac:dyDescent="0.35">
      <c r="A86">
        <v>1916</v>
      </c>
      <c r="B86" s="1">
        <v>-12.6</v>
      </c>
      <c r="C86" s="1">
        <v>-14.2</v>
      </c>
      <c r="D86" s="1">
        <v>-3.1</v>
      </c>
      <c r="E86" s="1">
        <v>-10.8</v>
      </c>
      <c r="F86" s="5">
        <v>1.9</v>
      </c>
      <c r="G86" s="1">
        <v>3.5</v>
      </c>
      <c r="H86" s="1">
        <v>6</v>
      </c>
      <c r="I86" s="1">
        <v>8.8000000000000007</v>
      </c>
      <c r="J86" s="1">
        <v>4.4000000000000004</v>
      </c>
      <c r="K86" s="1">
        <v>-2.2000000000000002</v>
      </c>
      <c r="L86" s="1">
        <v>-4.0999999999999996</v>
      </c>
      <c r="M86" s="1">
        <v>-8</v>
      </c>
      <c r="N86" s="1">
        <v>-2.5</v>
      </c>
      <c r="O86" s="1">
        <f t="shared" si="31"/>
        <v>24.6</v>
      </c>
      <c r="P86" s="1">
        <f t="shared" si="42"/>
        <v>-11.166666666666666</v>
      </c>
      <c r="Q86" s="1">
        <f t="shared" si="43"/>
        <v>-4</v>
      </c>
      <c r="R86" s="1">
        <f t="shared" si="44"/>
        <v>6.1000000000000005</v>
      </c>
      <c r="S86" s="1">
        <f t="shared" si="45"/>
        <v>-0.63333333333333319</v>
      </c>
      <c r="U86" s="1">
        <f t="shared" si="36"/>
        <v>8.8000000000000007</v>
      </c>
      <c r="V86" s="1">
        <f t="shared" si="37"/>
        <v>-14.2</v>
      </c>
      <c r="W86" s="5">
        <f t="shared" si="52"/>
        <v>130.93700787401576</v>
      </c>
      <c r="X86" s="1">
        <f t="shared" si="46"/>
        <v>278.33333333333331</v>
      </c>
      <c r="Y86" s="1">
        <f t="shared" si="38"/>
        <v>147.39632545931755</v>
      </c>
      <c r="Z86" s="1">
        <f t="shared" si="39"/>
        <v>204.63517060367454</v>
      </c>
      <c r="AA86" s="7">
        <f t="shared" si="40"/>
        <v>864.72510936132971</v>
      </c>
      <c r="AB86" s="1">
        <f t="shared" si="41"/>
        <v>211.24950787401576</v>
      </c>
      <c r="AC86" s="1">
        <f t="shared" si="47"/>
        <v>1999.8286745406822</v>
      </c>
      <c r="AD86" s="1">
        <f t="shared" si="48"/>
        <v>25.312253937007881</v>
      </c>
      <c r="AE86" s="12">
        <f t="shared" si="49"/>
        <v>0.60329241485917617</v>
      </c>
      <c r="AG86" s="23">
        <f t="shared" si="33"/>
        <v>0.16340000000000002</v>
      </c>
      <c r="AH86" s="23">
        <f t="shared" si="34"/>
        <v>0.29322000000000004</v>
      </c>
      <c r="AI86" s="11">
        <f t="shared" si="30"/>
        <v>0.20484000000000002</v>
      </c>
      <c r="AJ86" s="11">
        <f t="shared" si="30"/>
        <v>0.31352000000000002</v>
      </c>
      <c r="AK86" s="11">
        <f t="shared" si="30"/>
        <v>0.35148000000000001</v>
      </c>
      <c r="AL86" s="11">
        <f t="shared" si="30"/>
        <v>0.49619999999999997</v>
      </c>
      <c r="AM86" s="23">
        <f t="shared" si="29"/>
        <v>0.86547448352800005</v>
      </c>
      <c r="AN86" s="23">
        <f t="shared" si="29"/>
        <v>1.024973409952</v>
      </c>
      <c r="AO86" s="23">
        <f t="shared" si="29"/>
        <v>0.83417819276800009</v>
      </c>
      <c r="AP86" s="23">
        <f t="shared" si="29"/>
        <v>0.78100762076800012</v>
      </c>
      <c r="AQ86" s="23">
        <f t="shared" si="28"/>
        <v>0.64227694480000008</v>
      </c>
      <c r="AR86" s="23">
        <f t="shared" si="35"/>
        <v>2.5603172703244441</v>
      </c>
      <c r="AS86" s="23">
        <f t="shared" si="35"/>
        <v>1.2354531549583723</v>
      </c>
      <c r="AT86" s="23">
        <f t="shared" si="35"/>
        <v>1.0135175604432587</v>
      </c>
      <c r="AU86" s="23">
        <f t="shared" si="35"/>
        <v>0.32993488488057515</v>
      </c>
    </row>
    <row r="87" spans="1:47" x14ac:dyDescent="0.35">
      <c r="A87">
        <v>1917</v>
      </c>
      <c r="B87" s="1">
        <v>-14</v>
      </c>
      <c r="C87" s="1">
        <v>-15.3</v>
      </c>
      <c r="D87" s="1">
        <v>-8.5</v>
      </c>
      <c r="E87" s="1">
        <v>-7.5</v>
      </c>
      <c r="F87" s="4">
        <v>-2.2999999999999998</v>
      </c>
      <c r="G87" s="1">
        <v>2.4</v>
      </c>
      <c r="H87" s="1">
        <v>7.5</v>
      </c>
      <c r="I87" s="1">
        <v>7.8</v>
      </c>
      <c r="J87" s="1">
        <v>3.1</v>
      </c>
      <c r="K87" s="1">
        <v>-4.9000000000000004</v>
      </c>
      <c r="L87" s="1">
        <v>-8.1</v>
      </c>
      <c r="M87" s="1">
        <v>-12.7</v>
      </c>
      <c r="N87" s="1">
        <v>-4.4000000000000004</v>
      </c>
      <c r="O87" s="1">
        <f t="shared" si="31"/>
        <v>20.8</v>
      </c>
      <c r="P87" s="1">
        <f t="shared" si="42"/>
        <v>-12.433333333333332</v>
      </c>
      <c r="Q87" s="1">
        <f t="shared" si="43"/>
        <v>-6.1000000000000005</v>
      </c>
      <c r="R87" s="1">
        <f t="shared" si="44"/>
        <v>5.8999999999999995</v>
      </c>
      <c r="S87" s="1">
        <f t="shared" si="45"/>
        <v>-3.3000000000000003</v>
      </c>
      <c r="U87" s="1">
        <f t="shared" si="36"/>
        <v>7.8</v>
      </c>
      <c r="V87" s="1">
        <f t="shared" si="37"/>
        <v>-15.3</v>
      </c>
      <c r="W87" s="4">
        <f t="shared" ref="W87:W88" si="53">INTERCEPT(F$7:G$7,F87:G87)</f>
        <v>150.42553191489361</v>
      </c>
      <c r="X87" s="1">
        <f t="shared" si="46"/>
        <v>269.81875000000002</v>
      </c>
      <c r="Y87" s="1">
        <f t="shared" si="38"/>
        <v>119.39321808510641</v>
      </c>
      <c r="Z87" s="1">
        <f t="shared" si="39"/>
        <v>210.12214095744682</v>
      </c>
      <c r="AA87" s="7">
        <f t="shared" si="40"/>
        <v>620.84473404255323</v>
      </c>
      <c r="AB87" s="1">
        <f t="shared" si="41"/>
        <v>237.0921985815603</v>
      </c>
      <c r="AC87" s="1">
        <f t="shared" si="47"/>
        <v>2418.3404255319147</v>
      </c>
      <c r="AD87" s="1">
        <f t="shared" si="48"/>
        <v>31.879432624113463</v>
      </c>
      <c r="AE87" s="12">
        <f t="shared" si="49"/>
        <v>0.66371144365818513</v>
      </c>
      <c r="AG87" s="23">
        <f t="shared" si="33"/>
        <v>0.21875</v>
      </c>
      <c r="AH87" s="23">
        <f t="shared" si="34"/>
        <v>0.24496000000000001</v>
      </c>
      <c r="AI87" s="11">
        <f t="shared" si="30"/>
        <v>0.18052000000000001</v>
      </c>
      <c r="AJ87" s="11">
        <f t="shared" si="30"/>
        <v>0.27476</v>
      </c>
      <c r="AK87" s="11">
        <f t="shared" si="30"/>
        <v>0.31423999999999996</v>
      </c>
      <c r="AL87" s="11">
        <f t="shared" si="30"/>
        <v>0.47149999999999997</v>
      </c>
      <c r="AM87" s="23">
        <f t="shared" si="29"/>
        <v>0.94788347187200006</v>
      </c>
      <c r="AN87" s="23">
        <f t="shared" si="29"/>
        <v>1.0754964783680001</v>
      </c>
      <c r="AO87" s="23">
        <f t="shared" si="29"/>
        <v>0.89566559939200008</v>
      </c>
      <c r="AP87" s="23">
        <f t="shared" si="29"/>
        <v>0.83310480179200019</v>
      </c>
      <c r="AQ87" s="23">
        <f t="shared" si="28"/>
        <v>0.65878064500000011</v>
      </c>
      <c r="AR87" s="23">
        <f t="shared" si="35"/>
        <v>2.2222578473846628</v>
      </c>
      <c r="AS87" s="23">
        <f t="shared" si="35"/>
        <v>1.0847315691493766</v>
      </c>
      <c r="AT87" s="23">
        <f t="shared" si="35"/>
        <v>0.88696386451661779</v>
      </c>
      <c r="AU87" s="23">
        <f t="shared" si="35"/>
        <v>0.28313264893002316</v>
      </c>
    </row>
    <row r="88" spans="1:47" x14ac:dyDescent="0.35">
      <c r="A88">
        <v>1918</v>
      </c>
      <c r="B88" s="1">
        <v>-22.3</v>
      </c>
      <c r="C88" s="1">
        <v>-19.3</v>
      </c>
      <c r="D88" s="1">
        <v>-16.2</v>
      </c>
      <c r="E88" s="1">
        <v>-13.1</v>
      </c>
      <c r="F88" s="4">
        <v>-0.8</v>
      </c>
      <c r="G88" s="1">
        <v>1.2</v>
      </c>
      <c r="H88" s="1">
        <v>6</v>
      </c>
      <c r="I88" s="1">
        <v>7</v>
      </c>
      <c r="J88" s="1">
        <v>2.8</v>
      </c>
      <c r="K88" s="1">
        <v>-3.3</v>
      </c>
      <c r="L88" s="1">
        <v>-9.6</v>
      </c>
      <c r="M88" s="1">
        <v>-11.7</v>
      </c>
      <c r="N88" s="1">
        <v>-6.6</v>
      </c>
      <c r="O88" s="1">
        <f t="shared" si="31"/>
        <v>17</v>
      </c>
      <c r="P88" s="1">
        <f t="shared" si="42"/>
        <v>-18.099999999999998</v>
      </c>
      <c r="Q88" s="1">
        <f t="shared" si="43"/>
        <v>-10.033333333333333</v>
      </c>
      <c r="R88" s="1">
        <f t="shared" si="44"/>
        <v>4.7333333333333334</v>
      </c>
      <c r="S88" s="1">
        <f t="shared" si="45"/>
        <v>-3.3666666666666667</v>
      </c>
      <c r="U88" s="1">
        <f t="shared" si="36"/>
        <v>7</v>
      </c>
      <c r="V88" s="1">
        <f t="shared" si="37"/>
        <v>-22.3</v>
      </c>
      <c r="W88" s="4">
        <f t="shared" si="53"/>
        <v>147.69999999999999</v>
      </c>
      <c r="X88" s="1">
        <f t="shared" si="46"/>
        <v>272</v>
      </c>
      <c r="Y88" s="1">
        <f t="shared" si="38"/>
        <v>124.30000000000001</v>
      </c>
      <c r="Z88" s="1">
        <f t="shared" si="39"/>
        <v>209.85</v>
      </c>
      <c r="AA88" s="7">
        <f t="shared" si="40"/>
        <v>580.06666666666661</v>
      </c>
      <c r="AB88" s="1">
        <f t="shared" si="41"/>
        <v>242.88124999999997</v>
      </c>
      <c r="AC88" s="1">
        <f t="shared" si="47"/>
        <v>3610.8345833333328</v>
      </c>
      <c r="AD88" s="1">
        <f t="shared" si="48"/>
        <v>26.259375000000006</v>
      </c>
      <c r="AE88" s="12">
        <f t="shared" si="49"/>
        <v>0.71387428246722129</v>
      </c>
      <c r="AG88" s="23">
        <f t="shared" si="33"/>
        <v>0.16340000000000002</v>
      </c>
      <c r="AH88" s="23">
        <f t="shared" si="34"/>
        <v>0.19669999999999999</v>
      </c>
      <c r="AI88" s="11">
        <f t="shared" si="30"/>
        <v>0.15620000000000001</v>
      </c>
      <c r="AJ88" s="11">
        <f t="shared" si="30"/>
        <v>0.23599999999999999</v>
      </c>
      <c r="AK88" s="11">
        <f t="shared" si="30"/>
        <v>0.27700000000000002</v>
      </c>
      <c r="AL88" s="11">
        <f t="shared" si="30"/>
        <v>0.44679999999999997</v>
      </c>
      <c r="AM88" s="23">
        <f t="shared" si="29"/>
        <v>1.0415649538</v>
      </c>
      <c r="AN88" s="23">
        <f t="shared" si="29"/>
        <v>1.1288822248000001</v>
      </c>
      <c r="AO88" s="23">
        <f t="shared" si="29"/>
        <v>0.96442432000000011</v>
      </c>
      <c r="AP88" s="23">
        <f t="shared" si="29"/>
        <v>0.89191418000000011</v>
      </c>
      <c r="AQ88" s="23">
        <f t="shared" si="28"/>
        <v>0.67823718080000028</v>
      </c>
      <c r="AR88" s="23">
        <f t="shared" si="35"/>
        <v>2.2007044590938842</v>
      </c>
      <c r="AS88" s="23">
        <f t="shared" si="35"/>
        <v>1.0880049299399679</v>
      </c>
      <c r="AT88" s="23">
        <f t="shared" si="35"/>
        <v>0.88708471490058494</v>
      </c>
      <c r="AU88" s="23">
        <f t="shared" si="35"/>
        <v>0.27768843154245099</v>
      </c>
    </row>
    <row r="89" spans="1:47" x14ac:dyDescent="0.35">
      <c r="A89">
        <v>1919</v>
      </c>
      <c r="B89" s="1">
        <v>-16.100000000000001</v>
      </c>
      <c r="C89" s="1">
        <v>-20.399999999999999</v>
      </c>
      <c r="D89" s="1">
        <v>-12.8</v>
      </c>
      <c r="E89" s="1">
        <v>-15.8</v>
      </c>
      <c r="F89" s="5">
        <v>0.7</v>
      </c>
      <c r="G89" s="1">
        <v>1.7</v>
      </c>
      <c r="H89" s="1">
        <v>5.5</v>
      </c>
      <c r="I89" s="1">
        <v>6.1</v>
      </c>
      <c r="J89" s="1">
        <v>2.4</v>
      </c>
      <c r="K89" s="5">
        <v>0.2</v>
      </c>
      <c r="L89" s="1">
        <v>-3.2</v>
      </c>
      <c r="M89" s="1">
        <v>-8.1999999999999993</v>
      </c>
      <c r="N89" s="1">
        <v>-5</v>
      </c>
      <c r="O89" s="1">
        <f t="shared" si="31"/>
        <v>16.399999999999999</v>
      </c>
      <c r="P89" s="1">
        <f t="shared" si="42"/>
        <v>-16.066666666666666</v>
      </c>
      <c r="Q89" s="1">
        <f t="shared" si="43"/>
        <v>-9.3000000000000007</v>
      </c>
      <c r="R89" s="1">
        <f t="shared" si="44"/>
        <v>4.4333333333333336</v>
      </c>
      <c r="S89" s="1">
        <f t="shared" si="45"/>
        <v>-0.20000000000000004</v>
      </c>
      <c r="U89" s="1">
        <f t="shared" si="36"/>
        <v>6.1</v>
      </c>
      <c r="V89" s="1">
        <f t="shared" si="37"/>
        <v>-20.399999999999999</v>
      </c>
      <c r="W89" s="5">
        <f>INTERCEPT(E$7:F$7,E89:F89)</f>
        <v>134.20606060606062</v>
      </c>
      <c r="X89" s="5">
        <f>INTERCEPT(K$7:L$7,K89:L89)</f>
        <v>290.29411764705884</v>
      </c>
      <c r="Y89" s="1">
        <f t="shared" si="38"/>
        <v>156.08805704099822</v>
      </c>
      <c r="Z89" s="1">
        <f t="shared" si="39"/>
        <v>212.25008912655971</v>
      </c>
      <c r="AA89" s="7">
        <f t="shared" si="40"/>
        <v>634.75809863339271</v>
      </c>
      <c r="AB89" s="1">
        <f t="shared" si="41"/>
        <v>227.20606060606062</v>
      </c>
      <c r="AC89" s="1">
        <f t="shared" si="47"/>
        <v>3090.0024242424238</v>
      </c>
      <c r="AD89" s="1">
        <f t="shared" si="48"/>
        <v>20.603030303030309</v>
      </c>
      <c r="AE89" s="12">
        <f t="shared" si="49"/>
        <v>0.68811932283591315</v>
      </c>
      <c r="AG89" s="23">
        <f t="shared" si="33"/>
        <v>0.14495000000000002</v>
      </c>
      <c r="AH89" s="23">
        <f t="shared" si="34"/>
        <v>0.18907999999999997</v>
      </c>
      <c r="AI89" s="11">
        <f t="shared" si="30"/>
        <v>0.15236</v>
      </c>
      <c r="AJ89" s="11">
        <f t="shared" si="30"/>
        <v>0.22987999999999997</v>
      </c>
      <c r="AK89" s="11">
        <f t="shared" si="30"/>
        <v>0.27111999999999997</v>
      </c>
      <c r="AL89" s="11">
        <f t="shared" si="30"/>
        <v>0.44289999999999996</v>
      </c>
      <c r="AM89" s="23">
        <f t="shared" si="29"/>
        <v>1.0573872162880003</v>
      </c>
      <c r="AN89" s="23">
        <f t="shared" si="29"/>
        <v>1.1375732384320001</v>
      </c>
      <c r="AO89" s="23">
        <f t="shared" si="29"/>
        <v>0.97594565084800011</v>
      </c>
      <c r="AP89" s="23">
        <f t="shared" si="29"/>
        <v>0.90181345164800009</v>
      </c>
      <c r="AQ89" s="23">
        <f t="shared" si="28"/>
        <v>0.68157919220000007</v>
      </c>
      <c r="AR89" s="23">
        <f t="shared" si="35"/>
        <v>2.3109591031069958</v>
      </c>
      <c r="AS89" s="23">
        <f t="shared" si="35"/>
        <v>1.144919028781084</v>
      </c>
      <c r="AT89" s="23">
        <f t="shared" si="35"/>
        <v>0.93309763104663623</v>
      </c>
      <c r="AU89" s="23">
        <f t="shared" si="35"/>
        <v>0.29119929734351235</v>
      </c>
    </row>
    <row r="90" spans="1:47" x14ac:dyDescent="0.35">
      <c r="A90">
        <v>1920</v>
      </c>
      <c r="B90" s="1">
        <v>-17.899999999999999</v>
      </c>
      <c r="C90" s="1">
        <v>-18.8</v>
      </c>
      <c r="D90" s="1">
        <v>-17.2</v>
      </c>
      <c r="E90" s="1">
        <v>-5.8</v>
      </c>
      <c r="F90" s="4">
        <v>-2.2000000000000002</v>
      </c>
      <c r="G90" s="1">
        <v>5.2</v>
      </c>
      <c r="H90" s="1">
        <v>6.8</v>
      </c>
      <c r="I90" s="1">
        <v>6.1</v>
      </c>
      <c r="J90" s="1">
        <v>2.2000000000000002</v>
      </c>
      <c r="K90" s="1">
        <v>-3.2</v>
      </c>
      <c r="L90" s="1">
        <v>-9</v>
      </c>
      <c r="M90" s="1">
        <v>-10</v>
      </c>
      <c r="N90" s="1">
        <v>-5.3</v>
      </c>
      <c r="O90" s="1">
        <f t="shared" si="31"/>
        <v>20.3</v>
      </c>
      <c r="P90" s="1">
        <f t="shared" si="42"/>
        <v>-14.966666666666667</v>
      </c>
      <c r="Q90" s="1">
        <f t="shared" si="43"/>
        <v>-8.4</v>
      </c>
      <c r="R90" s="1">
        <f t="shared" si="44"/>
        <v>6.0333333333333341</v>
      </c>
      <c r="S90" s="1">
        <f t="shared" si="45"/>
        <v>-3.3333333333333335</v>
      </c>
      <c r="U90" s="1">
        <f t="shared" si="36"/>
        <v>6.8</v>
      </c>
      <c r="V90" s="1">
        <f t="shared" si="37"/>
        <v>-18.8</v>
      </c>
      <c r="W90" s="4">
        <f t="shared" ref="W90:W93" si="54">INTERCEPT(F$7:G$7,F90:G90)</f>
        <v>144.56756756756758</v>
      </c>
      <c r="X90" s="1">
        <f t="shared" si="46"/>
        <v>270.42592592592592</v>
      </c>
      <c r="Y90" s="1">
        <f t="shared" si="38"/>
        <v>125.85835835835834</v>
      </c>
      <c r="Z90" s="1">
        <f t="shared" si="39"/>
        <v>207.49674674674674</v>
      </c>
      <c r="AA90" s="7">
        <f t="shared" si="40"/>
        <v>570.55789122455781</v>
      </c>
      <c r="AB90" s="1">
        <f t="shared" si="41"/>
        <v>219.27344992050874</v>
      </c>
      <c r="AC90" s="1">
        <f t="shared" si="47"/>
        <v>2748.2272390037097</v>
      </c>
      <c r="AD90" s="1">
        <f t="shared" si="48"/>
        <v>34.93084260731321</v>
      </c>
      <c r="AE90" s="12">
        <f t="shared" si="49"/>
        <v>0.68698220594929515</v>
      </c>
      <c r="AG90" s="23">
        <f t="shared" si="33"/>
        <v>0.19292000000000004</v>
      </c>
      <c r="AH90" s="23">
        <f t="shared" si="34"/>
        <v>0.23860999999999999</v>
      </c>
      <c r="AI90" s="11">
        <f t="shared" si="30"/>
        <v>0.17732000000000001</v>
      </c>
      <c r="AJ90" s="11">
        <f t="shared" si="30"/>
        <v>0.26966000000000001</v>
      </c>
      <c r="AK90" s="11">
        <f t="shared" si="30"/>
        <v>0.30934</v>
      </c>
      <c r="AL90" s="11">
        <f t="shared" si="30"/>
        <v>0.46825</v>
      </c>
      <c r="AM90" s="23">
        <f t="shared" si="29"/>
        <v>0.9595659516820001</v>
      </c>
      <c r="AN90" s="23">
        <f t="shared" si="29"/>
        <v>1.0823573654080001</v>
      </c>
      <c r="AO90" s="23">
        <f t="shared" si="29"/>
        <v>0.90429736775200009</v>
      </c>
      <c r="AP90" s="23">
        <f t="shared" si="29"/>
        <v>0.84045939015200011</v>
      </c>
      <c r="AQ90" s="23">
        <f t="shared" si="28"/>
        <v>0.66117201125000014</v>
      </c>
      <c r="AR90" s="23">
        <f t="shared" si="35"/>
        <v>2.1371433213403082</v>
      </c>
      <c r="AS90" s="23">
        <f t="shared" si="35"/>
        <v>1.0448725579104856</v>
      </c>
      <c r="AT90" s="23">
        <f t="shared" si="35"/>
        <v>0.85402942071155241</v>
      </c>
      <c r="AU90" s="23">
        <f t="shared" si="35"/>
        <v>0.27191622618225253</v>
      </c>
    </row>
    <row r="91" spans="1:47" x14ac:dyDescent="0.35">
      <c r="A91">
        <v>1921</v>
      </c>
      <c r="B91" s="1">
        <v>-15.2</v>
      </c>
      <c r="C91" s="1">
        <v>-19.5</v>
      </c>
      <c r="D91" s="1">
        <v>-16.600000000000001</v>
      </c>
      <c r="E91" s="1">
        <v>-11</v>
      </c>
      <c r="F91" s="4">
        <v>-0.5</v>
      </c>
      <c r="G91" s="1">
        <v>4</v>
      </c>
      <c r="H91" s="1">
        <v>6.8</v>
      </c>
      <c r="I91" s="1">
        <v>7.7</v>
      </c>
      <c r="J91" s="1">
        <v>2.4</v>
      </c>
      <c r="K91" s="1">
        <v>-2.9</v>
      </c>
      <c r="L91" s="1">
        <v>-3.2</v>
      </c>
      <c r="M91" s="1">
        <v>-10.4</v>
      </c>
      <c r="N91" s="1">
        <v>-4.9000000000000004</v>
      </c>
      <c r="O91" s="1">
        <f t="shared" si="31"/>
        <v>20.9</v>
      </c>
      <c r="P91" s="1">
        <f t="shared" si="42"/>
        <v>-14.9</v>
      </c>
      <c r="Q91" s="1">
        <f t="shared" si="43"/>
        <v>-9.3666666666666671</v>
      </c>
      <c r="R91" s="1">
        <f t="shared" si="44"/>
        <v>6.166666666666667</v>
      </c>
      <c r="S91" s="1">
        <f t="shared" si="45"/>
        <v>-1.2333333333333334</v>
      </c>
      <c r="U91" s="1">
        <f t="shared" si="36"/>
        <v>7.7</v>
      </c>
      <c r="V91" s="1">
        <f t="shared" si="37"/>
        <v>-19.5</v>
      </c>
      <c r="W91" s="4">
        <f t="shared" si="54"/>
        <v>138.88888888888889</v>
      </c>
      <c r="X91" s="1">
        <f t="shared" si="46"/>
        <v>271.81132075471697</v>
      </c>
      <c r="Y91" s="1">
        <f t="shared" si="38"/>
        <v>132.92243186582809</v>
      </c>
      <c r="Z91" s="1">
        <f t="shared" si="39"/>
        <v>205.35010482180292</v>
      </c>
      <c r="AA91" s="7">
        <f t="shared" si="40"/>
        <v>682.33515024458416</v>
      </c>
      <c r="AB91" s="1">
        <f t="shared" si="41"/>
        <v>233.46296296296296</v>
      </c>
      <c r="AC91" s="1">
        <f t="shared" si="47"/>
        <v>3035.0185185185187</v>
      </c>
      <c r="AD91" s="1">
        <f t="shared" si="48"/>
        <v>22.157407407407405</v>
      </c>
      <c r="AE91" s="12">
        <f t="shared" si="49"/>
        <v>0.67835579111808808</v>
      </c>
      <c r="AG91" s="23">
        <f t="shared" si="33"/>
        <v>0.19292000000000004</v>
      </c>
      <c r="AH91" s="23">
        <f t="shared" si="34"/>
        <v>0.24622999999999995</v>
      </c>
      <c r="AI91" s="11">
        <f t="shared" si="30"/>
        <v>0.18115999999999999</v>
      </c>
      <c r="AJ91" s="11">
        <f t="shared" si="30"/>
        <v>0.27578000000000003</v>
      </c>
      <c r="AK91" s="11">
        <f t="shared" si="30"/>
        <v>0.31521999999999994</v>
      </c>
      <c r="AL91" s="11">
        <f t="shared" si="30"/>
        <v>0.47214999999999996</v>
      </c>
      <c r="AM91" s="23">
        <f t="shared" si="29"/>
        <v>0.94557039521800024</v>
      </c>
      <c r="AN91" s="23">
        <f t="shared" si="29"/>
        <v>1.0741302483520001</v>
      </c>
      <c r="AO91" s="23">
        <f t="shared" si="29"/>
        <v>0.89395435232800002</v>
      </c>
      <c r="AP91" s="23">
        <f t="shared" si="29"/>
        <v>0.83164782912800017</v>
      </c>
      <c r="AQ91" s="23">
        <f t="shared" si="28"/>
        <v>0.65830850645000005</v>
      </c>
      <c r="AR91" s="23">
        <f t="shared" si="35"/>
        <v>2.3282295490779341</v>
      </c>
      <c r="AS91" s="23">
        <f t="shared" si="35"/>
        <v>1.136094285692312</v>
      </c>
      <c r="AT91" s="23">
        <f t="shared" si="35"/>
        <v>0.92903742289165381</v>
      </c>
      <c r="AU91" s="23">
        <f t="shared" si="35"/>
        <v>0.29671646162042703</v>
      </c>
    </row>
    <row r="92" spans="1:47" x14ac:dyDescent="0.35">
      <c r="A92">
        <v>1922</v>
      </c>
      <c r="B92" s="1">
        <v>-15.4</v>
      </c>
      <c r="C92" s="1">
        <v>-26.1</v>
      </c>
      <c r="D92" s="1">
        <v>-14.1</v>
      </c>
      <c r="E92" s="1">
        <v>-7.3</v>
      </c>
      <c r="F92" s="4">
        <v>-2.2999999999999998</v>
      </c>
      <c r="G92" s="1">
        <v>2.2999999999999998</v>
      </c>
      <c r="H92" s="1">
        <v>6.7</v>
      </c>
      <c r="I92" s="1">
        <v>6.1</v>
      </c>
      <c r="J92" s="1">
        <v>1.8</v>
      </c>
      <c r="K92" s="1">
        <v>-0.2</v>
      </c>
      <c r="L92" s="1">
        <v>-5.7</v>
      </c>
      <c r="M92" s="1">
        <v>-6.9</v>
      </c>
      <c r="N92" s="1">
        <v>-5.0999999999999996</v>
      </c>
      <c r="O92" s="1">
        <f t="shared" si="31"/>
        <v>16.899999999999999</v>
      </c>
      <c r="P92" s="1">
        <f t="shared" si="42"/>
        <v>-17.3</v>
      </c>
      <c r="Q92" s="1">
        <f t="shared" si="43"/>
        <v>-7.8999999999999995</v>
      </c>
      <c r="R92" s="1">
        <f t="shared" si="44"/>
        <v>5.0333333333333332</v>
      </c>
      <c r="S92" s="1">
        <f t="shared" si="45"/>
        <v>-1.3666666666666665</v>
      </c>
      <c r="U92" s="1">
        <f t="shared" si="36"/>
        <v>6.7</v>
      </c>
      <c r="V92" s="1">
        <f t="shared" si="37"/>
        <v>-26.1</v>
      </c>
      <c r="W92" s="4">
        <f t="shared" si="54"/>
        <v>150.75</v>
      </c>
      <c r="X92" s="1">
        <f t="shared" si="46"/>
        <v>285.45</v>
      </c>
      <c r="Y92" s="1">
        <f t="shared" si="38"/>
        <v>134.69999999999999</v>
      </c>
      <c r="Z92" s="1">
        <f t="shared" si="39"/>
        <v>218.1</v>
      </c>
      <c r="AA92" s="7">
        <f t="shared" si="40"/>
        <v>601.66</v>
      </c>
      <c r="AB92" s="1">
        <f t="shared" si="41"/>
        <v>243.93867924528303</v>
      </c>
      <c r="AC92" s="1">
        <f t="shared" si="47"/>
        <v>4244.5330188679245</v>
      </c>
      <c r="AD92" s="1">
        <f t="shared" si="48"/>
        <v>28.780660377358487</v>
      </c>
      <c r="AE92" s="12">
        <f t="shared" si="49"/>
        <v>0.72648220241646189</v>
      </c>
      <c r="AG92" s="23">
        <f t="shared" si="33"/>
        <v>0.18923000000000004</v>
      </c>
      <c r="AH92" s="23">
        <f t="shared" si="34"/>
        <v>0.19542999999999996</v>
      </c>
      <c r="AI92" s="11">
        <f t="shared" si="30"/>
        <v>0.15555999999999998</v>
      </c>
      <c r="AJ92" s="11">
        <f t="shared" si="30"/>
        <v>0.23498000000000002</v>
      </c>
      <c r="AK92" s="11">
        <f t="shared" si="30"/>
        <v>0.27601999999999999</v>
      </c>
      <c r="AL92" s="11">
        <f t="shared" si="30"/>
        <v>0.44614999999999999</v>
      </c>
      <c r="AM92" s="23">
        <f t="shared" si="29"/>
        <v>1.0441824814580003</v>
      </c>
      <c r="AN92" s="23">
        <f t="shared" si="29"/>
        <v>1.130325770912</v>
      </c>
      <c r="AO92" s="23">
        <f t="shared" si="29"/>
        <v>0.96633195296800012</v>
      </c>
      <c r="AP92" s="23">
        <f t="shared" si="29"/>
        <v>0.89355243776800009</v>
      </c>
      <c r="AQ92" s="23">
        <f t="shared" si="28"/>
        <v>0.67878907045000014</v>
      </c>
      <c r="AR92" s="23">
        <f t="shared" si="35"/>
        <v>2.2427240261355954</v>
      </c>
      <c r="AS92" s="23">
        <f t="shared" si="35"/>
        <v>1.1091660590068966</v>
      </c>
      <c r="AT92" s="23">
        <f t="shared" si="35"/>
        <v>0.90427432204785063</v>
      </c>
      <c r="AU92" s="23">
        <f t="shared" si="35"/>
        <v>0.28292480537570691</v>
      </c>
    </row>
    <row r="93" spans="1:47" x14ac:dyDescent="0.35">
      <c r="A93">
        <v>1923</v>
      </c>
      <c r="B93" s="1">
        <v>-18.5</v>
      </c>
      <c r="C93" s="1">
        <v>-13.5</v>
      </c>
      <c r="D93" s="1">
        <v>-12.3</v>
      </c>
      <c r="E93" s="1">
        <v>-3.4</v>
      </c>
      <c r="F93" s="4">
        <v>-0.3</v>
      </c>
      <c r="G93" s="1">
        <v>4.8</v>
      </c>
      <c r="H93" s="1">
        <v>7.4</v>
      </c>
      <c r="I93" s="1">
        <v>7.3</v>
      </c>
      <c r="J93" s="1">
        <v>2.1</v>
      </c>
      <c r="K93" s="1">
        <v>-2.6</v>
      </c>
      <c r="L93" s="1">
        <v>-4.4000000000000004</v>
      </c>
      <c r="M93" s="1">
        <v>-7.6</v>
      </c>
      <c r="N93" s="1">
        <v>-3.4</v>
      </c>
      <c r="O93" s="1">
        <f t="shared" si="31"/>
        <v>21.6</v>
      </c>
      <c r="P93" s="1">
        <f t="shared" si="42"/>
        <v>-12.966666666666667</v>
      </c>
      <c r="Q93" s="1">
        <f t="shared" si="43"/>
        <v>-5.333333333333333</v>
      </c>
      <c r="R93" s="1">
        <f t="shared" si="44"/>
        <v>6.5</v>
      </c>
      <c r="S93" s="1">
        <f t="shared" si="45"/>
        <v>-1.6333333333333335</v>
      </c>
      <c r="U93" s="1">
        <f t="shared" si="36"/>
        <v>7.4</v>
      </c>
      <c r="V93" s="1">
        <f t="shared" si="37"/>
        <v>-18.5</v>
      </c>
      <c r="W93" s="4">
        <f t="shared" si="54"/>
        <v>137.29411764705881</v>
      </c>
      <c r="X93" s="1">
        <f t="shared" si="46"/>
        <v>271.62765957446811</v>
      </c>
      <c r="Y93" s="1">
        <f t="shared" si="38"/>
        <v>134.3335419274093</v>
      </c>
      <c r="Z93" s="1">
        <f t="shared" si="39"/>
        <v>204.46088861076345</v>
      </c>
      <c r="AA93" s="7">
        <f t="shared" si="40"/>
        <v>662.71214017521925</v>
      </c>
      <c r="AB93" s="1">
        <f t="shared" si="41"/>
        <v>216.84411764705882</v>
      </c>
      <c r="AC93" s="1">
        <f t="shared" si="47"/>
        <v>2674.4107843137253</v>
      </c>
      <c r="AD93" s="1">
        <f t="shared" si="48"/>
        <v>28.8720588235294</v>
      </c>
      <c r="AE93" s="12">
        <f t="shared" si="49"/>
        <v>0.66764919475338202</v>
      </c>
      <c r="AG93" s="23">
        <f t="shared" si="33"/>
        <v>0.21506000000000003</v>
      </c>
      <c r="AH93" s="23">
        <f t="shared" si="34"/>
        <v>0.25512000000000001</v>
      </c>
      <c r="AI93" s="11">
        <f t="shared" si="30"/>
        <v>0.18564000000000003</v>
      </c>
      <c r="AJ93" s="11">
        <f t="shared" si="30"/>
        <v>0.28292000000000006</v>
      </c>
      <c r="AK93" s="11">
        <f t="shared" si="30"/>
        <v>0.32208000000000003</v>
      </c>
      <c r="AL93" s="11">
        <f t="shared" si="30"/>
        <v>0.47670000000000001</v>
      </c>
      <c r="AM93" s="23">
        <f t="shared" si="29"/>
        <v>0.92959743884800006</v>
      </c>
      <c r="AN93" s="23">
        <f t="shared" si="29"/>
        <v>1.0646221472319999</v>
      </c>
      <c r="AO93" s="23">
        <f t="shared" si="29"/>
        <v>0.882116617888</v>
      </c>
      <c r="AP93" s="23">
        <f t="shared" si="29"/>
        <v>0.82157917388800006</v>
      </c>
      <c r="AQ93" s="23">
        <f t="shared" si="28"/>
        <v>0.65506079380000015</v>
      </c>
      <c r="AR93" s="23">
        <f t="shared" si="35"/>
        <v>2.2843290499119719</v>
      </c>
      <c r="AS93" s="23">
        <f t="shared" si="35"/>
        <v>1.1122010397807709</v>
      </c>
      <c r="AT93" s="23">
        <f t="shared" si="35"/>
        <v>0.9100217685977201</v>
      </c>
      <c r="AU93" s="23">
        <f t="shared" si="35"/>
        <v>0.29169655664474153</v>
      </c>
    </row>
    <row r="94" spans="1:47" x14ac:dyDescent="0.35">
      <c r="A94">
        <v>1924</v>
      </c>
      <c r="B94" s="1">
        <v>-8.4</v>
      </c>
      <c r="C94" s="1">
        <v>-15.6</v>
      </c>
      <c r="D94" s="1">
        <v>-11.5</v>
      </c>
      <c r="E94" s="1">
        <v>-5.3</v>
      </c>
      <c r="F94" s="5">
        <v>0.6</v>
      </c>
      <c r="G94" s="1">
        <v>6</v>
      </c>
      <c r="H94" s="1">
        <v>6.7</v>
      </c>
      <c r="I94" s="1">
        <v>6.7</v>
      </c>
      <c r="J94" s="1">
        <v>1.8</v>
      </c>
      <c r="K94" s="1">
        <v>-3.7</v>
      </c>
      <c r="L94" s="1">
        <v>-5.9</v>
      </c>
      <c r="M94" s="1">
        <v>-13.5</v>
      </c>
      <c r="N94" s="1">
        <v>-3.5</v>
      </c>
      <c r="O94" s="1">
        <f t="shared" si="31"/>
        <v>21.8</v>
      </c>
      <c r="P94" s="1">
        <f t="shared" si="42"/>
        <v>-10.533333333333333</v>
      </c>
      <c r="Q94" s="1">
        <f t="shared" si="43"/>
        <v>-5.3999999999999995</v>
      </c>
      <c r="R94" s="1">
        <f t="shared" si="44"/>
        <v>6.4666666666666659</v>
      </c>
      <c r="S94" s="1">
        <f t="shared" si="45"/>
        <v>-2.6</v>
      </c>
      <c r="U94" s="1">
        <f t="shared" si="36"/>
        <v>6.7</v>
      </c>
      <c r="V94" s="1">
        <f t="shared" si="37"/>
        <v>-15.6</v>
      </c>
      <c r="W94" s="5">
        <f>INTERCEPT(E$7:F$7,E94:F94)</f>
        <v>132.39830508474577</v>
      </c>
      <c r="X94" s="1">
        <f t="shared" si="46"/>
        <v>267.9818181818182</v>
      </c>
      <c r="Y94" s="1">
        <f t="shared" si="38"/>
        <v>135.58351309707243</v>
      </c>
      <c r="Z94" s="1">
        <f t="shared" si="39"/>
        <v>200.19006163328197</v>
      </c>
      <c r="AA94" s="7">
        <f t="shared" si="40"/>
        <v>605.60635850025687</v>
      </c>
      <c r="AB94" s="1">
        <f t="shared" si="41"/>
        <v>225.77064551027766</v>
      </c>
      <c r="AC94" s="1">
        <f t="shared" si="47"/>
        <v>2348.0147133068872</v>
      </c>
      <c r="AD94" s="1">
        <f t="shared" si="48"/>
        <v>19.512982329606942</v>
      </c>
      <c r="AE94" s="12">
        <f t="shared" si="49"/>
        <v>0.66319113263057594</v>
      </c>
      <c r="AG94" s="23">
        <f t="shared" si="33"/>
        <v>0.18923000000000004</v>
      </c>
      <c r="AH94" s="23">
        <f t="shared" si="34"/>
        <v>0.25766</v>
      </c>
      <c r="AI94" s="11">
        <f t="shared" si="30"/>
        <v>0.18692</v>
      </c>
      <c r="AJ94" s="11">
        <f t="shared" si="30"/>
        <v>0.28496000000000005</v>
      </c>
      <c r="AK94" s="11">
        <f t="shared" si="30"/>
        <v>0.32403999999999999</v>
      </c>
      <c r="AL94" s="11">
        <f t="shared" si="30"/>
        <v>0.47799999999999998</v>
      </c>
      <c r="AM94" s="23">
        <f t="shared" si="29"/>
        <v>0.92510399495200013</v>
      </c>
      <c r="AN94" s="23">
        <f t="shared" si="29"/>
        <v>1.0619233890880002</v>
      </c>
      <c r="AO94" s="23">
        <f t="shared" si="29"/>
        <v>0.87877972787199998</v>
      </c>
      <c r="AP94" s="23">
        <f t="shared" si="29"/>
        <v>0.81874425027200015</v>
      </c>
      <c r="AQ94" s="23">
        <f t="shared" si="28"/>
        <v>0.65415128</v>
      </c>
      <c r="AR94" s="23">
        <f t="shared" si="35"/>
        <v>2.1809226233740828</v>
      </c>
      <c r="AS94" s="23">
        <f t="shared" si="35"/>
        <v>1.0611897824553271</v>
      </c>
      <c r="AT94" s="23">
        <f t="shared" si="35"/>
        <v>0.86842826826878949</v>
      </c>
      <c r="AU94" s="23">
        <f t="shared" si="35"/>
        <v>0.2786521168400844</v>
      </c>
    </row>
    <row r="95" spans="1:47" x14ac:dyDescent="0.35">
      <c r="A95">
        <v>1925</v>
      </c>
      <c r="B95" s="1">
        <v>-19.100000000000001</v>
      </c>
      <c r="C95" s="1">
        <v>-17.600000000000001</v>
      </c>
      <c r="D95" s="1">
        <v>-11.8</v>
      </c>
      <c r="E95" s="1">
        <v>-9.5</v>
      </c>
      <c r="F95" s="4">
        <v>-1.2</v>
      </c>
      <c r="G95" s="1">
        <v>4.3</v>
      </c>
      <c r="H95" s="1">
        <v>5.4</v>
      </c>
      <c r="I95" s="1">
        <v>6.7</v>
      </c>
      <c r="J95" s="1">
        <v>3.9</v>
      </c>
      <c r="K95" s="1">
        <v>-2.2000000000000002</v>
      </c>
      <c r="L95" s="1">
        <v>-3.3</v>
      </c>
      <c r="M95" s="1">
        <v>-5.6</v>
      </c>
      <c r="N95" s="1">
        <v>-4.2</v>
      </c>
      <c r="O95" s="1">
        <f t="shared" si="31"/>
        <v>20.299999999999997</v>
      </c>
      <c r="P95" s="1">
        <f t="shared" si="42"/>
        <v>-16.733333333333334</v>
      </c>
      <c r="Q95" s="1">
        <f t="shared" si="43"/>
        <v>-7.5</v>
      </c>
      <c r="R95" s="1">
        <f t="shared" si="44"/>
        <v>5.4666666666666659</v>
      </c>
      <c r="S95" s="1">
        <f t="shared" si="45"/>
        <v>-0.53333333333333333</v>
      </c>
      <c r="U95" s="1">
        <f t="shared" si="36"/>
        <v>6.7</v>
      </c>
      <c r="V95" s="1">
        <f t="shared" si="37"/>
        <v>-19.100000000000001</v>
      </c>
      <c r="W95" s="4">
        <f t="shared" ref="W95" si="55">INTERCEPT(F$7:G$7,F95:G95)</f>
        <v>142.15454545454546</v>
      </c>
      <c r="X95" s="1">
        <f t="shared" si="46"/>
        <v>277.5</v>
      </c>
      <c r="Y95" s="1">
        <f t="shared" si="38"/>
        <v>135.34545454545454</v>
      </c>
      <c r="Z95" s="1">
        <f t="shared" si="39"/>
        <v>209.82727272727271</v>
      </c>
      <c r="AA95" s="7">
        <f t="shared" si="40"/>
        <v>604.54303030303026</v>
      </c>
      <c r="AB95" s="1">
        <f t="shared" si="41"/>
        <v>239.17272727272726</v>
      </c>
      <c r="AC95" s="1">
        <f t="shared" si="47"/>
        <v>3045.4660606060606</v>
      </c>
      <c r="AD95" s="1">
        <f t="shared" si="48"/>
        <v>22.568181818181827</v>
      </c>
      <c r="AE95" s="12">
        <f t="shared" si="49"/>
        <v>0.6917829883517026</v>
      </c>
      <c r="AG95" s="23">
        <f t="shared" si="33"/>
        <v>0.14126000000000002</v>
      </c>
      <c r="AH95" s="23">
        <f t="shared" si="34"/>
        <v>0.23860999999999993</v>
      </c>
      <c r="AI95" s="11">
        <f t="shared" si="30"/>
        <v>0.17731999999999998</v>
      </c>
      <c r="AJ95" s="11">
        <f t="shared" si="30"/>
        <v>0.26966000000000001</v>
      </c>
      <c r="AK95" s="11">
        <f t="shared" si="30"/>
        <v>0.30933999999999995</v>
      </c>
      <c r="AL95" s="11">
        <f t="shared" si="30"/>
        <v>0.46824999999999994</v>
      </c>
      <c r="AM95" s="23">
        <f t="shared" si="29"/>
        <v>0.9595659516820001</v>
      </c>
      <c r="AN95" s="23">
        <f t="shared" si="29"/>
        <v>1.0823573654080001</v>
      </c>
      <c r="AO95" s="23">
        <f t="shared" si="29"/>
        <v>0.90429736775200009</v>
      </c>
      <c r="AP95" s="23">
        <f t="shared" si="29"/>
        <v>0.84045939015200022</v>
      </c>
      <c r="AQ95" s="23">
        <f t="shared" si="28"/>
        <v>0.66117201125000025</v>
      </c>
      <c r="AR95" s="23">
        <f t="shared" si="35"/>
        <v>2.1998719337946699</v>
      </c>
      <c r="AS95" s="23">
        <f t="shared" si="35"/>
        <v>1.0755412571478669</v>
      </c>
      <c r="AT95" s="23">
        <f t="shared" si="35"/>
        <v>0.87909656525983659</v>
      </c>
      <c r="AU95" s="23">
        <f t="shared" si="35"/>
        <v>0.27989740713624767</v>
      </c>
    </row>
    <row r="96" spans="1:47" x14ac:dyDescent="0.35">
      <c r="A96">
        <v>1926</v>
      </c>
      <c r="B96" s="1">
        <v>-9.5</v>
      </c>
      <c r="C96" s="1">
        <v>-14.2</v>
      </c>
      <c r="D96" s="1">
        <v>-15.3</v>
      </c>
      <c r="E96" s="1">
        <v>-7.7</v>
      </c>
      <c r="F96" s="5">
        <v>0.1</v>
      </c>
      <c r="G96" s="1">
        <v>6.2</v>
      </c>
      <c r="H96" s="1">
        <v>8.8000000000000007</v>
      </c>
      <c r="I96" s="1">
        <v>7.1</v>
      </c>
      <c r="J96" s="1">
        <v>3</v>
      </c>
      <c r="K96" s="1">
        <v>-1.4</v>
      </c>
      <c r="L96" s="1">
        <v>-5.6</v>
      </c>
      <c r="M96" s="1">
        <v>-8.9</v>
      </c>
      <c r="N96" s="1">
        <v>-3.1</v>
      </c>
      <c r="O96" s="1">
        <f t="shared" si="31"/>
        <v>25.200000000000003</v>
      </c>
      <c r="P96" s="1">
        <f t="shared" si="42"/>
        <v>-9.7666666666666657</v>
      </c>
      <c r="Q96" s="1">
        <f t="shared" si="43"/>
        <v>-7.6333333333333329</v>
      </c>
      <c r="R96" s="1">
        <f t="shared" si="44"/>
        <v>7.3666666666666671</v>
      </c>
      <c r="S96" s="1">
        <f t="shared" si="45"/>
        <v>-1.3333333333333333</v>
      </c>
      <c r="U96" s="1">
        <f t="shared" si="36"/>
        <v>8.8000000000000007</v>
      </c>
      <c r="V96" s="1">
        <f t="shared" si="37"/>
        <v>-15.3</v>
      </c>
      <c r="W96" s="5">
        <f t="shared" ref="W96:W103" si="56">INTERCEPT(E$7:F$7,E96:F96)</f>
        <v>135.10897435897436</v>
      </c>
      <c r="X96" s="1">
        <f t="shared" si="46"/>
        <v>278.79545454545456</v>
      </c>
      <c r="Y96" s="1">
        <f t="shared" si="38"/>
        <v>143.6864801864802</v>
      </c>
      <c r="Z96" s="1">
        <f t="shared" si="39"/>
        <v>206.95221445221446</v>
      </c>
      <c r="AA96" s="7">
        <f t="shared" si="40"/>
        <v>842.96068376068388</v>
      </c>
      <c r="AB96" s="1">
        <f t="shared" si="41"/>
        <v>222.60897435897436</v>
      </c>
      <c r="AC96" s="1">
        <f t="shared" si="47"/>
        <v>2270.6115384615382</v>
      </c>
      <c r="AD96" s="1">
        <f t="shared" si="48"/>
        <v>23.804487179487182</v>
      </c>
      <c r="AE96" s="12">
        <f t="shared" si="49"/>
        <v>0.62138760626896838</v>
      </c>
      <c r="AG96" s="23">
        <f t="shared" si="33"/>
        <v>0.26672000000000007</v>
      </c>
      <c r="AH96" s="23">
        <f t="shared" si="34"/>
        <v>0.30084000000000005</v>
      </c>
      <c r="AI96" s="11">
        <f t="shared" si="30"/>
        <v>0.20868000000000003</v>
      </c>
      <c r="AJ96" s="11">
        <f t="shared" si="30"/>
        <v>0.31964000000000004</v>
      </c>
      <c r="AK96" s="11">
        <f t="shared" si="30"/>
        <v>0.35736000000000001</v>
      </c>
      <c r="AL96" s="11">
        <f t="shared" si="30"/>
        <v>0.50009999999999999</v>
      </c>
      <c r="AM96" s="23">
        <f t="shared" si="29"/>
        <v>0.85349298755199998</v>
      </c>
      <c r="AN96" s="23">
        <f t="shared" si="29"/>
        <v>1.017257768608</v>
      </c>
      <c r="AO96" s="23">
        <f t="shared" si="29"/>
        <v>0.82513434563200017</v>
      </c>
      <c r="AP96" s="23">
        <f t="shared" si="29"/>
        <v>0.77339533043200015</v>
      </c>
      <c r="AQ96" s="23">
        <f t="shared" si="28"/>
        <v>0.63994102420000021</v>
      </c>
      <c r="AR96" s="23">
        <f t="shared" si="35"/>
        <v>2.5183588739027227</v>
      </c>
      <c r="AS96" s="23">
        <f t="shared" si="35"/>
        <v>1.2131760377581655</v>
      </c>
      <c r="AT96" s="23">
        <f t="shared" si="35"/>
        <v>0.99579293220284615</v>
      </c>
      <c r="AU96" s="23">
        <f t="shared" si="35"/>
        <v>0.32516341149016803</v>
      </c>
    </row>
    <row r="97" spans="1:47" x14ac:dyDescent="0.35">
      <c r="A97">
        <v>1927</v>
      </c>
      <c r="B97" s="1">
        <v>-9.1999999999999993</v>
      </c>
      <c r="C97" s="1">
        <v>-14.8</v>
      </c>
      <c r="D97" s="1">
        <v>-18.8</v>
      </c>
      <c r="E97" s="1">
        <v>-8.5</v>
      </c>
      <c r="F97" s="5">
        <v>0.2</v>
      </c>
      <c r="G97" s="1">
        <v>5.0999999999999996</v>
      </c>
      <c r="H97" s="1">
        <v>6.6</v>
      </c>
      <c r="I97" s="1">
        <v>7.6</v>
      </c>
      <c r="J97" s="1">
        <v>5.0999999999999996</v>
      </c>
      <c r="K97" s="1">
        <v>-2.2999999999999998</v>
      </c>
      <c r="L97" s="1">
        <v>-5.8</v>
      </c>
      <c r="M97" s="1">
        <v>-5.5</v>
      </c>
      <c r="N97" s="1">
        <v>-3.4</v>
      </c>
      <c r="O97" s="1">
        <f t="shared" si="31"/>
        <v>24.6</v>
      </c>
      <c r="P97" s="1">
        <f t="shared" si="42"/>
        <v>-10.966666666666669</v>
      </c>
      <c r="Q97" s="1">
        <f t="shared" si="43"/>
        <v>-9.0333333333333332</v>
      </c>
      <c r="R97" s="1">
        <f t="shared" si="44"/>
        <v>6.4333333333333327</v>
      </c>
      <c r="S97" s="1">
        <f t="shared" si="45"/>
        <v>-1</v>
      </c>
      <c r="U97" s="1">
        <f t="shared" si="36"/>
        <v>7.6</v>
      </c>
      <c r="V97" s="1">
        <f t="shared" si="37"/>
        <v>-18.8</v>
      </c>
      <c r="W97" s="5">
        <f t="shared" si="56"/>
        <v>134.79885057471265</v>
      </c>
      <c r="X97" s="1">
        <f t="shared" si="46"/>
        <v>279.02027027027026</v>
      </c>
      <c r="Y97" s="1">
        <f t="shared" si="38"/>
        <v>144.22141969555761</v>
      </c>
      <c r="Z97" s="1">
        <f t="shared" si="39"/>
        <v>206.90956042249144</v>
      </c>
      <c r="AA97" s="7">
        <f t="shared" si="40"/>
        <v>730.72185979082519</v>
      </c>
      <c r="AB97" s="1">
        <f t="shared" si="41"/>
        <v>221.00339602925808</v>
      </c>
      <c r="AC97" s="1">
        <f t="shared" si="47"/>
        <v>2769.9092302333679</v>
      </c>
      <c r="AD97" s="1">
        <f t="shared" si="48"/>
        <v>24.297152560083603</v>
      </c>
      <c r="AE97" s="12">
        <f t="shared" si="49"/>
        <v>0.66066710378873683</v>
      </c>
      <c r="AG97" s="23">
        <f t="shared" si="33"/>
        <v>0.18554000000000001</v>
      </c>
      <c r="AH97" s="23">
        <f t="shared" si="34"/>
        <v>0.29322000000000004</v>
      </c>
      <c r="AI97" s="11">
        <f t="shared" si="30"/>
        <v>0.20484000000000002</v>
      </c>
      <c r="AJ97" s="11">
        <f t="shared" si="30"/>
        <v>0.31352000000000002</v>
      </c>
      <c r="AK97" s="11">
        <f t="shared" si="30"/>
        <v>0.35148000000000001</v>
      </c>
      <c r="AL97" s="11">
        <f t="shared" si="30"/>
        <v>0.49619999999999997</v>
      </c>
      <c r="AM97" s="23">
        <f t="shared" si="29"/>
        <v>0.86547448352800005</v>
      </c>
      <c r="AN97" s="23">
        <f t="shared" si="29"/>
        <v>1.024973409952</v>
      </c>
      <c r="AO97" s="23">
        <f t="shared" si="29"/>
        <v>0.83417819276800009</v>
      </c>
      <c r="AP97" s="23">
        <f t="shared" si="29"/>
        <v>0.78100762076800012</v>
      </c>
      <c r="AQ97" s="23">
        <f t="shared" si="28"/>
        <v>0.64227694480000008</v>
      </c>
      <c r="AR97" s="23">
        <f t="shared" si="35"/>
        <v>2.3535899479584304</v>
      </c>
      <c r="AS97" s="23">
        <f t="shared" si="35"/>
        <v>1.1356991418157651</v>
      </c>
      <c r="AT97" s="23">
        <f t="shared" si="35"/>
        <v>0.93168326050322869</v>
      </c>
      <c r="AU97" s="23">
        <f t="shared" si="35"/>
        <v>0.30329500079392169</v>
      </c>
    </row>
    <row r="98" spans="1:47" x14ac:dyDescent="0.35">
      <c r="A98">
        <v>1928</v>
      </c>
      <c r="B98" s="1">
        <v>-9.6</v>
      </c>
      <c r="C98" s="1">
        <v>-14.8</v>
      </c>
      <c r="D98" s="1">
        <v>-5.9</v>
      </c>
      <c r="E98" s="1">
        <v>-5.4</v>
      </c>
      <c r="F98" s="5">
        <v>0.9</v>
      </c>
      <c r="G98" s="1">
        <v>6</v>
      </c>
      <c r="H98" s="1">
        <v>7.9</v>
      </c>
      <c r="I98" s="1">
        <v>8.3000000000000007</v>
      </c>
      <c r="J98" s="1">
        <v>5.4</v>
      </c>
      <c r="K98" s="1">
        <v>-0.3</v>
      </c>
      <c r="L98" s="1">
        <v>-4.5</v>
      </c>
      <c r="M98" s="1">
        <v>-7.2</v>
      </c>
      <c r="N98" s="1">
        <v>-1.6</v>
      </c>
      <c r="O98" s="1">
        <f t="shared" si="31"/>
        <v>28.5</v>
      </c>
      <c r="P98" s="1">
        <f t="shared" si="42"/>
        <v>-9.9666666666666668</v>
      </c>
      <c r="Q98" s="1">
        <f t="shared" si="43"/>
        <v>-3.4666666666666668</v>
      </c>
      <c r="R98" s="1">
        <f t="shared" si="44"/>
        <v>7.4000000000000012</v>
      </c>
      <c r="S98" s="1">
        <f t="shared" si="45"/>
        <v>0.20000000000000018</v>
      </c>
      <c r="U98" s="1">
        <f t="shared" si="36"/>
        <v>8.3000000000000007</v>
      </c>
      <c r="V98" s="1">
        <f t="shared" si="37"/>
        <v>-14.8</v>
      </c>
      <c r="W98" s="5">
        <f t="shared" si="56"/>
        <v>131.14285714285714</v>
      </c>
      <c r="X98" s="1">
        <f t="shared" si="46"/>
        <v>286.89473684210526</v>
      </c>
      <c r="Y98" s="1">
        <f t="shared" si="38"/>
        <v>155.75187969924812</v>
      </c>
      <c r="Z98" s="1">
        <f t="shared" si="39"/>
        <v>209.01879699248121</v>
      </c>
      <c r="AA98" s="7">
        <f t="shared" si="40"/>
        <v>861.82706766917295</v>
      </c>
      <c r="AB98" s="1">
        <f t="shared" si="41"/>
        <v>217.12258687258688</v>
      </c>
      <c r="AC98" s="1">
        <f t="shared" si="47"/>
        <v>2142.2761904761905</v>
      </c>
      <c r="AD98" s="1">
        <f t="shared" si="48"/>
        <v>22.581563706563699</v>
      </c>
      <c r="AE98" s="12">
        <f t="shared" si="49"/>
        <v>0.61189499940448355</v>
      </c>
      <c r="AG98" s="23">
        <f t="shared" si="33"/>
        <v>0.23351000000000005</v>
      </c>
      <c r="AH98" s="23">
        <f t="shared" si="34"/>
        <v>0.34275</v>
      </c>
      <c r="AI98" s="11">
        <f t="shared" si="30"/>
        <v>0.2298</v>
      </c>
      <c r="AJ98" s="11">
        <f t="shared" si="30"/>
        <v>0.3533</v>
      </c>
      <c r="AK98" s="11">
        <f t="shared" si="30"/>
        <v>0.38969999999999999</v>
      </c>
      <c r="AL98" s="11">
        <f t="shared" si="30"/>
        <v>0.52154999999999996</v>
      </c>
      <c r="AM98" s="23">
        <f t="shared" si="29"/>
        <v>0.79261820125000004</v>
      </c>
      <c r="AN98" s="23">
        <f t="shared" si="29"/>
        <v>0.97609745680000004</v>
      </c>
      <c r="AO98" s="23">
        <f t="shared" si="29"/>
        <v>0.77863355380000021</v>
      </c>
      <c r="AP98" s="23">
        <f t="shared" si="29"/>
        <v>0.7345189378000001</v>
      </c>
      <c r="AQ98" s="23">
        <f t="shared" si="28"/>
        <v>0.62840935405000031</v>
      </c>
      <c r="AR98" s="23">
        <f t="shared" si="35"/>
        <v>2.4943368732828506</v>
      </c>
      <c r="AS98" s="23">
        <f t="shared" si="35"/>
        <v>1.1916108642195049</v>
      </c>
      <c r="AT98" s="23">
        <f t="shared" si="35"/>
        <v>0.98124209439669852</v>
      </c>
      <c r="AU98" s="23">
        <f t="shared" si="35"/>
        <v>0.32580625748406217</v>
      </c>
    </row>
    <row r="99" spans="1:47" x14ac:dyDescent="0.35">
      <c r="A99">
        <v>1929</v>
      </c>
      <c r="B99" s="1">
        <v>-2.1</v>
      </c>
      <c r="C99" s="1">
        <v>-7.8</v>
      </c>
      <c r="D99" s="1">
        <v>-6.1</v>
      </c>
      <c r="E99" s="1">
        <v>-5.2</v>
      </c>
      <c r="F99" s="5">
        <v>0.6</v>
      </c>
      <c r="G99" s="1">
        <v>4.4000000000000004</v>
      </c>
      <c r="H99" s="1">
        <v>7.8</v>
      </c>
      <c r="I99" s="1">
        <v>7.6</v>
      </c>
      <c r="J99" s="1">
        <v>2.1</v>
      </c>
      <c r="K99" s="1">
        <v>-3.6</v>
      </c>
      <c r="L99" s="1">
        <v>-5.8</v>
      </c>
      <c r="M99" s="1">
        <v>-9.3000000000000007</v>
      </c>
      <c r="N99" s="1">
        <v>-1.4</v>
      </c>
      <c r="O99" s="1">
        <f t="shared" si="31"/>
        <v>22.5</v>
      </c>
      <c r="P99" s="1">
        <f t="shared" si="42"/>
        <v>-5.7</v>
      </c>
      <c r="Q99" s="1">
        <f t="shared" si="43"/>
        <v>-3.5666666666666669</v>
      </c>
      <c r="R99" s="1">
        <f t="shared" si="44"/>
        <v>6.5999999999999988</v>
      </c>
      <c r="S99" s="1">
        <f t="shared" si="45"/>
        <v>-2.4333333333333331</v>
      </c>
      <c r="U99" s="1">
        <f t="shared" si="36"/>
        <v>7.8</v>
      </c>
      <c r="V99" s="1">
        <f t="shared" si="37"/>
        <v>-9.3000000000000007</v>
      </c>
      <c r="W99" s="5">
        <f t="shared" si="56"/>
        <v>132.34482758620689</v>
      </c>
      <c r="X99" s="1">
        <f t="shared" si="46"/>
        <v>269.23684210526318</v>
      </c>
      <c r="Y99" s="1">
        <f t="shared" si="38"/>
        <v>136.89201451905629</v>
      </c>
      <c r="Z99" s="1">
        <f t="shared" si="39"/>
        <v>200.79083484573505</v>
      </c>
      <c r="AA99" s="7">
        <f t="shared" si="40"/>
        <v>711.83847549909262</v>
      </c>
      <c r="AB99" s="1">
        <f t="shared" si="41"/>
        <v>210.45009074410163</v>
      </c>
      <c r="AC99" s="1">
        <f t="shared" si="47"/>
        <v>1304.7905626134302</v>
      </c>
      <c r="AD99" s="1">
        <f t="shared" si="48"/>
        <v>27.119782214156075</v>
      </c>
      <c r="AE99" s="12">
        <f t="shared" si="49"/>
        <v>0.57516922691397476</v>
      </c>
      <c r="AG99" s="23">
        <f t="shared" si="33"/>
        <v>0.22982000000000002</v>
      </c>
      <c r="AH99" s="23">
        <f t="shared" si="34"/>
        <v>0.26655000000000001</v>
      </c>
      <c r="AI99" s="11">
        <f t="shared" si="30"/>
        <v>0.19140000000000001</v>
      </c>
      <c r="AJ99" s="11">
        <f t="shared" si="30"/>
        <v>0.29210000000000003</v>
      </c>
      <c r="AK99" s="11">
        <f t="shared" si="30"/>
        <v>0.33089999999999997</v>
      </c>
      <c r="AL99" s="11">
        <f t="shared" si="30"/>
        <v>0.48254999999999998</v>
      </c>
      <c r="AM99" s="23">
        <f t="shared" si="29"/>
        <v>0.90962284405000005</v>
      </c>
      <c r="AN99" s="23">
        <f t="shared" si="29"/>
        <v>1.0525401832000001</v>
      </c>
      <c r="AO99" s="23">
        <f t="shared" si="29"/>
        <v>0.86725923220000001</v>
      </c>
      <c r="AP99" s="23">
        <f t="shared" si="29"/>
        <v>0.80896844020000014</v>
      </c>
      <c r="AQ99" s="23">
        <f t="shared" si="28"/>
        <v>0.65103239605000018</v>
      </c>
      <c r="AR99" s="23">
        <f t="shared" si="35"/>
        <v>2.3540111897017337</v>
      </c>
      <c r="AS99" s="23">
        <f t="shared" si="35"/>
        <v>1.1429389328525332</v>
      </c>
      <c r="AT99" s="23">
        <f t="shared" si="35"/>
        <v>0.93588206729451018</v>
      </c>
      <c r="AU99" s="23">
        <f t="shared" si="35"/>
        <v>0.30138391136179066</v>
      </c>
    </row>
    <row r="100" spans="1:47" x14ac:dyDescent="0.35">
      <c r="A100">
        <v>1930</v>
      </c>
      <c r="B100" s="1">
        <v>-12.6</v>
      </c>
      <c r="C100" s="1">
        <v>-12.4</v>
      </c>
      <c r="D100" s="1">
        <v>-7.8</v>
      </c>
      <c r="E100" s="1">
        <v>-4.5999999999999996</v>
      </c>
      <c r="F100" s="5">
        <v>0.2</v>
      </c>
      <c r="G100" s="1">
        <v>4.2</v>
      </c>
      <c r="H100" s="1">
        <v>7.9</v>
      </c>
      <c r="I100" s="1">
        <v>7.5</v>
      </c>
      <c r="J100" s="1">
        <v>5.3</v>
      </c>
      <c r="K100" s="1">
        <v>-2.6</v>
      </c>
      <c r="L100" s="1">
        <v>-6.6</v>
      </c>
      <c r="M100" s="1">
        <v>-8.9</v>
      </c>
      <c r="N100" s="1">
        <v>-2.5</v>
      </c>
      <c r="O100" s="1">
        <f t="shared" si="31"/>
        <v>25.1</v>
      </c>
      <c r="P100" s="1">
        <f t="shared" si="42"/>
        <v>-11.433333333333332</v>
      </c>
      <c r="Q100" s="1">
        <f t="shared" si="43"/>
        <v>-4.0666666666666664</v>
      </c>
      <c r="R100" s="1">
        <f t="shared" si="44"/>
        <v>6.5333333333333341</v>
      </c>
      <c r="S100" s="1">
        <f t="shared" si="45"/>
        <v>-1.3</v>
      </c>
      <c r="U100" s="1">
        <f t="shared" si="36"/>
        <v>7.9</v>
      </c>
      <c r="V100" s="1">
        <f t="shared" si="37"/>
        <v>-12.6</v>
      </c>
      <c r="W100" s="5">
        <f t="shared" si="56"/>
        <v>134.22916666666666</v>
      </c>
      <c r="X100" s="1">
        <f t="shared" si="46"/>
        <v>278.46202531645571</v>
      </c>
      <c r="Y100" s="1">
        <f t="shared" si="38"/>
        <v>144.23285864978905</v>
      </c>
      <c r="Z100" s="1">
        <f t="shared" si="39"/>
        <v>206.3455959915612</v>
      </c>
      <c r="AA100" s="7">
        <f t="shared" si="40"/>
        <v>759.62638888888898</v>
      </c>
      <c r="AB100" s="1">
        <f t="shared" si="41"/>
        <v>229.99232456140348</v>
      </c>
      <c r="AC100" s="1">
        <f t="shared" si="47"/>
        <v>1931.9355263157888</v>
      </c>
      <c r="AD100" s="1">
        <f t="shared" si="48"/>
        <v>19.233004385964918</v>
      </c>
      <c r="AE100" s="12">
        <f t="shared" si="49"/>
        <v>0.61460842490106748</v>
      </c>
      <c r="AG100" s="23">
        <f t="shared" si="33"/>
        <v>0.23351000000000005</v>
      </c>
      <c r="AH100" s="23">
        <f t="shared" si="34"/>
        <v>0.29957</v>
      </c>
      <c r="AI100" s="11">
        <f t="shared" si="30"/>
        <v>0.20804</v>
      </c>
      <c r="AJ100" s="11">
        <f t="shared" si="30"/>
        <v>0.31862000000000001</v>
      </c>
      <c r="AK100" s="11">
        <f t="shared" si="30"/>
        <v>0.35638000000000003</v>
      </c>
      <c r="AL100" s="11">
        <f t="shared" si="30"/>
        <v>0.49944999999999995</v>
      </c>
      <c r="AM100" s="23">
        <f t="shared" si="29"/>
        <v>0.85547038745800008</v>
      </c>
      <c r="AN100" s="23">
        <f t="shared" si="29"/>
        <v>1.018538752672</v>
      </c>
      <c r="AO100" s="23">
        <f t="shared" si="29"/>
        <v>0.82662906464800012</v>
      </c>
      <c r="AP100" s="23">
        <f t="shared" si="29"/>
        <v>0.7746524246480001</v>
      </c>
      <c r="AQ100" s="23">
        <f t="shared" si="28"/>
        <v>0.64032523205000025</v>
      </c>
      <c r="AR100" s="23">
        <f t="shared" si="35"/>
        <v>2.392143627093716</v>
      </c>
      <c r="AS100" s="23">
        <f t="shared" si="35"/>
        <v>1.1526917609719014</v>
      </c>
      <c r="AT100" s="23">
        <f t="shared" si="35"/>
        <v>0.94605867200329641</v>
      </c>
      <c r="AU100" s="23">
        <f t="shared" si="35"/>
        <v>0.30876521334562612</v>
      </c>
    </row>
    <row r="101" spans="1:47" x14ac:dyDescent="0.35">
      <c r="A101">
        <v>1931</v>
      </c>
      <c r="B101" s="1">
        <v>-7.4</v>
      </c>
      <c r="C101" s="1">
        <v>-13.9</v>
      </c>
      <c r="D101" s="1">
        <v>-17.600000000000001</v>
      </c>
      <c r="E101" s="1">
        <v>-9</v>
      </c>
      <c r="F101" s="5">
        <v>0.2</v>
      </c>
      <c r="G101" s="1">
        <v>6.8</v>
      </c>
      <c r="H101" s="1">
        <v>9.6999999999999993</v>
      </c>
      <c r="I101" s="1">
        <v>8.1999999999999993</v>
      </c>
      <c r="J101" s="1">
        <v>5.6</v>
      </c>
      <c r="K101" s="1">
        <v>-2.1</v>
      </c>
      <c r="L101" s="1">
        <v>-8</v>
      </c>
      <c r="M101" s="1">
        <v>-8.9</v>
      </c>
      <c r="N101" s="1">
        <v>-3</v>
      </c>
      <c r="O101" s="1">
        <f t="shared" si="31"/>
        <v>30.5</v>
      </c>
      <c r="P101" s="1">
        <f t="shared" si="42"/>
        <v>-10.066666666666668</v>
      </c>
      <c r="Q101" s="1">
        <f t="shared" si="43"/>
        <v>-8.8000000000000007</v>
      </c>
      <c r="R101" s="1">
        <f t="shared" si="44"/>
        <v>8.2333333333333325</v>
      </c>
      <c r="S101" s="1">
        <f t="shared" si="45"/>
        <v>-1.5</v>
      </c>
      <c r="U101" s="1">
        <f t="shared" si="36"/>
        <v>9.6999999999999993</v>
      </c>
      <c r="V101" s="1">
        <f t="shared" si="37"/>
        <v>-17.600000000000001</v>
      </c>
      <c r="W101" s="5">
        <f t="shared" si="56"/>
        <v>134.83695652173913</v>
      </c>
      <c r="X101" s="1">
        <f t="shared" si="46"/>
        <v>280.18181818181819</v>
      </c>
      <c r="Y101" s="1">
        <f t="shared" si="38"/>
        <v>145.34486166007906</v>
      </c>
      <c r="Z101" s="1">
        <f t="shared" si="39"/>
        <v>207.50938735177866</v>
      </c>
      <c r="AA101" s="7">
        <f t="shared" si="40"/>
        <v>939.89677206851115</v>
      </c>
      <c r="AB101" s="1">
        <f t="shared" si="41"/>
        <v>221.37493120528342</v>
      </c>
      <c r="AC101" s="1">
        <f t="shared" si="47"/>
        <v>2597.4658594753255</v>
      </c>
      <c r="AD101" s="1">
        <f t="shared" si="48"/>
        <v>24.149490919097417</v>
      </c>
      <c r="AE101" s="12">
        <f t="shared" si="49"/>
        <v>0.62439866841250424</v>
      </c>
      <c r="AG101" s="23">
        <f t="shared" si="33"/>
        <v>0.29992999999999997</v>
      </c>
      <c r="AH101" s="23">
        <f t="shared" si="34"/>
        <v>0.36814999999999998</v>
      </c>
      <c r="AI101" s="11">
        <f t="shared" si="30"/>
        <v>0.24260000000000001</v>
      </c>
      <c r="AJ101" s="11">
        <f t="shared" si="30"/>
        <v>0.37370000000000003</v>
      </c>
      <c r="AK101" s="11">
        <f t="shared" si="30"/>
        <v>0.4093</v>
      </c>
      <c r="AL101" s="11">
        <f t="shared" si="30"/>
        <v>0.53454999999999997</v>
      </c>
      <c r="AM101" s="23">
        <f t="shared" si="29"/>
        <v>0.75986180245000012</v>
      </c>
      <c r="AN101" s="23">
        <f t="shared" si="29"/>
        <v>0.9522025192000001</v>
      </c>
      <c r="AO101" s="23">
        <f t="shared" si="29"/>
        <v>0.7531200898</v>
      </c>
      <c r="AP101" s="23">
        <f t="shared" si="29"/>
        <v>0.71342110580000018</v>
      </c>
      <c r="AQ101" s="23">
        <f t="shared" si="28"/>
        <v>0.62250426005000015</v>
      </c>
      <c r="AR101" s="23">
        <f t="shared" si="35"/>
        <v>2.5727832128698909</v>
      </c>
      <c r="AS101" s="23">
        <f t="shared" si="35"/>
        <v>1.2238551708296037</v>
      </c>
      <c r="AT101" s="23">
        <f t="shared" si="35"/>
        <v>1.009898350223555</v>
      </c>
      <c r="AU101" s="23">
        <f t="shared" si="35"/>
        <v>0.33864079781606182</v>
      </c>
    </row>
    <row r="102" spans="1:47" x14ac:dyDescent="0.35">
      <c r="A102">
        <v>1932</v>
      </c>
      <c r="B102" s="1">
        <v>-15.9</v>
      </c>
      <c r="C102" s="1">
        <v>-5.6</v>
      </c>
      <c r="D102" s="1">
        <v>-4.8</v>
      </c>
      <c r="E102" s="1">
        <v>-5.9</v>
      </c>
      <c r="F102" s="5">
        <v>2.2000000000000002</v>
      </c>
      <c r="G102" s="1">
        <v>5.4</v>
      </c>
      <c r="H102" s="1">
        <v>7.8</v>
      </c>
      <c r="I102" s="1">
        <v>6.5</v>
      </c>
      <c r="J102" s="1">
        <v>3.3</v>
      </c>
      <c r="K102" s="1">
        <v>-1.9</v>
      </c>
      <c r="L102" s="1">
        <v>-7.4</v>
      </c>
      <c r="M102" s="1">
        <v>-9.9</v>
      </c>
      <c r="N102" s="1">
        <v>-2.2000000000000002</v>
      </c>
      <c r="O102" s="1">
        <f t="shared" si="31"/>
        <v>25.2</v>
      </c>
      <c r="P102" s="1">
        <f t="shared" si="42"/>
        <v>-10.133333333333333</v>
      </c>
      <c r="Q102" s="1">
        <f t="shared" si="43"/>
        <v>-2.8333333333333335</v>
      </c>
      <c r="R102" s="1">
        <f t="shared" si="44"/>
        <v>6.5666666666666664</v>
      </c>
      <c r="S102" s="1">
        <f t="shared" si="45"/>
        <v>-2</v>
      </c>
      <c r="U102" s="1">
        <f t="shared" si="36"/>
        <v>7.8</v>
      </c>
      <c r="V102" s="1">
        <f t="shared" si="37"/>
        <v>-15.9</v>
      </c>
      <c r="W102" s="5">
        <f t="shared" si="56"/>
        <v>127.21604938271605</v>
      </c>
      <c r="X102" s="1">
        <f t="shared" si="46"/>
        <v>277.35576923076923</v>
      </c>
      <c r="Y102" s="1">
        <f t="shared" si="38"/>
        <v>150.13971984805318</v>
      </c>
      <c r="Z102" s="1">
        <f t="shared" si="39"/>
        <v>202.28590930674264</v>
      </c>
      <c r="AA102" s="7">
        <f t="shared" si="40"/>
        <v>780.72654320987635</v>
      </c>
      <c r="AB102" s="1">
        <f t="shared" si="41"/>
        <v>212.03423120089786</v>
      </c>
      <c r="AC102" s="1">
        <f t="shared" si="47"/>
        <v>2247.5628507295173</v>
      </c>
      <c r="AD102" s="1">
        <f t="shared" si="48"/>
        <v>21.198933782267119</v>
      </c>
      <c r="AE102" s="12">
        <f t="shared" si="49"/>
        <v>0.62917714771068078</v>
      </c>
      <c r="AG102" s="23">
        <f t="shared" si="33"/>
        <v>0.22982000000000002</v>
      </c>
      <c r="AH102" s="23">
        <f t="shared" si="34"/>
        <v>0.30084</v>
      </c>
      <c r="AI102" s="11">
        <f t="shared" si="30"/>
        <v>0.20868</v>
      </c>
      <c r="AJ102" s="11">
        <f t="shared" si="30"/>
        <v>0.31963999999999998</v>
      </c>
      <c r="AK102" s="11">
        <f t="shared" si="30"/>
        <v>0.35736000000000001</v>
      </c>
      <c r="AL102" s="11">
        <f t="shared" si="30"/>
        <v>0.50009999999999999</v>
      </c>
      <c r="AM102" s="23">
        <f t="shared" si="29"/>
        <v>0.85349298755200009</v>
      </c>
      <c r="AN102" s="23">
        <f t="shared" si="29"/>
        <v>1.017257768608</v>
      </c>
      <c r="AO102" s="23">
        <f t="shared" si="29"/>
        <v>0.82513434563200017</v>
      </c>
      <c r="AP102" s="23">
        <f t="shared" si="29"/>
        <v>0.77339533043200015</v>
      </c>
      <c r="AQ102" s="23">
        <f t="shared" si="28"/>
        <v>0.63994102420000021</v>
      </c>
      <c r="AR102" s="23">
        <f t="shared" si="35"/>
        <v>2.4236138810878152</v>
      </c>
      <c r="AS102" s="23">
        <f t="shared" si="35"/>
        <v>1.1675342683615395</v>
      </c>
      <c r="AT102" s="23">
        <f t="shared" si="35"/>
        <v>0.95832948917080329</v>
      </c>
      <c r="AU102" s="23">
        <f t="shared" si="35"/>
        <v>0.31293020461700943</v>
      </c>
    </row>
    <row r="103" spans="1:47" x14ac:dyDescent="0.35">
      <c r="A103">
        <v>1933</v>
      </c>
      <c r="B103" s="1">
        <v>-16.100000000000001</v>
      </c>
      <c r="C103" s="1">
        <v>-10.4</v>
      </c>
      <c r="D103" s="1">
        <v>-12.6</v>
      </c>
      <c r="E103" s="1">
        <v>-7.8</v>
      </c>
      <c r="F103" s="5">
        <v>0.2</v>
      </c>
      <c r="G103" s="1">
        <v>4.3</v>
      </c>
      <c r="H103" s="1">
        <v>8.6</v>
      </c>
      <c r="I103" s="1">
        <v>7.7</v>
      </c>
      <c r="J103" s="1">
        <v>2.2000000000000002</v>
      </c>
      <c r="K103" s="1">
        <v>-1.8</v>
      </c>
      <c r="L103" s="1">
        <v>-4</v>
      </c>
      <c r="M103" s="1">
        <v>-5.4</v>
      </c>
      <c r="N103" s="1">
        <v>-2.9</v>
      </c>
      <c r="O103" s="1">
        <f t="shared" si="31"/>
        <v>23</v>
      </c>
      <c r="P103" s="1">
        <f t="shared" si="42"/>
        <v>-12.133333333333333</v>
      </c>
      <c r="Q103" s="1">
        <f t="shared" si="43"/>
        <v>-6.7333333333333334</v>
      </c>
      <c r="R103" s="1">
        <f t="shared" si="44"/>
        <v>6.8666666666666663</v>
      </c>
      <c r="S103" s="1">
        <f t="shared" si="45"/>
        <v>-1.2</v>
      </c>
      <c r="U103" s="1">
        <f t="shared" si="36"/>
        <v>8.6</v>
      </c>
      <c r="V103" s="1">
        <f t="shared" si="37"/>
        <v>-16.100000000000001</v>
      </c>
      <c r="W103" s="5">
        <f t="shared" si="56"/>
        <v>134.73750000000001</v>
      </c>
      <c r="X103" s="1">
        <f t="shared" si="46"/>
        <v>274.77499999999998</v>
      </c>
      <c r="Y103" s="1">
        <f t="shared" si="38"/>
        <v>140.03749999999997</v>
      </c>
      <c r="Z103" s="1">
        <f t="shared" si="39"/>
        <v>204.75624999999999</v>
      </c>
      <c r="AA103" s="7">
        <f t="shared" si="40"/>
        <v>802.88166666666632</v>
      </c>
      <c r="AB103" s="1">
        <f t="shared" si="41"/>
        <v>222.38173076923078</v>
      </c>
      <c r="AC103" s="1">
        <f t="shared" si="47"/>
        <v>2386.897243589744</v>
      </c>
      <c r="AD103" s="1">
        <f t="shared" si="48"/>
        <v>23.546634615384619</v>
      </c>
      <c r="AE103" s="12">
        <f t="shared" si="49"/>
        <v>0.63292160195588665</v>
      </c>
      <c r="AG103" s="23">
        <f t="shared" si="33"/>
        <v>0.25934000000000001</v>
      </c>
      <c r="AH103" s="23">
        <f t="shared" si="34"/>
        <v>0.27289999999999998</v>
      </c>
      <c r="AI103" s="11">
        <f t="shared" si="30"/>
        <v>0.1946</v>
      </c>
      <c r="AJ103" s="11">
        <f t="shared" si="30"/>
        <v>0.29720000000000002</v>
      </c>
      <c r="AK103" s="11">
        <f t="shared" si="30"/>
        <v>0.33579999999999999</v>
      </c>
      <c r="AL103" s="11">
        <f t="shared" si="30"/>
        <v>0.48580000000000001</v>
      </c>
      <c r="AM103" s="23">
        <f t="shared" si="29"/>
        <v>0.8987990722000001</v>
      </c>
      <c r="AN103" s="23">
        <f t="shared" si="29"/>
        <v>1.0458973672</v>
      </c>
      <c r="AO103" s="23">
        <f t="shared" si="29"/>
        <v>0.85918137280000006</v>
      </c>
      <c r="AP103" s="23">
        <f t="shared" si="29"/>
        <v>0.80212516880000018</v>
      </c>
      <c r="AQ103" s="23">
        <f t="shared" si="28"/>
        <v>0.64886596880000025</v>
      </c>
      <c r="AR103" s="23">
        <f t="shared" si="35"/>
        <v>2.4921188877397613</v>
      </c>
      <c r="AS103" s="23">
        <f t="shared" si="35"/>
        <v>1.2081643836591527</v>
      </c>
      <c r="AT103" s="23">
        <f t="shared" si="35"/>
        <v>0.98971795580486854</v>
      </c>
      <c r="AU103" s="23">
        <f t="shared" si="35"/>
        <v>0.31954446910061102</v>
      </c>
    </row>
    <row r="104" spans="1:47" x14ac:dyDescent="0.35">
      <c r="A104">
        <v>1934</v>
      </c>
      <c r="B104" s="1">
        <v>-11</v>
      </c>
      <c r="C104" s="1">
        <v>-16</v>
      </c>
      <c r="D104" s="1">
        <v>-15.3</v>
      </c>
      <c r="E104" s="1">
        <v>-6.1</v>
      </c>
      <c r="F104" s="4">
        <v>-2.2000000000000002</v>
      </c>
      <c r="G104" s="1">
        <v>4.7</v>
      </c>
      <c r="H104" s="1">
        <v>8.3000000000000007</v>
      </c>
      <c r="I104" s="1">
        <v>7.2</v>
      </c>
      <c r="J104" s="1">
        <v>3.3</v>
      </c>
      <c r="K104" s="1">
        <v>-2.4</v>
      </c>
      <c r="L104" s="1">
        <v>-4.0999999999999996</v>
      </c>
      <c r="M104" s="1">
        <v>-5.3</v>
      </c>
      <c r="N104" s="1">
        <v>-3.2</v>
      </c>
      <c r="O104" s="1">
        <f t="shared" si="31"/>
        <v>23.5</v>
      </c>
      <c r="P104" s="1">
        <f t="shared" si="42"/>
        <v>-10.799999999999999</v>
      </c>
      <c r="Q104" s="1">
        <f t="shared" si="43"/>
        <v>-7.8666666666666663</v>
      </c>
      <c r="R104" s="1">
        <f t="shared" si="44"/>
        <v>6.7333333333333334</v>
      </c>
      <c r="S104" s="1">
        <f t="shared" si="45"/>
        <v>-1.0666666666666667</v>
      </c>
      <c r="U104" s="1">
        <f t="shared" si="36"/>
        <v>8.3000000000000007</v>
      </c>
      <c r="V104" s="1">
        <f t="shared" si="37"/>
        <v>-16</v>
      </c>
      <c r="W104" s="4">
        <f t="shared" ref="W104:W115" si="57">INTERCEPT(F$7:G$7,F104:G104)</f>
        <v>145.22463768115941</v>
      </c>
      <c r="X104" s="1">
        <f t="shared" si="46"/>
        <v>275.65789473684208</v>
      </c>
      <c r="Y104" s="1">
        <f t="shared" si="38"/>
        <v>130.43325705568267</v>
      </c>
      <c r="Z104" s="1">
        <f t="shared" si="39"/>
        <v>210.44126620900073</v>
      </c>
      <c r="AA104" s="7">
        <f t="shared" si="40"/>
        <v>721.73068904144407</v>
      </c>
      <c r="AB104" s="1">
        <f t="shared" si="41"/>
        <v>235.44963768115943</v>
      </c>
      <c r="AC104" s="1">
        <f t="shared" si="47"/>
        <v>2511.4628019323673</v>
      </c>
      <c r="AD104" s="1">
        <f t="shared" si="48"/>
        <v>27.499818840579692</v>
      </c>
      <c r="AE104" s="12">
        <f t="shared" si="49"/>
        <v>0.65101058166577896</v>
      </c>
      <c r="AG104" s="23">
        <f t="shared" si="33"/>
        <v>0.24827000000000005</v>
      </c>
      <c r="AH104" s="23">
        <f t="shared" si="34"/>
        <v>0.27925</v>
      </c>
      <c r="AI104" s="11">
        <f t="shared" si="30"/>
        <v>0.1978</v>
      </c>
      <c r="AJ104" s="11">
        <f t="shared" si="30"/>
        <v>0.30230000000000001</v>
      </c>
      <c r="AK104" s="11">
        <f t="shared" si="30"/>
        <v>0.3407</v>
      </c>
      <c r="AL104" s="11">
        <f t="shared" si="30"/>
        <v>0.48904999999999998</v>
      </c>
      <c r="AM104" s="23">
        <f t="shared" si="29"/>
        <v>0.8881704612500001</v>
      </c>
      <c r="AN104" s="23">
        <f t="shared" si="29"/>
        <v>1.0393041128</v>
      </c>
      <c r="AO104" s="23">
        <f t="shared" si="29"/>
        <v>0.85122940180000017</v>
      </c>
      <c r="AP104" s="23">
        <f t="shared" si="29"/>
        <v>0.79539810580000014</v>
      </c>
      <c r="AQ104" s="23">
        <f t="shared" si="28"/>
        <v>0.64675066405000015</v>
      </c>
      <c r="AR104" s="23">
        <f t="shared" si="35"/>
        <v>2.3553603530821636</v>
      </c>
      <c r="AS104" s="23">
        <f t="shared" si="35"/>
        <v>1.1401676796766962</v>
      </c>
      <c r="AT104" s="23">
        <f t="shared" si="35"/>
        <v>0.93442504360923861</v>
      </c>
      <c r="AU104" s="23">
        <f t="shared" si="35"/>
        <v>0.30247122387254027</v>
      </c>
    </row>
    <row r="105" spans="1:47" x14ac:dyDescent="0.35">
      <c r="A105">
        <v>1935</v>
      </c>
      <c r="B105" s="1">
        <v>-11.1</v>
      </c>
      <c r="C105" s="1">
        <v>-18.3</v>
      </c>
      <c r="D105" s="1">
        <v>-10.1</v>
      </c>
      <c r="E105" s="1">
        <v>-4.8</v>
      </c>
      <c r="F105" s="4">
        <v>-0.2</v>
      </c>
      <c r="G105" s="1">
        <v>6.1</v>
      </c>
      <c r="H105" s="1">
        <v>8.1</v>
      </c>
      <c r="I105" s="1">
        <v>7.4</v>
      </c>
      <c r="J105" s="1">
        <v>5.0999999999999996</v>
      </c>
      <c r="K105" s="1">
        <v>-2</v>
      </c>
      <c r="L105" s="1">
        <v>-5</v>
      </c>
      <c r="M105" s="1">
        <v>-7</v>
      </c>
      <c r="N105" s="1">
        <v>-2.6</v>
      </c>
      <c r="O105" s="1">
        <f t="shared" si="31"/>
        <v>26.700000000000003</v>
      </c>
      <c r="P105" s="1">
        <f t="shared" si="42"/>
        <v>-11.566666666666668</v>
      </c>
      <c r="Q105" s="1">
        <f t="shared" si="43"/>
        <v>-5.0333333333333323</v>
      </c>
      <c r="R105" s="1">
        <f t="shared" si="44"/>
        <v>7.2</v>
      </c>
      <c r="S105" s="1">
        <f t="shared" si="45"/>
        <v>-0.63333333333333341</v>
      </c>
      <c r="U105" s="1">
        <f t="shared" si="36"/>
        <v>8.1</v>
      </c>
      <c r="V105" s="1">
        <f t="shared" si="37"/>
        <v>-18.3</v>
      </c>
      <c r="W105" s="4">
        <f t="shared" si="57"/>
        <v>136.46825396825398</v>
      </c>
      <c r="X105" s="1">
        <f t="shared" si="46"/>
        <v>279.90845070422534</v>
      </c>
      <c r="Y105" s="1">
        <f t="shared" si="38"/>
        <v>143.44019673597137</v>
      </c>
      <c r="Z105" s="1">
        <f t="shared" si="39"/>
        <v>208.18835233623966</v>
      </c>
      <c r="AA105" s="7">
        <f t="shared" si="40"/>
        <v>774.57706237424532</v>
      </c>
      <c r="AB105" s="1">
        <f t="shared" si="41"/>
        <v>225.81035923141189</v>
      </c>
      <c r="AC105" s="1">
        <f t="shared" si="47"/>
        <v>2754.886382623225</v>
      </c>
      <c r="AD105" s="1">
        <f t="shared" si="48"/>
        <v>23.563074352548028</v>
      </c>
      <c r="AE105" s="12">
        <f t="shared" si="49"/>
        <v>0.65348810026272208</v>
      </c>
      <c r="AG105" s="23">
        <f t="shared" si="33"/>
        <v>0.24088999999999999</v>
      </c>
      <c r="AH105" s="23">
        <f t="shared" si="34"/>
        <v>0.31989000000000001</v>
      </c>
      <c r="AI105" s="11">
        <f t="shared" si="30"/>
        <v>0.21828000000000003</v>
      </c>
      <c r="AJ105" s="11">
        <f t="shared" si="30"/>
        <v>0.33494000000000002</v>
      </c>
      <c r="AK105" s="11">
        <f t="shared" si="30"/>
        <v>0.37206</v>
      </c>
      <c r="AL105" s="11">
        <f t="shared" si="30"/>
        <v>0.50985000000000003</v>
      </c>
      <c r="AM105" s="23">
        <f t="shared" si="29"/>
        <v>0.82476876128200016</v>
      </c>
      <c r="AN105" s="23">
        <f t="shared" si="29"/>
        <v>0.99828090332800001</v>
      </c>
      <c r="AO105" s="23">
        <f t="shared" si="29"/>
        <v>0.80331782471200008</v>
      </c>
      <c r="AP105" s="23">
        <f t="shared" si="29"/>
        <v>0.75509671751200003</v>
      </c>
      <c r="AQ105" s="23">
        <f t="shared" si="28"/>
        <v>0.63442329445000023</v>
      </c>
      <c r="AR105" s="23">
        <f t="shared" si="35"/>
        <v>2.3914271137796188</v>
      </c>
      <c r="AS105" s="23">
        <f t="shared" si="35"/>
        <v>1.147450209242868</v>
      </c>
      <c r="AT105" s="23">
        <f t="shared" si="35"/>
        <v>0.94318788607082782</v>
      </c>
      <c r="AU105" s="23">
        <f t="shared" si="35"/>
        <v>0.31034868682903582</v>
      </c>
    </row>
    <row r="106" spans="1:47" x14ac:dyDescent="0.35">
      <c r="A106">
        <v>1936</v>
      </c>
      <c r="B106" s="1">
        <v>-7</v>
      </c>
      <c r="C106" s="1">
        <v>-9.1999999999999993</v>
      </c>
      <c r="D106" s="1">
        <v>-11.8</v>
      </c>
      <c r="E106" s="1">
        <v>-4.2</v>
      </c>
      <c r="F106" s="5">
        <v>0.5</v>
      </c>
      <c r="G106" s="1">
        <v>4.9000000000000004</v>
      </c>
      <c r="H106" s="1">
        <v>9.6999999999999993</v>
      </c>
      <c r="I106" s="1">
        <v>7.1</v>
      </c>
      <c r="J106" s="1">
        <v>3.5</v>
      </c>
      <c r="K106" s="1">
        <v>-2</v>
      </c>
      <c r="L106" s="1">
        <v>-5</v>
      </c>
      <c r="M106" s="1">
        <v>-11.9</v>
      </c>
      <c r="N106" s="1">
        <v>-2.1</v>
      </c>
      <c r="O106" s="1">
        <f t="shared" si="31"/>
        <v>25.7</v>
      </c>
      <c r="P106" s="1">
        <f t="shared" si="42"/>
        <v>-7.7333333333333334</v>
      </c>
      <c r="Q106" s="1">
        <f t="shared" si="43"/>
        <v>-5.166666666666667</v>
      </c>
      <c r="R106" s="1">
        <f t="shared" si="44"/>
        <v>7.2333333333333334</v>
      </c>
      <c r="S106" s="1">
        <f t="shared" si="45"/>
        <v>-1.1666666666666667</v>
      </c>
      <c r="U106" s="1">
        <f t="shared" si="36"/>
        <v>9.6999999999999993</v>
      </c>
      <c r="V106" s="1">
        <f t="shared" si="37"/>
        <v>-11.9</v>
      </c>
      <c r="W106" s="5">
        <f t="shared" ref="W106" si="58">INTERCEPT(E$7:F$7,E106:F106)</f>
        <v>132.25531914893617</v>
      </c>
      <c r="X106" s="1">
        <f t="shared" si="46"/>
        <v>277.40909090909093</v>
      </c>
      <c r="Y106" s="1">
        <f t="shared" si="38"/>
        <v>145.15377176015477</v>
      </c>
      <c r="Z106" s="1">
        <f t="shared" si="39"/>
        <v>204.83220502901355</v>
      </c>
      <c r="AA106" s="7">
        <f t="shared" si="40"/>
        <v>938.66105738233409</v>
      </c>
      <c r="AB106" s="1">
        <f t="shared" si="41"/>
        <v>217.34686844471082</v>
      </c>
      <c r="AC106" s="1">
        <f t="shared" si="47"/>
        <v>1724.2851563280392</v>
      </c>
      <c r="AD106" s="1">
        <f t="shared" si="48"/>
        <v>23.581884926580756</v>
      </c>
      <c r="AE106" s="12">
        <f t="shared" si="49"/>
        <v>0.57543390870763877</v>
      </c>
      <c r="AG106" s="23">
        <f t="shared" si="33"/>
        <v>0.29992999999999997</v>
      </c>
      <c r="AH106" s="23">
        <f t="shared" si="34"/>
        <v>0.30718999999999996</v>
      </c>
      <c r="AI106" s="11">
        <f t="shared" si="30"/>
        <v>0.21188000000000001</v>
      </c>
      <c r="AJ106" s="11">
        <f t="shared" si="30"/>
        <v>0.32473999999999997</v>
      </c>
      <c r="AK106" s="11">
        <f t="shared" si="30"/>
        <v>0.36225999999999997</v>
      </c>
      <c r="AL106" s="11">
        <f t="shared" si="30"/>
        <v>0.50334999999999996</v>
      </c>
      <c r="AM106" s="23">
        <f t="shared" si="29"/>
        <v>0.84372308456200018</v>
      </c>
      <c r="AN106" s="23">
        <f t="shared" si="29"/>
        <v>1.0108825852480001</v>
      </c>
      <c r="AO106" s="23">
        <f t="shared" si="29"/>
        <v>0.81773628359200012</v>
      </c>
      <c r="AP106" s="23">
        <f t="shared" si="29"/>
        <v>0.76717958439200018</v>
      </c>
      <c r="AQ106" s="23">
        <f t="shared" si="28"/>
        <v>0.6380506584500002</v>
      </c>
      <c r="AR106" s="23">
        <f t="shared" ref="AR106:AU137" si="59">AR$6*SQRT($AA106*AN106)</f>
        <v>2.6491296224582523</v>
      </c>
      <c r="AS106" s="23">
        <f t="shared" si="59"/>
        <v>1.2744384508355955</v>
      </c>
      <c r="AT106" s="23">
        <f t="shared" si="59"/>
        <v>1.0465681790638104</v>
      </c>
      <c r="AU106" s="23">
        <f t="shared" si="59"/>
        <v>0.34261787449276149</v>
      </c>
    </row>
    <row r="107" spans="1:47" x14ac:dyDescent="0.35">
      <c r="A107">
        <v>1937</v>
      </c>
      <c r="B107" s="1">
        <v>-16</v>
      </c>
      <c r="C107" s="1">
        <v>-16.2</v>
      </c>
      <c r="D107" s="1">
        <v>-7.9</v>
      </c>
      <c r="E107" s="1">
        <v>-11.4</v>
      </c>
      <c r="F107" s="6">
        <v>-1.4</v>
      </c>
      <c r="G107" s="1">
        <v>3.9</v>
      </c>
      <c r="H107" s="1">
        <v>8.6999999999999993</v>
      </c>
      <c r="I107" s="1">
        <v>4.9000000000000004</v>
      </c>
      <c r="J107" s="1">
        <v>3.2</v>
      </c>
      <c r="K107" s="1">
        <v>-3.6</v>
      </c>
      <c r="L107" s="1">
        <v>-2.9</v>
      </c>
      <c r="M107" s="1">
        <v>-9.4</v>
      </c>
      <c r="N107" s="1">
        <v>-4</v>
      </c>
      <c r="O107" s="1">
        <f t="shared" si="31"/>
        <v>20.7</v>
      </c>
      <c r="P107" s="1">
        <f t="shared" si="42"/>
        <v>-14.699999999999998</v>
      </c>
      <c r="Q107" s="1">
        <f t="shared" si="43"/>
        <v>-6.8999999999999995</v>
      </c>
      <c r="R107" s="1">
        <f t="shared" si="44"/>
        <v>5.833333333333333</v>
      </c>
      <c r="S107" s="1">
        <f t="shared" si="45"/>
        <v>-1.0999999999999999</v>
      </c>
      <c r="U107" s="1">
        <f t="shared" si="36"/>
        <v>8.6999999999999993</v>
      </c>
      <c r="V107" s="1">
        <f t="shared" si="37"/>
        <v>-16.2</v>
      </c>
      <c r="W107" s="4">
        <f t="shared" si="57"/>
        <v>143.5566037735849</v>
      </c>
      <c r="X107" s="1">
        <f t="shared" si="46"/>
        <v>272.35294117647061</v>
      </c>
      <c r="Y107" s="1">
        <f t="shared" si="38"/>
        <v>128.79633740288571</v>
      </c>
      <c r="Z107" s="1">
        <f t="shared" si="39"/>
        <v>207.95477247502777</v>
      </c>
      <c r="AA107" s="7">
        <f t="shared" si="40"/>
        <v>747.01875693673696</v>
      </c>
      <c r="AB107" s="1">
        <f t="shared" si="41"/>
        <v>231.14751286449396</v>
      </c>
      <c r="AC107" s="1">
        <f t="shared" si="47"/>
        <v>2496.3931389365343</v>
      </c>
      <c r="AD107" s="1">
        <f t="shared" si="48"/>
        <v>27.982847341337916</v>
      </c>
      <c r="AE107" s="12">
        <f t="shared" si="49"/>
        <v>0.64640086595785884</v>
      </c>
      <c r="AG107" s="23">
        <f t="shared" si="33"/>
        <v>0.26302999999999999</v>
      </c>
      <c r="AH107" s="23">
        <f t="shared" si="34"/>
        <v>0.24368999999999996</v>
      </c>
      <c r="AI107" s="11">
        <f t="shared" si="30"/>
        <v>0.17988000000000001</v>
      </c>
      <c r="AJ107" s="11">
        <f t="shared" si="30"/>
        <v>0.27373999999999998</v>
      </c>
      <c r="AK107" s="11">
        <f t="shared" si="30"/>
        <v>0.31325999999999998</v>
      </c>
      <c r="AL107" s="11">
        <f t="shared" si="30"/>
        <v>0.47084999999999999</v>
      </c>
      <c r="AM107" s="23">
        <f t="shared" si="29"/>
        <v>0.95020435496200018</v>
      </c>
      <c r="AN107" s="23">
        <f t="shared" si="29"/>
        <v>1.0768646908480002</v>
      </c>
      <c r="AO107" s="23">
        <f t="shared" si="29"/>
        <v>0.8973818819920002</v>
      </c>
      <c r="AP107" s="23">
        <f t="shared" si="29"/>
        <v>0.83456642279200011</v>
      </c>
      <c r="AQ107" s="23">
        <f t="shared" si="28"/>
        <v>0.65925482845000005</v>
      </c>
      <c r="AR107" s="23">
        <f t="shared" si="59"/>
        <v>2.4391851827673734</v>
      </c>
      <c r="AS107" s="23">
        <f t="shared" si="59"/>
        <v>1.1910012944293888</v>
      </c>
      <c r="AT107" s="23">
        <f t="shared" si="59"/>
        <v>0.97377991856952373</v>
      </c>
      <c r="AU107" s="23">
        <f t="shared" si="59"/>
        <v>0.3106851164778241</v>
      </c>
    </row>
    <row r="108" spans="1:47" x14ac:dyDescent="0.35">
      <c r="A108">
        <v>1938</v>
      </c>
      <c r="B108" s="1">
        <v>-16</v>
      </c>
      <c r="C108" s="1">
        <v>-16.399999999999999</v>
      </c>
      <c r="D108" s="1">
        <v>-17.600000000000001</v>
      </c>
      <c r="E108" s="1">
        <v>-9.9</v>
      </c>
      <c r="F108" s="6">
        <v>-1.1000000000000001</v>
      </c>
      <c r="G108" s="1">
        <v>3.6</v>
      </c>
      <c r="H108" s="1">
        <v>6.8</v>
      </c>
      <c r="I108" s="1">
        <v>7.3</v>
      </c>
      <c r="J108" s="1">
        <v>2.6</v>
      </c>
      <c r="K108" s="1">
        <v>-3.5</v>
      </c>
      <c r="L108" s="1">
        <v>-9.1999999999999993</v>
      </c>
      <c r="M108" s="1">
        <v>-11.9</v>
      </c>
      <c r="N108" s="1">
        <v>-5.4</v>
      </c>
      <c r="O108" s="1">
        <f t="shared" si="31"/>
        <v>20.3</v>
      </c>
      <c r="P108" s="1">
        <f t="shared" si="42"/>
        <v>-13.933333333333332</v>
      </c>
      <c r="Q108" s="1">
        <f t="shared" si="43"/>
        <v>-9.5333333333333332</v>
      </c>
      <c r="R108" s="1">
        <f t="shared" si="44"/>
        <v>5.8999999999999995</v>
      </c>
      <c r="S108" s="1">
        <f t="shared" si="45"/>
        <v>-3.3666666666666667</v>
      </c>
      <c r="U108" s="1">
        <f t="shared" si="36"/>
        <v>7.3</v>
      </c>
      <c r="V108" s="1">
        <f t="shared" si="37"/>
        <v>-17.600000000000001</v>
      </c>
      <c r="W108" s="4">
        <f t="shared" si="57"/>
        <v>142.63829787234042</v>
      </c>
      <c r="X108" s="1">
        <f t="shared" si="46"/>
        <v>271</v>
      </c>
      <c r="Y108" s="1">
        <f t="shared" si="38"/>
        <v>128.36170212765958</v>
      </c>
      <c r="Z108" s="1">
        <f t="shared" si="39"/>
        <v>206.81914893617022</v>
      </c>
      <c r="AA108" s="7">
        <f t="shared" si="40"/>
        <v>624.69361702127662</v>
      </c>
      <c r="AB108" s="1">
        <f t="shared" si="41"/>
        <v>235.28535669586981</v>
      </c>
      <c r="AC108" s="1">
        <f t="shared" si="47"/>
        <v>2760.6815185648725</v>
      </c>
      <c r="AD108" s="1">
        <f t="shared" si="48"/>
        <v>24.995619524405512</v>
      </c>
      <c r="AE108" s="12">
        <f t="shared" si="49"/>
        <v>0.67764841642008866</v>
      </c>
      <c r="AG108" s="23">
        <f t="shared" si="33"/>
        <v>0.19292000000000004</v>
      </c>
      <c r="AH108" s="23">
        <f t="shared" si="34"/>
        <v>0.23860999999999999</v>
      </c>
      <c r="AI108" s="11">
        <f t="shared" si="30"/>
        <v>0.17732000000000001</v>
      </c>
      <c r="AJ108" s="11">
        <f t="shared" si="30"/>
        <v>0.26966000000000001</v>
      </c>
      <c r="AK108" s="11">
        <f t="shared" si="30"/>
        <v>0.30934</v>
      </c>
      <c r="AL108" s="11">
        <f t="shared" si="30"/>
        <v>0.46825</v>
      </c>
      <c r="AM108" s="23">
        <f t="shared" si="29"/>
        <v>0.9595659516820001</v>
      </c>
      <c r="AN108" s="23">
        <f t="shared" si="29"/>
        <v>1.0823573654080001</v>
      </c>
      <c r="AO108" s="23">
        <f t="shared" si="29"/>
        <v>0.90429736775200009</v>
      </c>
      <c r="AP108" s="23">
        <f t="shared" si="29"/>
        <v>0.84045939015200011</v>
      </c>
      <c r="AQ108" s="23">
        <f t="shared" si="28"/>
        <v>0.66117201125000014</v>
      </c>
      <c r="AR108" s="23">
        <f t="shared" si="59"/>
        <v>2.2362343997436658</v>
      </c>
      <c r="AS108" s="23">
        <f t="shared" si="59"/>
        <v>1.093319261284825</v>
      </c>
      <c r="AT108" s="23">
        <f t="shared" si="59"/>
        <v>0.89362746518590641</v>
      </c>
      <c r="AU108" s="23">
        <f t="shared" si="59"/>
        <v>0.28452393097150014</v>
      </c>
    </row>
    <row r="109" spans="1:47" x14ac:dyDescent="0.35">
      <c r="A109">
        <v>1939</v>
      </c>
      <c r="B109" s="1">
        <v>-8.6</v>
      </c>
      <c r="C109" s="1">
        <v>-18.5</v>
      </c>
      <c r="D109" s="1">
        <v>-15.3</v>
      </c>
      <c r="E109" s="1">
        <v>-4.4000000000000004</v>
      </c>
      <c r="F109" s="5">
        <v>0.3</v>
      </c>
      <c r="G109" s="1">
        <v>4.5</v>
      </c>
      <c r="H109" s="1">
        <v>7.9</v>
      </c>
      <c r="I109" s="1">
        <v>6.3</v>
      </c>
      <c r="J109" s="1">
        <v>4.2</v>
      </c>
      <c r="K109" s="1">
        <v>-0.7</v>
      </c>
      <c r="L109" s="1">
        <v>-6.9</v>
      </c>
      <c r="M109" s="1">
        <v>-8.6999999999999993</v>
      </c>
      <c r="N109" s="1">
        <v>-3.3</v>
      </c>
      <c r="O109" s="1">
        <f t="shared" si="31"/>
        <v>23.2</v>
      </c>
      <c r="P109" s="1">
        <f t="shared" si="42"/>
        <v>-13</v>
      </c>
      <c r="Q109" s="1">
        <f t="shared" si="43"/>
        <v>-6.4666666666666677</v>
      </c>
      <c r="R109" s="1">
        <f t="shared" si="44"/>
        <v>6.2333333333333334</v>
      </c>
      <c r="S109" s="1">
        <f t="shared" si="45"/>
        <v>-1.1333333333333335</v>
      </c>
      <c r="U109" s="1">
        <f t="shared" si="36"/>
        <v>7.9</v>
      </c>
      <c r="V109" s="1">
        <f t="shared" si="37"/>
        <v>-18.5</v>
      </c>
      <c r="W109" s="5">
        <f t="shared" ref="W109" si="60">INTERCEPT(E$7:F$7,E109:F109)</f>
        <v>133.55319148936169</v>
      </c>
      <c r="X109" s="1">
        <f t="shared" si="46"/>
        <v>284.14285714285717</v>
      </c>
      <c r="Y109" s="1">
        <f t="shared" si="38"/>
        <v>150.58966565349547</v>
      </c>
      <c r="Z109" s="1">
        <f t="shared" si="39"/>
        <v>208.84802431610944</v>
      </c>
      <c r="AA109" s="7">
        <f t="shared" si="40"/>
        <v>793.10557244174277</v>
      </c>
      <c r="AB109" s="1">
        <f t="shared" si="41"/>
        <v>227.55319148936169</v>
      </c>
      <c r="AC109" s="1">
        <f t="shared" si="47"/>
        <v>2806.4893617021271</v>
      </c>
      <c r="AD109" s="1">
        <f t="shared" si="48"/>
        <v>19.776595744680847</v>
      </c>
      <c r="AE109" s="12">
        <f t="shared" si="49"/>
        <v>0.65291259891062492</v>
      </c>
      <c r="AG109" s="23">
        <f t="shared" si="33"/>
        <v>0.23351000000000005</v>
      </c>
      <c r="AH109" s="23">
        <f t="shared" si="34"/>
        <v>0.27543999999999996</v>
      </c>
      <c r="AI109" s="11">
        <f t="shared" si="30"/>
        <v>0.19588</v>
      </c>
      <c r="AJ109" s="11">
        <f t="shared" si="30"/>
        <v>0.29924000000000001</v>
      </c>
      <c r="AK109" s="11">
        <f t="shared" si="30"/>
        <v>0.33775999999999995</v>
      </c>
      <c r="AL109" s="11">
        <f t="shared" si="30"/>
        <v>0.48709999999999998</v>
      </c>
      <c r="AM109" s="23">
        <f t="shared" si="29"/>
        <v>0.8945242085120001</v>
      </c>
      <c r="AN109" s="23">
        <f t="shared" si="29"/>
        <v>1.0432541180479999</v>
      </c>
      <c r="AO109" s="23">
        <f t="shared" si="29"/>
        <v>0.85598547779200007</v>
      </c>
      <c r="AP109" s="23">
        <f t="shared" si="29"/>
        <v>0.79942039859200009</v>
      </c>
      <c r="AQ109" s="23">
        <f t="shared" si="28"/>
        <v>0.64801371220000004</v>
      </c>
      <c r="AR109" s="23">
        <f t="shared" si="59"/>
        <v>2.4737682188631438</v>
      </c>
      <c r="AS109" s="23">
        <f t="shared" si="59"/>
        <v>1.1985510333759455</v>
      </c>
      <c r="AT109" s="23">
        <f t="shared" si="59"/>
        <v>0.98201409333072043</v>
      </c>
      <c r="AU109" s="23">
        <f t="shared" si="59"/>
        <v>0.31738444210174832</v>
      </c>
    </row>
    <row r="110" spans="1:47" x14ac:dyDescent="0.35">
      <c r="A110">
        <v>1940</v>
      </c>
      <c r="B110" s="1">
        <v>-11.5</v>
      </c>
      <c r="C110" s="1">
        <v>-10.8</v>
      </c>
      <c r="D110" s="1">
        <v>-12.7</v>
      </c>
      <c r="E110" s="1">
        <v>-6</v>
      </c>
      <c r="F110" s="6">
        <v>-1.2</v>
      </c>
      <c r="G110" s="1">
        <v>4</v>
      </c>
      <c r="H110" s="1">
        <v>8.4</v>
      </c>
      <c r="I110" s="1">
        <v>6.1</v>
      </c>
      <c r="J110" s="1">
        <v>1.9</v>
      </c>
      <c r="K110" s="1">
        <v>-2.6</v>
      </c>
      <c r="L110" s="1">
        <v>-6.6</v>
      </c>
      <c r="M110" s="1">
        <v>-6.8</v>
      </c>
      <c r="N110" s="1">
        <v>-3.1</v>
      </c>
      <c r="O110" s="1">
        <f t="shared" si="31"/>
        <v>20.399999999999999</v>
      </c>
      <c r="P110" s="1">
        <f t="shared" si="42"/>
        <v>-10.333333333333334</v>
      </c>
      <c r="Q110" s="1">
        <f t="shared" si="43"/>
        <v>-6.6333333333333329</v>
      </c>
      <c r="R110" s="1">
        <f t="shared" si="44"/>
        <v>6.166666666666667</v>
      </c>
      <c r="S110" s="1">
        <f t="shared" si="45"/>
        <v>-2.4333333333333331</v>
      </c>
      <c r="U110" s="1">
        <f t="shared" si="36"/>
        <v>8.4</v>
      </c>
      <c r="V110" s="1">
        <f t="shared" si="37"/>
        <v>-12.7</v>
      </c>
      <c r="W110" s="4">
        <f t="shared" si="57"/>
        <v>142.53846153846155</v>
      </c>
      <c r="X110" s="1">
        <f t="shared" si="46"/>
        <v>270.87777777777779</v>
      </c>
      <c r="Y110" s="1">
        <f t="shared" si="38"/>
        <v>128.33931623931625</v>
      </c>
      <c r="Z110" s="1">
        <f t="shared" si="39"/>
        <v>206.70811965811967</v>
      </c>
      <c r="AA110" s="7">
        <f t="shared" si="40"/>
        <v>718.70017094017089</v>
      </c>
      <c r="AB110" s="1">
        <f t="shared" si="41"/>
        <v>223.39560439560438</v>
      </c>
      <c r="AC110" s="1">
        <f t="shared" si="47"/>
        <v>1891.4161172161166</v>
      </c>
      <c r="AD110" s="1">
        <f t="shared" si="48"/>
        <v>30.840659340659357</v>
      </c>
      <c r="AE110" s="12">
        <f t="shared" si="49"/>
        <v>0.61864913197591931</v>
      </c>
      <c r="AG110" s="23">
        <f t="shared" si="33"/>
        <v>0.25196000000000002</v>
      </c>
      <c r="AH110" s="23">
        <f t="shared" si="34"/>
        <v>0.23987999999999998</v>
      </c>
      <c r="AI110" s="11">
        <f t="shared" si="30"/>
        <v>0.17796000000000001</v>
      </c>
      <c r="AJ110" s="11">
        <f t="shared" si="30"/>
        <v>0.27067999999999998</v>
      </c>
      <c r="AK110" s="11">
        <f t="shared" si="30"/>
        <v>0.31031999999999998</v>
      </c>
      <c r="AL110" s="11">
        <f t="shared" si="30"/>
        <v>0.46889999999999998</v>
      </c>
      <c r="AM110" s="23">
        <f t="shared" si="29"/>
        <v>0.95721384284800015</v>
      </c>
      <c r="AN110" s="23">
        <f t="shared" si="29"/>
        <v>1.080981223072</v>
      </c>
      <c r="AO110" s="23">
        <f t="shared" si="29"/>
        <v>0.90256094300800016</v>
      </c>
      <c r="AP110" s="23">
        <f t="shared" si="29"/>
        <v>0.83897917580800008</v>
      </c>
      <c r="AQ110" s="23">
        <f t="shared" si="28"/>
        <v>0.6606896482000002</v>
      </c>
      <c r="AR110" s="23">
        <f t="shared" si="59"/>
        <v>2.3970737742083563</v>
      </c>
      <c r="AS110" s="23">
        <f t="shared" si="59"/>
        <v>1.1715746709938299</v>
      </c>
      <c r="AT110" s="23">
        <f t="shared" si="59"/>
        <v>0.95766600629923038</v>
      </c>
      <c r="AU110" s="23">
        <f t="shared" si="59"/>
        <v>0.30507081402118646</v>
      </c>
    </row>
    <row r="111" spans="1:47" x14ac:dyDescent="0.35">
      <c r="A111">
        <v>1941</v>
      </c>
      <c r="B111" s="1">
        <v>-7.7</v>
      </c>
      <c r="C111" s="1">
        <v>-10.1</v>
      </c>
      <c r="D111" s="1">
        <v>-9.4</v>
      </c>
      <c r="E111" s="1">
        <v>-4.7</v>
      </c>
      <c r="F111" s="6">
        <v>-0.6</v>
      </c>
      <c r="G111" s="1">
        <v>4.4000000000000004</v>
      </c>
      <c r="H111" s="1">
        <v>6.6</v>
      </c>
      <c r="I111" s="1">
        <v>8.1</v>
      </c>
      <c r="J111" s="1">
        <v>3.2</v>
      </c>
      <c r="K111" s="5">
        <v>1</v>
      </c>
      <c r="L111" s="1">
        <v>-5.6</v>
      </c>
      <c r="M111" s="1">
        <v>-9.1999999999999993</v>
      </c>
      <c r="N111" s="1">
        <v>-2</v>
      </c>
      <c r="O111" s="1">
        <f t="shared" si="31"/>
        <v>22.3</v>
      </c>
      <c r="P111" s="1">
        <f t="shared" si="42"/>
        <v>-8.2000000000000011</v>
      </c>
      <c r="Q111" s="1">
        <f t="shared" si="43"/>
        <v>-4.9000000000000004</v>
      </c>
      <c r="R111" s="1">
        <f t="shared" si="44"/>
        <v>6.3666666666666671</v>
      </c>
      <c r="S111" s="1">
        <f t="shared" si="45"/>
        <v>-0.46666666666666651</v>
      </c>
      <c r="U111" s="1">
        <f t="shared" si="36"/>
        <v>8.1</v>
      </c>
      <c r="V111" s="1">
        <f t="shared" si="37"/>
        <v>-10.1</v>
      </c>
      <c r="W111" s="4">
        <f t="shared" si="57"/>
        <v>139.16</v>
      </c>
      <c r="X111" s="5">
        <f>INTERCEPT(K$7:L$7,K111:L111)</f>
        <v>293.12121212121212</v>
      </c>
      <c r="Y111" s="1">
        <f t="shared" si="38"/>
        <v>153.96121212121213</v>
      </c>
      <c r="Z111" s="1">
        <f t="shared" si="39"/>
        <v>216.14060606060605</v>
      </c>
      <c r="AA111" s="7">
        <f t="shared" si="40"/>
        <v>831.39054545454542</v>
      </c>
      <c r="AB111" s="1">
        <f t="shared" si="41"/>
        <v>233.2822222222222</v>
      </c>
      <c r="AC111" s="1">
        <f t="shared" si="47"/>
        <v>1570.7669629629627</v>
      </c>
      <c r="AD111" s="1">
        <f t="shared" si="48"/>
        <v>22.518888888888895</v>
      </c>
      <c r="AE111" s="12">
        <f t="shared" si="49"/>
        <v>0.57886353131811608</v>
      </c>
      <c r="AG111" s="23">
        <f t="shared" si="33"/>
        <v>0.18554000000000001</v>
      </c>
      <c r="AH111" s="23">
        <f t="shared" si="34"/>
        <v>0.26401000000000002</v>
      </c>
      <c r="AI111" s="11">
        <f t="shared" si="30"/>
        <v>0.19012000000000001</v>
      </c>
      <c r="AJ111" s="11">
        <f t="shared" si="30"/>
        <v>0.29006000000000004</v>
      </c>
      <c r="AK111" s="11">
        <f t="shared" si="30"/>
        <v>0.32894000000000001</v>
      </c>
      <c r="AL111" s="11">
        <f t="shared" si="30"/>
        <v>0.48124999999999996</v>
      </c>
      <c r="AM111" s="23">
        <f t="shared" si="29"/>
        <v>0.91400699784200001</v>
      </c>
      <c r="AN111" s="23">
        <f t="shared" si="29"/>
        <v>1.0552111868480001</v>
      </c>
      <c r="AO111" s="23">
        <f t="shared" si="29"/>
        <v>0.87052562471200001</v>
      </c>
      <c r="AP111" s="23">
        <f t="shared" si="29"/>
        <v>0.81173828711200013</v>
      </c>
      <c r="AQ111" s="23">
        <f t="shared" si="28"/>
        <v>0.65191328125000014</v>
      </c>
      <c r="AR111" s="23">
        <f t="shared" si="59"/>
        <v>2.5472448058024542</v>
      </c>
      <c r="AS111" s="23">
        <f t="shared" si="59"/>
        <v>1.2375169387537561</v>
      </c>
      <c r="AT111" s="23">
        <f t="shared" si="59"/>
        <v>1.0131532994644157</v>
      </c>
      <c r="AU111" s="23">
        <f t="shared" si="59"/>
        <v>0.3259308662025584</v>
      </c>
    </row>
    <row r="112" spans="1:47" x14ac:dyDescent="0.35">
      <c r="A112">
        <v>1942</v>
      </c>
      <c r="B112" s="1">
        <v>-10.9</v>
      </c>
      <c r="C112" s="1">
        <v>-15.4</v>
      </c>
      <c r="D112" s="1">
        <v>-11.5</v>
      </c>
      <c r="E112" s="1">
        <v>-9</v>
      </c>
      <c r="F112" s="5">
        <v>1.2</v>
      </c>
      <c r="G112" s="1">
        <v>5.0999999999999996</v>
      </c>
      <c r="H112" s="1">
        <v>6.6</v>
      </c>
      <c r="I112" s="1">
        <v>6.1</v>
      </c>
      <c r="J112" s="1">
        <v>2.5</v>
      </c>
      <c r="K112" s="1">
        <v>-3.2</v>
      </c>
      <c r="L112" s="1">
        <v>-4.4000000000000004</v>
      </c>
      <c r="M112" s="1">
        <v>-6.9</v>
      </c>
      <c r="N112" s="1">
        <v>-3.3</v>
      </c>
      <c r="O112" s="1">
        <f t="shared" si="31"/>
        <v>21.5</v>
      </c>
      <c r="P112" s="1">
        <f t="shared" si="42"/>
        <v>-11.833333333333334</v>
      </c>
      <c r="Q112" s="1">
        <f t="shared" si="43"/>
        <v>-6.4333333333333336</v>
      </c>
      <c r="R112" s="1">
        <f t="shared" si="44"/>
        <v>5.9333333333333327</v>
      </c>
      <c r="S112" s="1">
        <f t="shared" si="45"/>
        <v>-1.7000000000000002</v>
      </c>
      <c r="U112" s="1">
        <f t="shared" si="36"/>
        <v>6.6</v>
      </c>
      <c r="V112" s="1">
        <f t="shared" si="37"/>
        <v>-15.4</v>
      </c>
      <c r="W112" s="5">
        <f t="shared" ref="W112" si="61">INTERCEPT(E$7:F$7,E112:F112)</f>
        <v>131.91176470588235</v>
      </c>
      <c r="X112" s="1">
        <f t="shared" si="46"/>
        <v>271.37719298245617</v>
      </c>
      <c r="Y112" s="1">
        <f t="shared" si="38"/>
        <v>139.46542827657382</v>
      </c>
      <c r="Z112" s="1">
        <f t="shared" si="39"/>
        <v>201.64447884416927</v>
      </c>
      <c r="AA112" s="7">
        <f t="shared" si="40"/>
        <v>613.64788441692474</v>
      </c>
      <c r="AB112" s="1">
        <f t="shared" si="41"/>
        <v>203.79055258467022</v>
      </c>
      <c r="AC112" s="1">
        <f t="shared" si="47"/>
        <v>2092.2496732026143</v>
      </c>
      <c r="AD112" s="1">
        <f t="shared" si="48"/>
        <v>30.016488413547236</v>
      </c>
      <c r="AE112" s="12">
        <f t="shared" si="49"/>
        <v>0.6486902323402034</v>
      </c>
      <c r="AG112" s="23">
        <f t="shared" si="33"/>
        <v>0.18554000000000001</v>
      </c>
      <c r="AH112" s="23">
        <f t="shared" si="34"/>
        <v>0.25385000000000002</v>
      </c>
      <c r="AI112" s="11">
        <f t="shared" si="30"/>
        <v>0.185</v>
      </c>
      <c r="AJ112" s="11">
        <f t="shared" si="30"/>
        <v>0.28190000000000004</v>
      </c>
      <c r="AK112" s="11">
        <f t="shared" si="30"/>
        <v>0.3211</v>
      </c>
      <c r="AL112" s="11">
        <f t="shared" si="30"/>
        <v>0.47604999999999997</v>
      </c>
      <c r="AM112" s="23">
        <f t="shared" si="29"/>
        <v>0.93185587044999996</v>
      </c>
      <c r="AN112" s="23">
        <f t="shared" si="29"/>
        <v>1.0659745</v>
      </c>
      <c r="AO112" s="23">
        <f t="shared" si="29"/>
        <v>0.88379261620000005</v>
      </c>
      <c r="AP112" s="23">
        <f t="shared" si="29"/>
        <v>0.82300360820000007</v>
      </c>
      <c r="AQ112" s="23">
        <f t="shared" si="28"/>
        <v>0.65551861805000022</v>
      </c>
      <c r="AR112" s="23">
        <f t="shared" si="59"/>
        <v>2.1995380524309209</v>
      </c>
      <c r="AS112" s="23">
        <f t="shared" si="59"/>
        <v>1.0712544444787204</v>
      </c>
      <c r="AT112" s="23">
        <f t="shared" si="59"/>
        <v>0.87644586680693881</v>
      </c>
      <c r="AU112" s="23">
        <f t="shared" si="59"/>
        <v>0.28078905281333277</v>
      </c>
    </row>
    <row r="113" spans="1:47" x14ac:dyDescent="0.35">
      <c r="A113">
        <v>1943</v>
      </c>
      <c r="B113" s="1">
        <v>-6.4</v>
      </c>
      <c r="C113" s="1">
        <v>-16.2</v>
      </c>
      <c r="D113" s="1">
        <v>-15.3</v>
      </c>
      <c r="E113" s="1">
        <v>-10</v>
      </c>
      <c r="F113" s="6">
        <v>-2</v>
      </c>
      <c r="G113" s="1">
        <v>4.2</v>
      </c>
      <c r="H113" s="1">
        <v>6.8</v>
      </c>
      <c r="I113" s="1">
        <v>6.5</v>
      </c>
      <c r="J113" s="1">
        <v>2.4</v>
      </c>
      <c r="K113" s="1">
        <v>-4.4000000000000004</v>
      </c>
      <c r="L113" s="1">
        <v>-6.5</v>
      </c>
      <c r="M113" s="1">
        <v>-7.8</v>
      </c>
      <c r="N113" s="1">
        <v>-4.0999999999999996</v>
      </c>
      <c r="O113" s="1">
        <f t="shared" si="31"/>
        <v>19.899999999999999</v>
      </c>
      <c r="P113" s="1">
        <f t="shared" si="42"/>
        <v>-9.8333333333333339</v>
      </c>
      <c r="Q113" s="1">
        <f t="shared" si="43"/>
        <v>-9.1</v>
      </c>
      <c r="R113" s="1">
        <f t="shared" si="44"/>
        <v>5.833333333333333</v>
      </c>
      <c r="S113" s="1">
        <f t="shared" si="45"/>
        <v>-2.8333333333333335</v>
      </c>
      <c r="U113" s="1">
        <f t="shared" si="36"/>
        <v>6.8</v>
      </c>
      <c r="V113" s="1">
        <f t="shared" si="37"/>
        <v>-16.2</v>
      </c>
      <c r="W113" s="4">
        <f t="shared" si="57"/>
        <v>145.33870967741936</v>
      </c>
      <c r="X113" s="1">
        <f t="shared" si="46"/>
        <v>268.76470588235293</v>
      </c>
      <c r="Y113" s="1">
        <f t="shared" si="38"/>
        <v>123.42599620493357</v>
      </c>
      <c r="Z113" s="1">
        <f t="shared" si="39"/>
        <v>207.05170777988616</v>
      </c>
      <c r="AA113" s="7">
        <f t="shared" si="40"/>
        <v>559.53118279569878</v>
      </c>
      <c r="AB113" s="1">
        <f t="shared" si="41"/>
        <v>238.96151669496319</v>
      </c>
      <c r="AC113" s="1">
        <f t="shared" si="47"/>
        <v>2580.7843803056021</v>
      </c>
      <c r="AD113" s="1">
        <f t="shared" si="48"/>
        <v>25.857951329937762</v>
      </c>
      <c r="AE113" s="12">
        <f t="shared" si="49"/>
        <v>0.68230277357428548</v>
      </c>
      <c r="AG113" s="23">
        <f t="shared" si="33"/>
        <v>0.19292000000000004</v>
      </c>
      <c r="AH113" s="23">
        <f t="shared" si="34"/>
        <v>0.23352999999999996</v>
      </c>
      <c r="AI113" s="11">
        <f t="shared" si="30"/>
        <v>0.17476</v>
      </c>
      <c r="AJ113" s="11">
        <f t="shared" si="30"/>
        <v>0.26557999999999998</v>
      </c>
      <c r="AK113" s="11">
        <f t="shared" si="30"/>
        <v>0.30541999999999997</v>
      </c>
      <c r="AL113" s="11">
        <f t="shared" si="30"/>
        <v>0.46565000000000001</v>
      </c>
      <c r="AM113" s="23">
        <f t="shared" si="29"/>
        <v>0.96905245137800011</v>
      </c>
      <c r="AN113" s="23">
        <f t="shared" si="29"/>
        <v>1.087881759392</v>
      </c>
      <c r="AO113" s="23">
        <f t="shared" si="29"/>
        <v>0.91129342208800013</v>
      </c>
      <c r="AP113" s="23">
        <f t="shared" si="29"/>
        <v>0.84642673088800013</v>
      </c>
      <c r="AQ113" s="23">
        <f t="shared" si="28"/>
        <v>0.66312191245000007</v>
      </c>
      <c r="AR113" s="23">
        <f t="shared" si="59"/>
        <v>2.1217853484697247</v>
      </c>
      <c r="AS113" s="23">
        <f t="shared" si="59"/>
        <v>1.038721442295536</v>
      </c>
      <c r="AT113" s="23">
        <f t="shared" si="59"/>
        <v>0.84873368613072375</v>
      </c>
      <c r="AU113" s="23">
        <f t="shared" si="59"/>
        <v>0.26967263125896795</v>
      </c>
    </row>
    <row r="114" spans="1:47" x14ac:dyDescent="0.35">
      <c r="A114">
        <v>1944</v>
      </c>
      <c r="B114" s="1">
        <v>-16</v>
      </c>
      <c r="C114" s="1">
        <v>-12.8</v>
      </c>
      <c r="D114" s="1">
        <v>-14.7</v>
      </c>
      <c r="E114" s="1">
        <v>-5.3</v>
      </c>
      <c r="F114" s="6">
        <v>-2.6</v>
      </c>
      <c r="G114" s="1">
        <v>4.4000000000000004</v>
      </c>
      <c r="H114" s="1">
        <v>6.1</v>
      </c>
      <c r="I114" s="1">
        <v>6.6</v>
      </c>
      <c r="J114" s="1">
        <v>2.2999999999999998</v>
      </c>
      <c r="K114" s="1">
        <v>-3.1</v>
      </c>
      <c r="L114" s="1">
        <v>-8.3000000000000007</v>
      </c>
      <c r="M114" s="1">
        <v>-10.3</v>
      </c>
      <c r="N114" s="1">
        <v>-4.5</v>
      </c>
      <c r="O114" s="1">
        <f t="shared" si="31"/>
        <v>19.400000000000002</v>
      </c>
      <c r="P114" s="1">
        <f t="shared" si="42"/>
        <v>-12.200000000000001</v>
      </c>
      <c r="Q114" s="1">
        <f t="shared" si="43"/>
        <v>-7.5333333333333341</v>
      </c>
      <c r="R114" s="1">
        <f t="shared" si="44"/>
        <v>5.7</v>
      </c>
      <c r="S114" s="1">
        <f t="shared" si="45"/>
        <v>-3.0333333333333337</v>
      </c>
      <c r="U114" s="1">
        <f t="shared" si="36"/>
        <v>6.6</v>
      </c>
      <c r="V114" s="1">
        <f t="shared" si="37"/>
        <v>-16</v>
      </c>
      <c r="W114" s="4">
        <f t="shared" si="57"/>
        <v>146.82857142857142</v>
      </c>
      <c r="X114" s="1">
        <f t="shared" si="46"/>
        <v>270.99074074074076</v>
      </c>
      <c r="Y114" s="1">
        <f t="shared" si="38"/>
        <v>124.16216931216934</v>
      </c>
      <c r="Z114" s="1">
        <f t="shared" si="39"/>
        <v>208.90965608465609</v>
      </c>
      <c r="AA114" s="7">
        <f t="shared" si="40"/>
        <v>546.31354497354505</v>
      </c>
      <c r="AB114" s="1">
        <f t="shared" si="41"/>
        <v>243.06386554621849</v>
      </c>
      <c r="AC114" s="1">
        <f t="shared" si="47"/>
        <v>2592.681232492997</v>
      </c>
      <c r="AD114" s="1">
        <f t="shared" si="48"/>
        <v>25.296638655462175</v>
      </c>
      <c r="AE114" s="12">
        <f t="shared" si="49"/>
        <v>0.68538420914866238</v>
      </c>
      <c r="AG114" s="23">
        <f t="shared" si="33"/>
        <v>0.16709000000000002</v>
      </c>
      <c r="AH114" s="23">
        <f t="shared" si="34"/>
        <v>0.22718000000000002</v>
      </c>
      <c r="AI114" s="11">
        <f t="shared" si="30"/>
        <v>0.17156000000000002</v>
      </c>
      <c r="AJ114" s="11">
        <f t="shared" si="30"/>
        <v>0.26048000000000004</v>
      </c>
      <c r="AK114" s="11">
        <f t="shared" si="30"/>
        <v>0.30052000000000001</v>
      </c>
      <c r="AL114" s="11">
        <f t="shared" si="30"/>
        <v>0.46240000000000003</v>
      </c>
      <c r="AM114" s="23">
        <f t="shared" si="29"/>
        <v>0.98108622080800012</v>
      </c>
      <c r="AN114" s="23">
        <f t="shared" si="29"/>
        <v>1.0948318573119999</v>
      </c>
      <c r="AO114" s="23">
        <f t="shared" si="29"/>
        <v>0.92015178956800003</v>
      </c>
      <c r="AP114" s="23">
        <f t="shared" si="29"/>
        <v>0.85399049436800012</v>
      </c>
      <c r="AQ114" s="23">
        <f t="shared" si="28"/>
        <v>0.66560529920000011</v>
      </c>
      <c r="AR114" s="23">
        <f t="shared" si="59"/>
        <v>2.1032609004071241</v>
      </c>
      <c r="AS114" s="23">
        <f t="shared" si="59"/>
        <v>1.0313558905294127</v>
      </c>
      <c r="AT114" s="23">
        <f t="shared" si="59"/>
        <v>0.84238787953604144</v>
      </c>
      <c r="AU114" s="23">
        <f t="shared" si="59"/>
        <v>0.26696689186037525</v>
      </c>
    </row>
    <row r="115" spans="1:47" x14ac:dyDescent="0.35">
      <c r="A115">
        <v>1945</v>
      </c>
      <c r="B115" s="1">
        <v>-8.1999999999999993</v>
      </c>
      <c r="C115" s="1">
        <v>-18.7</v>
      </c>
      <c r="D115" s="1">
        <v>-12.4</v>
      </c>
      <c r="E115" s="1">
        <v>-10.8</v>
      </c>
      <c r="F115" s="6">
        <v>-2.4</v>
      </c>
      <c r="G115" s="1">
        <v>4.8</v>
      </c>
      <c r="H115" s="1">
        <v>6.2</v>
      </c>
      <c r="I115" s="1">
        <v>7.3</v>
      </c>
      <c r="J115" s="1">
        <v>1.9</v>
      </c>
      <c r="K115" s="1">
        <v>-1.1000000000000001</v>
      </c>
      <c r="L115" s="1">
        <v>-6.4</v>
      </c>
      <c r="M115" s="1">
        <v>-6.8</v>
      </c>
      <c r="N115" s="1">
        <v>-3.9</v>
      </c>
      <c r="O115" s="1">
        <f t="shared" si="31"/>
        <v>20.2</v>
      </c>
      <c r="P115" s="1">
        <f t="shared" si="42"/>
        <v>-12.4</v>
      </c>
      <c r="Q115" s="1">
        <f t="shared" si="43"/>
        <v>-8.5333333333333332</v>
      </c>
      <c r="R115" s="1">
        <f t="shared" si="44"/>
        <v>6.1000000000000005</v>
      </c>
      <c r="S115" s="1">
        <f t="shared" si="45"/>
        <v>-1.8666666666666669</v>
      </c>
      <c r="U115" s="1">
        <f t="shared" si="36"/>
        <v>7.3</v>
      </c>
      <c r="V115" s="1">
        <f t="shared" si="37"/>
        <v>-18.7</v>
      </c>
      <c r="W115" s="4">
        <f t="shared" si="57"/>
        <v>145.66666666666666</v>
      </c>
      <c r="X115" s="1">
        <f t="shared" si="46"/>
        <v>277.31666666666666</v>
      </c>
      <c r="Y115" s="1">
        <f t="shared" si="38"/>
        <v>131.65</v>
      </c>
      <c r="Z115" s="1">
        <f t="shared" si="39"/>
        <v>211.49166666666667</v>
      </c>
      <c r="AA115" s="7">
        <f t="shared" si="40"/>
        <v>640.6966666666666</v>
      </c>
      <c r="AB115" s="1">
        <f t="shared" si="41"/>
        <v>239.6759259259259</v>
      </c>
      <c r="AC115" s="1">
        <f t="shared" si="47"/>
        <v>2987.9598765432092</v>
      </c>
      <c r="AD115" s="1">
        <f t="shared" si="48"/>
        <v>25.828703703703709</v>
      </c>
      <c r="AE115" s="12">
        <f t="shared" si="49"/>
        <v>0.68349817882213326</v>
      </c>
      <c r="AG115" s="23">
        <f t="shared" si="33"/>
        <v>0.17078000000000002</v>
      </c>
      <c r="AH115" s="23">
        <f t="shared" si="34"/>
        <v>0.23734</v>
      </c>
      <c r="AI115" s="11">
        <f t="shared" si="30"/>
        <v>0.17668</v>
      </c>
      <c r="AJ115" s="11">
        <f t="shared" si="30"/>
        <v>0.26863999999999999</v>
      </c>
      <c r="AK115" s="11">
        <f t="shared" si="30"/>
        <v>0.30835999999999997</v>
      </c>
      <c r="AL115" s="11">
        <f t="shared" si="30"/>
        <v>0.46760000000000002</v>
      </c>
      <c r="AM115" s="23">
        <f t="shared" si="29"/>
        <v>0.96192586695200011</v>
      </c>
      <c r="AN115" s="23">
        <f t="shared" si="29"/>
        <v>1.0837354902080001</v>
      </c>
      <c r="AO115" s="23">
        <f t="shared" si="29"/>
        <v>0.90603882803200009</v>
      </c>
      <c r="AP115" s="23">
        <f t="shared" si="29"/>
        <v>0.84194425283200003</v>
      </c>
      <c r="AQ115" s="23">
        <f t="shared" si="28"/>
        <v>0.66165641920000018</v>
      </c>
      <c r="AR115" s="23">
        <f t="shared" si="59"/>
        <v>2.26613788557929</v>
      </c>
      <c r="AS115" s="23">
        <f t="shared" si="59"/>
        <v>1.1083003458414464</v>
      </c>
      <c r="AT115" s="23">
        <f t="shared" si="59"/>
        <v>0.90580039902034182</v>
      </c>
      <c r="AU115" s="23">
        <f t="shared" si="59"/>
        <v>0.28825080780974127</v>
      </c>
    </row>
    <row r="116" spans="1:47" x14ac:dyDescent="0.35">
      <c r="A116">
        <v>1946</v>
      </c>
      <c r="B116" s="1">
        <v>-12.7</v>
      </c>
      <c r="C116" s="1">
        <v>-12.7</v>
      </c>
      <c r="D116" s="1">
        <v>-8</v>
      </c>
      <c r="E116" s="1">
        <v>-10.3</v>
      </c>
      <c r="F116" s="5">
        <v>1.1000000000000001</v>
      </c>
      <c r="G116" s="1">
        <v>5.4</v>
      </c>
      <c r="H116" s="1">
        <v>5.7</v>
      </c>
      <c r="I116" s="1">
        <v>6.9</v>
      </c>
      <c r="J116" s="1">
        <v>3.4</v>
      </c>
      <c r="K116" s="1">
        <v>-0.5</v>
      </c>
      <c r="L116" s="1">
        <v>-3.5</v>
      </c>
      <c r="M116" s="1">
        <v>-5.2</v>
      </c>
      <c r="N116" s="1">
        <v>-2.5</v>
      </c>
      <c r="O116" s="1">
        <f t="shared" si="31"/>
        <v>22.5</v>
      </c>
      <c r="P116" s="1">
        <f t="shared" si="42"/>
        <v>-10.733333333333334</v>
      </c>
      <c r="Q116" s="1">
        <f t="shared" si="43"/>
        <v>-5.7333333333333334</v>
      </c>
      <c r="R116" s="1">
        <f t="shared" si="44"/>
        <v>6</v>
      </c>
      <c r="S116" s="1">
        <f t="shared" si="45"/>
        <v>-0.20000000000000004</v>
      </c>
      <c r="U116" s="1">
        <f t="shared" si="36"/>
        <v>6.9</v>
      </c>
      <c r="V116" s="1">
        <f t="shared" si="37"/>
        <v>-12.7</v>
      </c>
      <c r="W116" s="5">
        <f t="shared" ref="W116:W117" si="62">INTERCEPT(E$7:F$7,E116:F116)</f>
        <v>132.55701754385964</v>
      </c>
      <c r="X116" s="1">
        <f t="shared" si="46"/>
        <v>284.58974358974359</v>
      </c>
      <c r="Y116" s="1">
        <f t="shared" si="38"/>
        <v>152.03272604588395</v>
      </c>
      <c r="Z116" s="1">
        <f t="shared" si="39"/>
        <v>208.57338056680163</v>
      </c>
      <c r="AA116" s="7">
        <f t="shared" si="40"/>
        <v>699.35053981106614</v>
      </c>
      <c r="AB116" s="1">
        <f t="shared" si="41"/>
        <v>220.24035087719298</v>
      </c>
      <c r="AC116" s="1">
        <f t="shared" si="47"/>
        <v>1864.7016374269001</v>
      </c>
      <c r="AD116" s="1">
        <f t="shared" si="48"/>
        <v>22.436842105263153</v>
      </c>
      <c r="AE116" s="12">
        <f t="shared" si="49"/>
        <v>0.6201893787480417</v>
      </c>
      <c r="AG116" s="23">
        <f t="shared" si="33"/>
        <v>0.15233000000000002</v>
      </c>
      <c r="AH116" s="23">
        <f t="shared" si="34"/>
        <v>0.26655000000000001</v>
      </c>
      <c r="AI116" s="11">
        <f t="shared" si="30"/>
        <v>0.19140000000000001</v>
      </c>
      <c r="AJ116" s="11">
        <f t="shared" si="30"/>
        <v>0.29210000000000003</v>
      </c>
      <c r="AK116" s="11">
        <f t="shared" si="30"/>
        <v>0.33089999999999997</v>
      </c>
      <c r="AL116" s="11">
        <f t="shared" si="30"/>
        <v>0.48254999999999998</v>
      </c>
      <c r="AM116" s="23">
        <f t="shared" si="29"/>
        <v>0.90962284405000005</v>
      </c>
      <c r="AN116" s="23">
        <f t="shared" si="29"/>
        <v>1.0525401832000001</v>
      </c>
      <c r="AO116" s="23">
        <f t="shared" si="29"/>
        <v>0.86725923220000001</v>
      </c>
      <c r="AP116" s="23">
        <f t="shared" si="29"/>
        <v>0.80896844020000014</v>
      </c>
      <c r="AQ116" s="23">
        <f t="shared" si="28"/>
        <v>0.65103239605000018</v>
      </c>
      <c r="AR116" s="23">
        <f t="shared" si="59"/>
        <v>2.3332713637707547</v>
      </c>
      <c r="AS116" s="23">
        <f t="shared" si="59"/>
        <v>1.1328691614679272</v>
      </c>
      <c r="AT116" s="23">
        <f t="shared" si="59"/>
        <v>0.92763655374192922</v>
      </c>
      <c r="AU116" s="23">
        <f t="shared" si="59"/>
        <v>0.29872859269236962</v>
      </c>
    </row>
    <row r="117" spans="1:47" x14ac:dyDescent="0.35">
      <c r="A117">
        <v>1947</v>
      </c>
      <c r="B117" s="1">
        <v>-5.8</v>
      </c>
      <c r="C117" s="1">
        <v>-5</v>
      </c>
      <c r="D117" s="1">
        <v>-6.9</v>
      </c>
      <c r="E117" s="1">
        <v>-7</v>
      </c>
      <c r="F117" s="5">
        <v>1.4</v>
      </c>
      <c r="G117" s="1">
        <v>5.3</v>
      </c>
      <c r="H117" s="1">
        <v>7.3</v>
      </c>
      <c r="I117" s="1">
        <v>5.9</v>
      </c>
      <c r="J117" s="1">
        <v>2.8</v>
      </c>
      <c r="K117" s="1">
        <v>-1.6</v>
      </c>
      <c r="L117" s="1">
        <v>-3.1</v>
      </c>
      <c r="M117" s="1">
        <v>-6.1</v>
      </c>
      <c r="N117" s="1">
        <v>-1.1000000000000001</v>
      </c>
      <c r="O117" s="1">
        <f t="shared" si="31"/>
        <v>22.7</v>
      </c>
      <c r="P117" s="1">
        <f t="shared" si="42"/>
        <v>-5.333333333333333</v>
      </c>
      <c r="Q117" s="1">
        <f t="shared" si="43"/>
        <v>-4.166666666666667</v>
      </c>
      <c r="R117" s="1">
        <f t="shared" si="44"/>
        <v>6.166666666666667</v>
      </c>
      <c r="S117" s="1">
        <f t="shared" si="45"/>
        <v>-0.63333333333333341</v>
      </c>
      <c r="U117" s="1">
        <f t="shared" si="36"/>
        <v>7.3</v>
      </c>
      <c r="V117" s="1">
        <f t="shared" si="37"/>
        <v>-7</v>
      </c>
      <c r="W117" s="5">
        <f t="shared" si="62"/>
        <v>130.41666666666666</v>
      </c>
      <c r="X117" s="1">
        <f t="shared" si="46"/>
        <v>277.40909090909093</v>
      </c>
      <c r="Y117" s="1">
        <f t="shared" si="38"/>
        <v>146.99242424242428</v>
      </c>
      <c r="Z117" s="1">
        <f t="shared" si="39"/>
        <v>203.91287878787881</v>
      </c>
      <c r="AA117" s="7">
        <f t="shared" si="40"/>
        <v>715.36313131313148</v>
      </c>
      <c r="AB117" s="1">
        <f t="shared" si="41"/>
        <v>210.82692307692307</v>
      </c>
      <c r="AC117" s="1">
        <f t="shared" si="47"/>
        <v>983.85897435897414</v>
      </c>
      <c r="AD117" s="1">
        <f t="shared" si="48"/>
        <v>25.003205128205124</v>
      </c>
      <c r="AE117" s="12">
        <f t="shared" si="49"/>
        <v>0.53975245684063189</v>
      </c>
      <c r="AG117" s="23">
        <f t="shared" si="33"/>
        <v>0.21137</v>
      </c>
      <c r="AH117" s="23">
        <f t="shared" si="34"/>
        <v>0.26909</v>
      </c>
      <c r="AI117" s="11">
        <f t="shared" si="30"/>
        <v>0.19267999999999999</v>
      </c>
      <c r="AJ117" s="11">
        <f t="shared" si="30"/>
        <v>0.29414000000000001</v>
      </c>
      <c r="AK117" s="11">
        <f t="shared" si="30"/>
        <v>0.33285999999999999</v>
      </c>
      <c r="AL117" s="11">
        <f t="shared" si="30"/>
        <v>0.48385</v>
      </c>
      <c r="AM117" s="23">
        <f t="shared" si="29"/>
        <v>0.90526991600200002</v>
      </c>
      <c r="AN117" s="23">
        <f t="shared" si="29"/>
        <v>1.0498771094080002</v>
      </c>
      <c r="AO117" s="23">
        <f t="shared" si="29"/>
        <v>0.86401298183200015</v>
      </c>
      <c r="AP117" s="23">
        <f t="shared" si="29"/>
        <v>0.80621718663200004</v>
      </c>
      <c r="AQ117" s="23">
        <f t="shared" si="28"/>
        <v>0.65015969045000022</v>
      </c>
      <c r="AR117" s="23">
        <f t="shared" si="59"/>
        <v>2.3568446729571968</v>
      </c>
      <c r="AS117" s="23">
        <f t="shared" si="59"/>
        <v>1.1436186847414573</v>
      </c>
      <c r="AT117" s="23">
        <f t="shared" si="59"/>
        <v>0.93659947458633264</v>
      </c>
      <c r="AU117" s="23">
        <f t="shared" si="59"/>
        <v>0.30192656940839457</v>
      </c>
    </row>
    <row r="118" spans="1:47" x14ac:dyDescent="0.35">
      <c r="A118">
        <v>1948</v>
      </c>
      <c r="B118" s="1">
        <v>-9.4</v>
      </c>
      <c r="C118" s="1">
        <v>-11</v>
      </c>
      <c r="D118" s="1">
        <v>-15.7</v>
      </c>
      <c r="E118" s="1">
        <v>-8.3000000000000007</v>
      </c>
      <c r="F118" s="6">
        <v>-2.2000000000000002</v>
      </c>
      <c r="G118" s="1">
        <v>6.2</v>
      </c>
      <c r="H118" s="1">
        <v>7.8</v>
      </c>
      <c r="I118" s="1">
        <v>6.3</v>
      </c>
      <c r="J118" s="1">
        <v>3.1</v>
      </c>
      <c r="K118" s="1">
        <v>-1.6</v>
      </c>
      <c r="L118" s="1">
        <v>-5.4</v>
      </c>
      <c r="M118" s="1">
        <v>-12.3</v>
      </c>
      <c r="N118" s="1">
        <v>-3.5</v>
      </c>
      <c r="O118" s="1">
        <f t="shared" si="31"/>
        <v>23.400000000000002</v>
      </c>
      <c r="P118" s="1">
        <f t="shared" si="42"/>
        <v>-8.8333333333333339</v>
      </c>
      <c r="Q118" s="1">
        <f t="shared" si="43"/>
        <v>-8.7333333333333325</v>
      </c>
      <c r="R118" s="1">
        <f t="shared" si="44"/>
        <v>6.7666666666666666</v>
      </c>
      <c r="S118" s="1">
        <f t="shared" si="45"/>
        <v>-1.3</v>
      </c>
      <c r="U118" s="1">
        <f t="shared" si="36"/>
        <v>7.8</v>
      </c>
      <c r="V118" s="1">
        <f t="shared" si="37"/>
        <v>-15.7</v>
      </c>
      <c r="W118" s="4">
        <f t="shared" ref="W118:W120" si="63">INTERCEPT(F$7:G$7,F118:G118)</f>
        <v>143.48809523809524</v>
      </c>
      <c r="X118" s="1">
        <f t="shared" si="46"/>
        <v>278.11702127659572</v>
      </c>
      <c r="Y118" s="1">
        <f t="shared" si="38"/>
        <v>134.62892603850048</v>
      </c>
      <c r="Z118" s="1">
        <f t="shared" si="39"/>
        <v>210.80255825734548</v>
      </c>
      <c r="AA118" s="7">
        <f t="shared" si="40"/>
        <v>700.07041540020236</v>
      </c>
      <c r="AB118" s="1">
        <f t="shared" si="41"/>
        <v>231.07900432900431</v>
      </c>
      <c r="AC118" s="1">
        <f t="shared" si="47"/>
        <v>2418.6269119769113</v>
      </c>
      <c r="AD118" s="1">
        <f t="shared" si="48"/>
        <v>27.948593073593088</v>
      </c>
      <c r="AE118" s="12">
        <f t="shared" si="49"/>
        <v>0.65019288705412548</v>
      </c>
      <c r="AG118" s="23">
        <f t="shared" si="33"/>
        <v>0.22982000000000002</v>
      </c>
      <c r="AH118" s="23">
        <f t="shared" si="34"/>
        <v>0.27798</v>
      </c>
      <c r="AI118" s="11">
        <f t="shared" si="30"/>
        <v>0.19716000000000003</v>
      </c>
      <c r="AJ118" s="11">
        <f t="shared" si="30"/>
        <v>0.30128000000000005</v>
      </c>
      <c r="AK118" s="11">
        <f t="shared" si="30"/>
        <v>0.33972000000000002</v>
      </c>
      <c r="AL118" s="11">
        <f t="shared" si="30"/>
        <v>0.4884</v>
      </c>
      <c r="AM118" s="23">
        <f t="shared" si="29"/>
        <v>0.89028057056800014</v>
      </c>
      <c r="AN118" s="23">
        <f t="shared" si="29"/>
        <v>1.0406187987519999</v>
      </c>
      <c r="AO118" s="23">
        <f t="shared" si="29"/>
        <v>0.852809724928</v>
      </c>
      <c r="AP118" s="23">
        <f t="shared" si="29"/>
        <v>0.79673422172800001</v>
      </c>
      <c r="AQ118" s="23">
        <f t="shared" si="28"/>
        <v>0.64716963520000004</v>
      </c>
      <c r="AR118" s="23">
        <f t="shared" si="59"/>
        <v>2.3212138184916036</v>
      </c>
      <c r="AS118" s="23">
        <f t="shared" si="59"/>
        <v>1.1239701207542507</v>
      </c>
      <c r="AT118" s="23">
        <f t="shared" si="59"/>
        <v>0.92106908403330912</v>
      </c>
      <c r="AU118" s="23">
        <f t="shared" si="59"/>
        <v>0.29799430499319418</v>
      </c>
    </row>
    <row r="119" spans="1:47" x14ac:dyDescent="0.35">
      <c r="A119">
        <v>1949</v>
      </c>
      <c r="B119" s="1">
        <v>-15.5</v>
      </c>
      <c r="C119" s="1">
        <v>-20.3</v>
      </c>
      <c r="D119" s="1">
        <v>-14.6</v>
      </c>
      <c r="E119" s="1">
        <v>-13.2</v>
      </c>
      <c r="F119" s="6">
        <v>-1.4</v>
      </c>
      <c r="G119" s="1">
        <v>6.3</v>
      </c>
      <c r="H119" s="1">
        <v>8.1999999999999993</v>
      </c>
      <c r="I119" s="1">
        <v>7.1</v>
      </c>
      <c r="J119" s="1">
        <v>1.8</v>
      </c>
      <c r="K119" s="1">
        <v>-1.9</v>
      </c>
      <c r="L119" s="1">
        <v>-5.0999999999999996</v>
      </c>
      <c r="M119" s="1">
        <v>-8.6</v>
      </c>
      <c r="N119" s="1">
        <v>-4.8</v>
      </c>
      <c r="O119" s="1">
        <f t="shared" si="31"/>
        <v>23.400000000000002</v>
      </c>
      <c r="P119" s="1">
        <f t="shared" si="42"/>
        <v>-16.033333333333335</v>
      </c>
      <c r="Q119" s="1">
        <f t="shared" si="43"/>
        <v>-9.7333333333333325</v>
      </c>
      <c r="R119" s="1">
        <f t="shared" si="44"/>
        <v>7.2</v>
      </c>
      <c r="S119" s="1">
        <f t="shared" si="45"/>
        <v>-1.7333333333333332</v>
      </c>
      <c r="U119" s="1">
        <f t="shared" si="36"/>
        <v>8.1999999999999993</v>
      </c>
      <c r="V119" s="1">
        <f t="shared" si="37"/>
        <v>-20.3</v>
      </c>
      <c r="W119" s="4">
        <f t="shared" si="63"/>
        <v>141.04545454545453</v>
      </c>
      <c r="X119" s="1">
        <f t="shared" si="46"/>
        <v>272.83783783783781</v>
      </c>
      <c r="Y119" s="1">
        <f t="shared" si="38"/>
        <v>131.79238329238328</v>
      </c>
      <c r="Z119" s="1">
        <f t="shared" si="39"/>
        <v>206.94164619164616</v>
      </c>
      <c r="AA119" s="7">
        <f t="shared" si="40"/>
        <v>720.46502866502851</v>
      </c>
      <c r="AB119" s="1">
        <f t="shared" si="41"/>
        <v>227.92843326885881</v>
      </c>
      <c r="AC119" s="1">
        <f t="shared" si="47"/>
        <v>3084.6314635718891</v>
      </c>
      <c r="AD119" s="1">
        <f t="shared" si="48"/>
        <v>27.081237911025127</v>
      </c>
      <c r="AE119" s="12">
        <f t="shared" si="49"/>
        <v>0.67417851507791149</v>
      </c>
      <c r="AG119" s="23">
        <f t="shared" si="33"/>
        <v>0.24458000000000002</v>
      </c>
      <c r="AH119" s="23">
        <f t="shared" si="34"/>
        <v>0.27798</v>
      </c>
      <c r="AI119" s="11">
        <f t="shared" si="30"/>
        <v>0.19716000000000003</v>
      </c>
      <c r="AJ119" s="11">
        <f t="shared" si="30"/>
        <v>0.30128000000000005</v>
      </c>
      <c r="AK119" s="11">
        <f t="shared" si="30"/>
        <v>0.33972000000000002</v>
      </c>
      <c r="AL119" s="11">
        <f t="shared" si="30"/>
        <v>0.4884</v>
      </c>
      <c r="AM119" s="23">
        <f t="shared" si="29"/>
        <v>0.89028057056800014</v>
      </c>
      <c r="AN119" s="23">
        <f t="shared" si="29"/>
        <v>1.0406187987519999</v>
      </c>
      <c r="AO119" s="23">
        <f t="shared" si="29"/>
        <v>0.852809724928</v>
      </c>
      <c r="AP119" s="23">
        <f t="shared" si="29"/>
        <v>0.79673422172800001</v>
      </c>
      <c r="AQ119" s="23">
        <f t="shared" si="28"/>
        <v>0.64716963520000004</v>
      </c>
      <c r="AR119" s="23">
        <f t="shared" si="59"/>
        <v>2.3547821623164618</v>
      </c>
      <c r="AS119" s="23">
        <f t="shared" si="59"/>
        <v>1.1402244680107496</v>
      </c>
      <c r="AT119" s="23">
        <f t="shared" si="59"/>
        <v>0.93438916831549268</v>
      </c>
      <c r="AU119" s="23">
        <f t="shared" si="59"/>
        <v>0.30230376378073559</v>
      </c>
    </row>
    <row r="120" spans="1:47" x14ac:dyDescent="0.35">
      <c r="A120">
        <v>1950</v>
      </c>
      <c r="B120" s="1">
        <v>-15.6</v>
      </c>
      <c r="C120" s="1">
        <v>-18.899999999999999</v>
      </c>
      <c r="D120" s="1">
        <v>-14.1</v>
      </c>
      <c r="E120" s="1">
        <v>-11.4</v>
      </c>
      <c r="F120" s="6">
        <v>-0.7</v>
      </c>
      <c r="G120" s="1">
        <v>5.8</v>
      </c>
      <c r="H120" s="1">
        <v>8.6</v>
      </c>
      <c r="I120" s="1">
        <v>7.6</v>
      </c>
      <c r="J120" s="1">
        <v>3.3</v>
      </c>
      <c r="K120" s="1">
        <v>-2.5</v>
      </c>
      <c r="L120" s="1">
        <v>-5.5</v>
      </c>
      <c r="M120" s="1">
        <v>-5.5</v>
      </c>
      <c r="N120" s="1">
        <v>-4.0999999999999996</v>
      </c>
      <c r="O120" s="1">
        <f t="shared" si="31"/>
        <v>25.3</v>
      </c>
      <c r="P120" s="1">
        <f t="shared" si="42"/>
        <v>-14.366666666666665</v>
      </c>
      <c r="Q120" s="1">
        <f t="shared" si="43"/>
        <v>-8.7333333333333325</v>
      </c>
      <c r="R120" s="1">
        <f t="shared" si="44"/>
        <v>7.333333333333333</v>
      </c>
      <c r="S120" s="1">
        <f t="shared" si="45"/>
        <v>-1.5666666666666667</v>
      </c>
      <c r="U120" s="1">
        <f t="shared" si="36"/>
        <v>8.6</v>
      </c>
      <c r="V120" s="1">
        <f t="shared" si="37"/>
        <v>-18.899999999999999</v>
      </c>
      <c r="W120" s="4">
        <f t="shared" si="63"/>
        <v>138.78461538461539</v>
      </c>
      <c r="X120" s="1">
        <f t="shared" si="46"/>
        <v>275.35344827586209</v>
      </c>
      <c r="Y120" s="1">
        <f t="shared" si="38"/>
        <v>136.5688328912467</v>
      </c>
      <c r="Z120" s="1">
        <f t="shared" si="39"/>
        <v>207.06903183023874</v>
      </c>
      <c r="AA120" s="7">
        <f t="shared" si="40"/>
        <v>782.99464190981428</v>
      </c>
      <c r="AB120" s="1">
        <f t="shared" si="41"/>
        <v>230.94677754677758</v>
      </c>
      <c r="AC120" s="1">
        <f t="shared" si="47"/>
        <v>2909.9293970893968</v>
      </c>
      <c r="AD120" s="1">
        <f t="shared" si="48"/>
        <v>23.311226611226601</v>
      </c>
      <c r="AE120" s="12">
        <f t="shared" si="49"/>
        <v>0.65844654009414882</v>
      </c>
      <c r="AG120" s="23">
        <f t="shared" si="33"/>
        <v>0.25934000000000001</v>
      </c>
      <c r="AH120" s="23">
        <f t="shared" si="34"/>
        <v>0.30210999999999999</v>
      </c>
      <c r="AI120" s="11">
        <f t="shared" si="30"/>
        <v>0.20932000000000001</v>
      </c>
      <c r="AJ120" s="11">
        <f t="shared" si="30"/>
        <v>0.32066</v>
      </c>
      <c r="AK120" s="11">
        <f t="shared" si="30"/>
        <v>0.35833999999999999</v>
      </c>
      <c r="AL120" s="11">
        <f t="shared" si="30"/>
        <v>0.50075000000000003</v>
      </c>
      <c r="AM120" s="23">
        <f t="shared" si="29"/>
        <v>0.85152339408200017</v>
      </c>
      <c r="AN120" s="23">
        <f t="shared" si="29"/>
        <v>1.015978767008</v>
      </c>
      <c r="AO120" s="23">
        <f t="shared" si="29"/>
        <v>0.82364466215200016</v>
      </c>
      <c r="AP120" s="23">
        <f t="shared" si="29"/>
        <v>0.77214288455199998</v>
      </c>
      <c r="AQ120" s="23">
        <f t="shared" si="28"/>
        <v>0.63955886125000028</v>
      </c>
      <c r="AR120" s="23">
        <f t="shared" si="59"/>
        <v>2.4256054635185293</v>
      </c>
      <c r="AS120" s="23">
        <f t="shared" si="59"/>
        <v>1.1681730180295966</v>
      </c>
      <c r="AT120" s="23">
        <f t="shared" si="59"/>
        <v>0.95894310084527923</v>
      </c>
      <c r="AU120" s="23">
        <f t="shared" si="59"/>
        <v>0.31329083558693471</v>
      </c>
    </row>
    <row r="121" spans="1:47" x14ac:dyDescent="0.35">
      <c r="A121">
        <v>1951</v>
      </c>
      <c r="B121" s="1">
        <v>-11.6</v>
      </c>
      <c r="C121" s="1">
        <v>-18.899999999999999</v>
      </c>
      <c r="D121" s="1">
        <v>-15.3</v>
      </c>
      <c r="E121" s="1">
        <v>-10.199999999999999</v>
      </c>
      <c r="F121" s="5">
        <v>1.3</v>
      </c>
      <c r="G121" s="1">
        <v>6.4</v>
      </c>
      <c r="H121" s="1">
        <v>7.7</v>
      </c>
      <c r="I121" s="1">
        <v>7.4</v>
      </c>
      <c r="J121" s="1">
        <v>4.5999999999999996</v>
      </c>
      <c r="K121" s="1">
        <v>-3.1</v>
      </c>
      <c r="L121" s="1">
        <v>-4</v>
      </c>
      <c r="M121" s="1">
        <v>-11.6</v>
      </c>
      <c r="N121" s="1">
        <v>-3.9</v>
      </c>
      <c r="O121" s="1">
        <f t="shared" si="31"/>
        <v>27.4</v>
      </c>
      <c r="P121" s="1">
        <f t="shared" si="42"/>
        <v>-12</v>
      </c>
      <c r="Q121" s="1">
        <f t="shared" si="43"/>
        <v>-8.0666666666666664</v>
      </c>
      <c r="R121" s="1">
        <f t="shared" si="44"/>
        <v>7.166666666666667</v>
      </c>
      <c r="S121" s="1">
        <f t="shared" si="45"/>
        <v>-0.83333333333333348</v>
      </c>
      <c r="U121" s="1">
        <f t="shared" si="36"/>
        <v>7.7</v>
      </c>
      <c r="V121" s="1">
        <f t="shared" si="37"/>
        <v>-18.899999999999999</v>
      </c>
      <c r="W121" s="5">
        <f t="shared" ref="W121:W124" si="64">INTERCEPT(E$7:F$7,E121:F121)</f>
        <v>132.05217391304348</v>
      </c>
      <c r="X121" s="1">
        <f t="shared" si="46"/>
        <v>276.22077922077921</v>
      </c>
      <c r="Y121" s="1">
        <f t="shared" si="38"/>
        <v>144.16860530773573</v>
      </c>
      <c r="Z121" s="1">
        <f t="shared" si="39"/>
        <v>204.13647656691134</v>
      </c>
      <c r="AA121" s="7">
        <f t="shared" si="40"/>
        <v>740.06550724637668</v>
      </c>
      <c r="AB121" s="1">
        <f t="shared" si="41"/>
        <v>221.69872563718138</v>
      </c>
      <c r="AC121" s="1">
        <f t="shared" si="47"/>
        <v>2793.4039430284852</v>
      </c>
      <c r="AD121" s="1">
        <f t="shared" si="48"/>
        <v>21.202811094452784</v>
      </c>
      <c r="AE121" s="12">
        <f t="shared" si="49"/>
        <v>0.66018948489905882</v>
      </c>
      <c r="AG121" s="23">
        <f t="shared" si="33"/>
        <v>0.22613000000000005</v>
      </c>
      <c r="AH121" s="23">
        <f t="shared" si="34"/>
        <v>0.32877999999999996</v>
      </c>
      <c r="AI121" s="11">
        <f t="shared" si="30"/>
        <v>0.22275999999999999</v>
      </c>
      <c r="AJ121" s="11">
        <f t="shared" si="30"/>
        <v>0.34208</v>
      </c>
      <c r="AK121" s="11">
        <f t="shared" si="30"/>
        <v>0.37891999999999998</v>
      </c>
      <c r="AL121" s="11">
        <f t="shared" si="30"/>
        <v>0.51439999999999997</v>
      </c>
      <c r="AM121" s="23">
        <f t="shared" si="29"/>
        <v>0.81196521792800014</v>
      </c>
      <c r="AN121" s="23">
        <f t="shared" si="29"/>
        <v>0.98957768259200019</v>
      </c>
      <c r="AO121" s="23">
        <f t="shared" si="29"/>
        <v>0.79352451788800016</v>
      </c>
      <c r="AP121" s="23">
        <f t="shared" si="29"/>
        <v>0.746915286688</v>
      </c>
      <c r="AQ121" s="23">
        <f t="shared" si="28"/>
        <v>0.63200581120000021</v>
      </c>
      <c r="AR121" s="23">
        <f t="shared" si="59"/>
        <v>2.3273327398552932</v>
      </c>
      <c r="AS121" s="23">
        <f t="shared" si="59"/>
        <v>1.1147387246203715</v>
      </c>
      <c r="AT121" s="23">
        <f t="shared" si="59"/>
        <v>0.91692826972452468</v>
      </c>
      <c r="AU121" s="23">
        <f t="shared" si="59"/>
        <v>0.30277753788001455</v>
      </c>
    </row>
    <row r="122" spans="1:47" x14ac:dyDescent="0.35">
      <c r="A122">
        <v>1952</v>
      </c>
      <c r="B122" s="1">
        <v>-12.9</v>
      </c>
      <c r="C122" s="1">
        <v>-15.4</v>
      </c>
      <c r="D122" s="1">
        <v>-17.8</v>
      </c>
      <c r="E122" s="1">
        <v>-8.5</v>
      </c>
      <c r="F122" s="5">
        <v>0</v>
      </c>
      <c r="G122" s="1">
        <v>5.6</v>
      </c>
      <c r="H122" s="1">
        <v>7.9</v>
      </c>
      <c r="I122" s="1">
        <v>7.9</v>
      </c>
      <c r="J122" s="1">
        <v>4.4000000000000004</v>
      </c>
      <c r="K122" s="1">
        <v>-1.6</v>
      </c>
      <c r="L122" s="1">
        <v>-3.5</v>
      </c>
      <c r="M122" s="1">
        <v>-5.6</v>
      </c>
      <c r="N122" s="1">
        <v>-3.3</v>
      </c>
      <c r="O122" s="1">
        <f t="shared" si="31"/>
        <v>25.799999999999997</v>
      </c>
      <c r="P122" s="1">
        <f t="shared" si="42"/>
        <v>-13.299999999999999</v>
      </c>
      <c r="Q122" s="1">
        <f t="shared" si="43"/>
        <v>-8.7666666666666675</v>
      </c>
      <c r="R122" s="1">
        <f t="shared" si="44"/>
        <v>7.1333333333333329</v>
      </c>
      <c r="S122" s="1">
        <f t="shared" si="45"/>
        <v>-0.23333333333333325</v>
      </c>
      <c r="U122" s="1">
        <f t="shared" si="36"/>
        <v>7.9</v>
      </c>
      <c r="V122" s="1">
        <f t="shared" si="37"/>
        <v>-17.8</v>
      </c>
      <c r="W122" s="5">
        <f t="shared" si="64"/>
        <v>135.5</v>
      </c>
      <c r="X122" s="1">
        <f t="shared" si="46"/>
        <v>280.36666666666667</v>
      </c>
      <c r="Y122" s="1">
        <f t="shared" si="38"/>
        <v>144.86666666666667</v>
      </c>
      <c r="Z122" s="1">
        <f t="shared" si="39"/>
        <v>207.93333333333334</v>
      </c>
      <c r="AA122" s="7">
        <f t="shared" si="40"/>
        <v>762.96444444444444</v>
      </c>
      <c r="AB122" s="1">
        <f t="shared" si="41"/>
        <v>224.27922077922079</v>
      </c>
      <c r="AC122" s="1">
        <f t="shared" si="47"/>
        <v>2661.4467532467534</v>
      </c>
      <c r="AD122" s="1">
        <f t="shared" si="48"/>
        <v>23.360389610389603</v>
      </c>
      <c r="AE122" s="12">
        <f t="shared" si="49"/>
        <v>0.65128829155067858</v>
      </c>
      <c r="AG122" s="23">
        <f t="shared" si="33"/>
        <v>0.23351000000000005</v>
      </c>
      <c r="AH122" s="23">
        <f t="shared" si="34"/>
        <v>0.30845999999999996</v>
      </c>
      <c r="AI122" s="11">
        <f t="shared" si="30"/>
        <v>0.21251999999999999</v>
      </c>
      <c r="AJ122" s="11">
        <f t="shared" si="30"/>
        <v>0.32575999999999999</v>
      </c>
      <c r="AK122" s="11">
        <f t="shared" si="30"/>
        <v>0.36323999999999995</v>
      </c>
      <c r="AL122" s="11">
        <f t="shared" si="30"/>
        <v>0.504</v>
      </c>
      <c r="AM122" s="23">
        <f t="shared" si="29"/>
        <v>0.84179252327200016</v>
      </c>
      <c r="AN122" s="23">
        <f t="shared" si="29"/>
        <v>1.0096134959680001</v>
      </c>
      <c r="AO122" s="23">
        <f t="shared" si="29"/>
        <v>0.81627177779200011</v>
      </c>
      <c r="AP122" s="23">
        <f t="shared" si="29"/>
        <v>0.76595038019200024</v>
      </c>
      <c r="AQ122" s="23">
        <f t="shared" si="28"/>
        <v>0.63767872000000014</v>
      </c>
      <c r="AR122" s="23">
        <f t="shared" si="59"/>
        <v>2.3868667502828025</v>
      </c>
      <c r="AS122" s="23">
        <f t="shared" si="59"/>
        <v>1.1479616294801496</v>
      </c>
      <c r="AT122" s="23">
        <f t="shared" si="59"/>
        <v>0.94279457490749263</v>
      </c>
      <c r="AU122" s="23">
        <f t="shared" si="59"/>
        <v>0.30880274174044109</v>
      </c>
    </row>
    <row r="123" spans="1:47" x14ac:dyDescent="0.35">
      <c r="A123">
        <v>1953</v>
      </c>
      <c r="B123" s="1">
        <v>-10.4</v>
      </c>
      <c r="C123" s="1">
        <v>-15.5</v>
      </c>
      <c r="D123" s="1">
        <v>-17.600000000000001</v>
      </c>
      <c r="E123" s="1">
        <v>-4.5</v>
      </c>
      <c r="F123" s="5">
        <v>0.8</v>
      </c>
      <c r="G123" s="1">
        <v>4.2</v>
      </c>
      <c r="H123" s="1">
        <v>8.1999999999999993</v>
      </c>
      <c r="I123" s="1">
        <v>7.4</v>
      </c>
      <c r="J123" s="1">
        <v>2.4</v>
      </c>
      <c r="K123" s="1">
        <v>-3.5</v>
      </c>
      <c r="L123" s="1">
        <v>-8.1999999999999993</v>
      </c>
      <c r="M123" s="1">
        <v>-14.2</v>
      </c>
      <c r="N123" s="1">
        <v>-4.2</v>
      </c>
      <c r="O123" s="1">
        <f t="shared" si="31"/>
        <v>23</v>
      </c>
      <c r="P123" s="1">
        <f t="shared" si="42"/>
        <v>-10.5</v>
      </c>
      <c r="Q123" s="1">
        <f t="shared" si="43"/>
        <v>-7.1000000000000005</v>
      </c>
      <c r="R123" s="1">
        <f t="shared" si="44"/>
        <v>6.5999999999999988</v>
      </c>
      <c r="S123" s="1">
        <f t="shared" si="45"/>
        <v>-3.0999999999999996</v>
      </c>
      <c r="U123" s="1">
        <f t="shared" si="36"/>
        <v>8.1999999999999993</v>
      </c>
      <c r="V123" s="1">
        <f t="shared" si="37"/>
        <v>-17.600000000000001</v>
      </c>
      <c r="W123" s="5">
        <f t="shared" si="64"/>
        <v>130.89622641509433</v>
      </c>
      <c r="X123" s="1">
        <f t="shared" si="46"/>
        <v>270.40677966101697</v>
      </c>
      <c r="Y123" s="1">
        <f t="shared" si="38"/>
        <v>139.51055324592264</v>
      </c>
      <c r="Z123" s="1">
        <f t="shared" si="39"/>
        <v>200.65150303805564</v>
      </c>
      <c r="AA123" s="7">
        <f t="shared" si="40"/>
        <v>762.6576910777103</v>
      </c>
      <c r="AB123" s="1">
        <f t="shared" si="41"/>
        <v>215.52955974842766</v>
      </c>
      <c r="AC123" s="1">
        <f t="shared" si="47"/>
        <v>2528.8801677148849</v>
      </c>
      <c r="AD123" s="1">
        <f t="shared" si="48"/>
        <v>23.131446540880503</v>
      </c>
      <c r="AE123" s="12">
        <f t="shared" si="49"/>
        <v>0.64551016438929321</v>
      </c>
      <c r="AG123" s="23">
        <f t="shared" si="33"/>
        <v>0.24458000000000002</v>
      </c>
      <c r="AH123" s="23">
        <f t="shared" si="34"/>
        <v>0.27289999999999998</v>
      </c>
      <c r="AI123" s="11">
        <f t="shared" si="30"/>
        <v>0.1946</v>
      </c>
      <c r="AJ123" s="11">
        <f t="shared" si="30"/>
        <v>0.29720000000000002</v>
      </c>
      <c r="AK123" s="11">
        <f t="shared" si="30"/>
        <v>0.33579999999999999</v>
      </c>
      <c r="AL123" s="11">
        <f t="shared" si="30"/>
        <v>0.48580000000000001</v>
      </c>
      <c r="AM123" s="23">
        <f t="shared" si="29"/>
        <v>0.8987990722000001</v>
      </c>
      <c r="AN123" s="23">
        <f t="shared" si="29"/>
        <v>1.0458973672</v>
      </c>
      <c r="AO123" s="23">
        <f t="shared" si="29"/>
        <v>0.85918137280000006</v>
      </c>
      <c r="AP123" s="23">
        <f t="shared" si="29"/>
        <v>0.80212516880000018</v>
      </c>
      <c r="AQ123" s="23">
        <f t="shared" si="28"/>
        <v>0.64886596880000025</v>
      </c>
      <c r="AR123" s="23">
        <f t="shared" si="59"/>
        <v>2.4288898122384159</v>
      </c>
      <c r="AS123" s="23">
        <f t="shared" si="59"/>
        <v>1.1775113047036361</v>
      </c>
      <c r="AT123" s="23">
        <f t="shared" si="59"/>
        <v>0.96460721503704761</v>
      </c>
      <c r="AU123" s="23">
        <f t="shared" si="59"/>
        <v>0.31143711055435624</v>
      </c>
    </row>
    <row r="124" spans="1:47" x14ac:dyDescent="0.35">
      <c r="A124">
        <v>1954</v>
      </c>
      <c r="B124" s="1">
        <v>-8.5</v>
      </c>
      <c r="C124" s="1">
        <v>-16.100000000000001</v>
      </c>
      <c r="D124" s="1">
        <v>-11.1</v>
      </c>
      <c r="E124" s="1">
        <v>-5</v>
      </c>
      <c r="F124" s="5">
        <v>1.4</v>
      </c>
      <c r="G124" s="1">
        <v>4.7</v>
      </c>
      <c r="H124" s="1">
        <v>6.4</v>
      </c>
      <c r="I124" s="1">
        <v>7.4</v>
      </c>
      <c r="J124" s="1">
        <v>3</v>
      </c>
      <c r="K124" s="1">
        <v>-2.2000000000000002</v>
      </c>
      <c r="L124" s="1">
        <v>-5.8</v>
      </c>
      <c r="M124" s="1">
        <v>-12.1</v>
      </c>
      <c r="N124" s="1">
        <v>-3.2</v>
      </c>
      <c r="O124" s="1">
        <f t="shared" si="31"/>
        <v>22.9</v>
      </c>
      <c r="P124" s="1">
        <f t="shared" si="42"/>
        <v>-12.933333333333332</v>
      </c>
      <c r="Q124" s="1">
        <f t="shared" si="43"/>
        <v>-4.9000000000000004</v>
      </c>
      <c r="R124" s="1">
        <f t="shared" si="44"/>
        <v>6.166666666666667</v>
      </c>
      <c r="S124" s="1">
        <f t="shared" si="45"/>
        <v>-1.6666666666666667</v>
      </c>
      <c r="U124" s="1">
        <f t="shared" si="36"/>
        <v>7.4</v>
      </c>
      <c r="V124" s="1">
        <f t="shared" si="37"/>
        <v>-16.100000000000001</v>
      </c>
      <c r="W124" s="5">
        <f t="shared" si="64"/>
        <v>128.828125</v>
      </c>
      <c r="X124" s="1">
        <f t="shared" si="46"/>
        <v>275.59615384615387</v>
      </c>
      <c r="Y124" s="1">
        <f t="shared" si="38"/>
        <v>146.76802884615387</v>
      </c>
      <c r="Z124" s="1">
        <f t="shared" si="39"/>
        <v>202.21213942307693</v>
      </c>
      <c r="AA124" s="7">
        <f t="shared" si="40"/>
        <v>724.05560897435907</v>
      </c>
      <c r="AB124" s="1">
        <f t="shared" si="41"/>
        <v>223.42134533898303</v>
      </c>
      <c r="AC124" s="1">
        <f t="shared" si="47"/>
        <v>2398.0557733050846</v>
      </c>
      <c r="AD124" s="1">
        <f t="shared" si="48"/>
        <v>17.117452330508485</v>
      </c>
      <c r="AE124" s="12">
        <f t="shared" si="49"/>
        <v>0.64537546872024176</v>
      </c>
      <c r="AG124" s="23">
        <f t="shared" si="33"/>
        <v>0.17816000000000004</v>
      </c>
      <c r="AH124" s="23">
        <f t="shared" si="34"/>
        <v>0.27162999999999998</v>
      </c>
      <c r="AI124" s="11">
        <f t="shared" si="30"/>
        <v>0.19395999999999999</v>
      </c>
      <c r="AJ124" s="11">
        <f t="shared" si="30"/>
        <v>0.29618</v>
      </c>
      <c r="AK124" s="11">
        <f t="shared" si="30"/>
        <v>0.33482000000000001</v>
      </c>
      <c r="AL124" s="11">
        <f t="shared" si="30"/>
        <v>0.48514999999999997</v>
      </c>
      <c r="AM124" s="23">
        <f t="shared" si="29"/>
        <v>0.90094821369800004</v>
      </c>
      <c r="AN124" s="23">
        <f t="shared" si="29"/>
        <v>1.0472219654720001</v>
      </c>
      <c r="AO124" s="23">
        <f t="shared" si="29"/>
        <v>0.8607868736080001</v>
      </c>
      <c r="AP124" s="23">
        <f t="shared" si="29"/>
        <v>0.80348452640800017</v>
      </c>
      <c r="AQ124" s="23">
        <f t="shared" si="28"/>
        <v>0.64929516445000024</v>
      </c>
      <c r="AR124" s="23">
        <f t="shared" si="59"/>
        <v>2.3681204262057229</v>
      </c>
      <c r="AS124" s="23">
        <f t="shared" si="59"/>
        <v>1.1483958400111722</v>
      </c>
      <c r="AT124" s="23">
        <f t="shared" si="59"/>
        <v>0.94067440389552148</v>
      </c>
      <c r="AU124" s="23">
        <f t="shared" si="59"/>
        <v>0.30355338561312495</v>
      </c>
    </row>
    <row r="125" spans="1:47" x14ac:dyDescent="0.35">
      <c r="A125">
        <v>1955</v>
      </c>
      <c r="B125" s="1">
        <v>-16.899999999999999</v>
      </c>
      <c r="C125" s="1">
        <v>-12.3</v>
      </c>
      <c r="D125" s="1">
        <v>-11.1</v>
      </c>
      <c r="E125" s="1">
        <v>-12.5</v>
      </c>
      <c r="F125" s="6">
        <v>-0.8</v>
      </c>
      <c r="G125" s="1">
        <v>5.6</v>
      </c>
      <c r="H125" s="1">
        <v>6.2</v>
      </c>
      <c r="I125" s="1">
        <v>6.5</v>
      </c>
      <c r="J125" s="1">
        <v>2.4</v>
      </c>
      <c r="K125" s="1">
        <v>-0.5</v>
      </c>
      <c r="L125" s="1">
        <v>-5.6</v>
      </c>
      <c r="M125" s="1">
        <v>-9.3000000000000007</v>
      </c>
      <c r="N125" s="1">
        <v>-4</v>
      </c>
      <c r="O125" s="1">
        <f t="shared" si="31"/>
        <v>20.7</v>
      </c>
      <c r="P125" s="1">
        <f t="shared" si="42"/>
        <v>-13.766666666666666</v>
      </c>
      <c r="Q125" s="1">
        <f t="shared" si="43"/>
        <v>-8.1333333333333346</v>
      </c>
      <c r="R125" s="1">
        <f t="shared" si="44"/>
        <v>6.1000000000000005</v>
      </c>
      <c r="S125" s="1">
        <f t="shared" si="45"/>
        <v>-1.2333333333333332</v>
      </c>
      <c r="U125" s="1">
        <f t="shared" si="36"/>
        <v>6.5</v>
      </c>
      <c r="V125" s="1">
        <f t="shared" si="37"/>
        <v>-16.899999999999999</v>
      </c>
      <c r="W125" s="4">
        <f t="shared" ref="W125:W126" si="65">INTERCEPT(F$7:G$7,F125:G125)</f>
        <v>139.3125</v>
      </c>
      <c r="X125" s="1">
        <f t="shared" si="46"/>
        <v>283.24137931034483</v>
      </c>
      <c r="Y125" s="1">
        <f t="shared" si="38"/>
        <v>143.92887931034483</v>
      </c>
      <c r="Z125" s="1">
        <f t="shared" si="39"/>
        <v>211.27693965517241</v>
      </c>
      <c r="AA125" s="7">
        <f t="shared" si="40"/>
        <v>623.69181034482756</v>
      </c>
      <c r="AB125" s="1">
        <f t="shared" si="41"/>
        <v>228.71634615384613</v>
      </c>
      <c r="AC125" s="1">
        <f t="shared" si="47"/>
        <v>2576.8708333333329</v>
      </c>
      <c r="AD125" s="1">
        <f t="shared" si="48"/>
        <v>24.954326923076934</v>
      </c>
      <c r="AE125" s="12">
        <f t="shared" si="49"/>
        <v>0.6702547255906286</v>
      </c>
      <c r="AG125" s="23">
        <f t="shared" si="33"/>
        <v>0.17078000000000002</v>
      </c>
      <c r="AH125" s="23">
        <f t="shared" si="34"/>
        <v>0.24368999999999996</v>
      </c>
      <c r="AI125" s="11">
        <f t="shared" si="30"/>
        <v>0.17988000000000001</v>
      </c>
      <c r="AJ125" s="11">
        <f t="shared" si="30"/>
        <v>0.27373999999999998</v>
      </c>
      <c r="AK125" s="11">
        <f t="shared" si="30"/>
        <v>0.31325999999999998</v>
      </c>
      <c r="AL125" s="11">
        <f t="shared" si="30"/>
        <v>0.47084999999999999</v>
      </c>
      <c r="AM125" s="23">
        <f t="shared" si="29"/>
        <v>0.95020435496200018</v>
      </c>
      <c r="AN125" s="23">
        <f t="shared" si="29"/>
        <v>1.0768646908480002</v>
      </c>
      <c r="AO125" s="23">
        <f t="shared" si="29"/>
        <v>0.8973818819920002</v>
      </c>
      <c r="AP125" s="23">
        <f t="shared" ref="AP125:AQ188" si="66">2.42*AK125^2-3.01*AK125+1.54</f>
        <v>0.83456642279200011</v>
      </c>
      <c r="AQ125" s="23">
        <f t="shared" si="66"/>
        <v>0.65925482845000005</v>
      </c>
      <c r="AR125" s="23">
        <f t="shared" si="59"/>
        <v>2.228763775813472</v>
      </c>
      <c r="AS125" s="23">
        <f t="shared" si="59"/>
        <v>1.0882570789314012</v>
      </c>
      <c r="AT125" s="23">
        <f t="shared" si="59"/>
        <v>0.88977475898734681</v>
      </c>
      <c r="AU125" s="23">
        <f t="shared" si="59"/>
        <v>0.28388321566653363</v>
      </c>
    </row>
    <row r="126" spans="1:47" x14ac:dyDescent="0.35">
      <c r="A126">
        <v>1956</v>
      </c>
      <c r="B126" s="1">
        <v>-15.3</v>
      </c>
      <c r="C126" s="1">
        <v>-13.3</v>
      </c>
      <c r="D126" s="1">
        <v>-13.7</v>
      </c>
      <c r="E126" s="1">
        <v>-6.9</v>
      </c>
      <c r="F126" s="6">
        <v>-1.3</v>
      </c>
      <c r="G126" s="1">
        <v>4.3</v>
      </c>
      <c r="H126" s="1">
        <v>7.5</v>
      </c>
      <c r="I126" s="1">
        <v>7.6</v>
      </c>
      <c r="J126" s="1">
        <v>1.4</v>
      </c>
      <c r="K126" s="1">
        <v>-2.8</v>
      </c>
      <c r="L126" s="1">
        <v>-8.1999999999999993</v>
      </c>
      <c r="M126" s="1">
        <v>-12.5</v>
      </c>
      <c r="N126" s="1">
        <v>-4.4000000000000004</v>
      </c>
      <c r="O126" s="1">
        <f t="shared" si="31"/>
        <v>20.799999999999997</v>
      </c>
      <c r="P126" s="1">
        <f t="shared" si="42"/>
        <v>-12.633333333333335</v>
      </c>
      <c r="Q126" s="1">
        <f t="shared" si="43"/>
        <v>-7.3000000000000007</v>
      </c>
      <c r="R126" s="1">
        <f t="shared" si="44"/>
        <v>6.4666666666666659</v>
      </c>
      <c r="S126" s="1">
        <f t="shared" si="45"/>
        <v>-3.1999999999999997</v>
      </c>
      <c r="U126" s="1">
        <f t="shared" si="36"/>
        <v>7.6</v>
      </c>
      <c r="V126" s="1">
        <f t="shared" si="37"/>
        <v>-15.3</v>
      </c>
      <c r="W126" s="4">
        <f t="shared" si="65"/>
        <v>142.58035714285714</v>
      </c>
      <c r="X126" s="1">
        <f t="shared" si="46"/>
        <v>268.16666666666669</v>
      </c>
      <c r="Y126" s="1">
        <f t="shared" si="38"/>
        <v>125.58630952380955</v>
      </c>
      <c r="Z126" s="1">
        <f t="shared" si="39"/>
        <v>205.37351190476193</v>
      </c>
      <c r="AA126" s="7">
        <f t="shared" si="40"/>
        <v>636.30396825396838</v>
      </c>
      <c r="AB126" s="1">
        <f t="shared" si="41"/>
        <v>224.33897783251231</v>
      </c>
      <c r="AC126" s="1">
        <f t="shared" si="47"/>
        <v>2288.2575738916253</v>
      </c>
      <c r="AD126" s="1">
        <f t="shared" si="48"/>
        <v>30.410868226600982</v>
      </c>
      <c r="AE126" s="12">
        <f t="shared" si="49"/>
        <v>0.65473871461759103</v>
      </c>
      <c r="AG126" s="23">
        <f t="shared" si="33"/>
        <v>0.21875</v>
      </c>
      <c r="AH126" s="23">
        <f t="shared" si="34"/>
        <v>0.24495999999999996</v>
      </c>
      <c r="AI126" s="11">
        <f t="shared" si="30"/>
        <v>0.18051999999999999</v>
      </c>
      <c r="AJ126" s="11">
        <f t="shared" si="30"/>
        <v>0.27476</v>
      </c>
      <c r="AK126" s="11">
        <f t="shared" si="30"/>
        <v>0.31423999999999996</v>
      </c>
      <c r="AL126" s="11">
        <f t="shared" si="30"/>
        <v>0.47149999999999997</v>
      </c>
      <c r="AM126" s="23">
        <f t="shared" ref="AM126:AQ189" si="67">2.42*AH126^2-3.01*AH126+1.54</f>
        <v>0.94788347187200017</v>
      </c>
      <c r="AN126" s="23">
        <f t="shared" si="67"/>
        <v>1.0754964783680001</v>
      </c>
      <c r="AO126" s="23">
        <f t="shared" si="67"/>
        <v>0.89566559939200008</v>
      </c>
      <c r="AP126" s="23">
        <f t="shared" si="66"/>
        <v>0.83310480179200019</v>
      </c>
      <c r="AQ126" s="23">
        <f t="shared" si="66"/>
        <v>0.65878064500000011</v>
      </c>
      <c r="AR126" s="23">
        <f t="shared" si="59"/>
        <v>2.2497551954167063</v>
      </c>
      <c r="AS126" s="23">
        <f t="shared" si="59"/>
        <v>1.0981536126414713</v>
      </c>
      <c r="AT126" s="23">
        <f t="shared" si="59"/>
        <v>0.89793880790726122</v>
      </c>
      <c r="AU126" s="23">
        <f t="shared" si="59"/>
        <v>0.28663602141041544</v>
      </c>
    </row>
    <row r="127" spans="1:47" x14ac:dyDescent="0.35">
      <c r="A127">
        <v>1957</v>
      </c>
      <c r="B127" s="1">
        <v>-15.4</v>
      </c>
      <c r="C127" s="1">
        <v>-15.4</v>
      </c>
      <c r="D127" s="1">
        <v>-14.2</v>
      </c>
      <c r="E127" s="1">
        <v>-8.3000000000000007</v>
      </c>
      <c r="F127" s="5">
        <v>0.8</v>
      </c>
      <c r="G127" s="1">
        <v>6.7</v>
      </c>
      <c r="H127" s="1">
        <v>9.6</v>
      </c>
      <c r="I127" s="1">
        <v>8</v>
      </c>
      <c r="J127" s="1">
        <v>4.7</v>
      </c>
      <c r="K127" s="1">
        <v>-2.9</v>
      </c>
      <c r="L127" s="1">
        <v>-5.5</v>
      </c>
      <c r="M127" s="1">
        <v>-10.9</v>
      </c>
      <c r="N127" s="1">
        <v>-3.6</v>
      </c>
      <c r="O127" s="1">
        <f t="shared" si="31"/>
        <v>29.8</v>
      </c>
      <c r="P127" s="1">
        <f t="shared" si="42"/>
        <v>-14.433333333333332</v>
      </c>
      <c r="Q127" s="1">
        <f t="shared" si="43"/>
        <v>-7.2333333333333334</v>
      </c>
      <c r="R127" s="1">
        <f t="shared" si="44"/>
        <v>8.1</v>
      </c>
      <c r="S127" s="1">
        <f t="shared" si="45"/>
        <v>-1.2333333333333332</v>
      </c>
      <c r="U127" s="1">
        <f t="shared" si="36"/>
        <v>9.6</v>
      </c>
      <c r="V127" s="1">
        <f t="shared" si="37"/>
        <v>-15.4</v>
      </c>
      <c r="W127" s="5">
        <f t="shared" ref="W127:W130" si="68">INTERCEPT(E$7:F$7,E127:F127)</f>
        <v>132.81868131868131</v>
      </c>
      <c r="X127" s="1">
        <f t="shared" si="46"/>
        <v>276.86184210526318</v>
      </c>
      <c r="Y127" s="1">
        <f t="shared" si="38"/>
        <v>144.04316078658186</v>
      </c>
      <c r="Z127" s="1">
        <f t="shared" si="39"/>
        <v>204.84026171197223</v>
      </c>
      <c r="AA127" s="7">
        <f t="shared" si="40"/>
        <v>921.87622903412387</v>
      </c>
      <c r="AB127" s="1">
        <f t="shared" si="41"/>
        <v>229.65201465201463</v>
      </c>
      <c r="AC127" s="1">
        <f t="shared" si="47"/>
        <v>2357.7606837606832</v>
      </c>
      <c r="AD127" s="1">
        <f t="shared" si="48"/>
        <v>17.992673992674</v>
      </c>
      <c r="AE127" s="12">
        <f t="shared" si="49"/>
        <v>0.61527210667687804</v>
      </c>
      <c r="AG127" s="23">
        <f t="shared" si="33"/>
        <v>0.29624</v>
      </c>
      <c r="AH127" s="23">
        <f t="shared" si="34"/>
        <v>0.35926000000000002</v>
      </c>
      <c r="AI127" s="11">
        <f t="shared" si="30"/>
        <v>0.23812</v>
      </c>
      <c r="AJ127" s="11">
        <f t="shared" si="30"/>
        <v>0.36656</v>
      </c>
      <c r="AK127" s="11">
        <f t="shared" si="30"/>
        <v>0.40244000000000002</v>
      </c>
      <c r="AL127" s="11">
        <f t="shared" si="30"/>
        <v>0.53</v>
      </c>
      <c r="AM127" s="23">
        <f t="shared" si="67"/>
        <v>0.77097134919200005</v>
      </c>
      <c r="AN127" s="23">
        <f t="shared" si="67"/>
        <v>0.96047554524800005</v>
      </c>
      <c r="AO127" s="23">
        <f t="shared" si="67"/>
        <v>0.76182068531200009</v>
      </c>
      <c r="AP127" s="23">
        <f t="shared" si="66"/>
        <v>0.72059384771200008</v>
      </c>
      <c r="AQ127" s="23">
        <f t="shared" si="66"/>
        <v>0.6244780000000002</v>
      </c>
      <c r="AR127" s="23">
        <f t="shared" si="59"/>
        <v>2.5590449560973325</v>
      </c>
      <c r="AS127" s="23">
        <f t="shared" si="59"/>
        <v>1.219047197321748</v>
      </c>
      <c r="AT127" s="23">
        <f t="shared" si="59"/>
        <v>1.0051854423984488</v>
      </c>
      <c r="AU127" s="23">
        <f t="shared" si="59"/>
        <v>0.33590998653796417</v>
      </c>
    </row>
    <row r="128" spans="1:47" x14ac:dyDescent="0.35">
      <c r="A128">
        <v>1958</v>
      </c>
      <c r="B128" s="1">
        <v>-12.9</v>
      </c>
      <c r="C128" s="1">
        <v>-12</v>
      </c>
      <c r="D128" s="1">
        <v>-12.9</v>
      </c>
      <c r="E128" s="1">
        <v>-9.1999999999999993</v>
      </c>
      <c r="F128" s="5">
        <v>1</v>
      </c>
      <c r="G128" s="1">
        <v>5.7</v>
      </c>
      <c r="H128" s="1">
        <v>8.8000000000000007</v>
      </c>
      <c r="I128" s="1">
        <v>6.8</v>
      </c>
      <c r="J128" s="1">
        <v>2.4</v>
      </c>
      <c r="K128" s="1">
        <v>-2.4</v>
      </c>
      <c r="L128" s="1">
        <v>-8.4</v>
      </c>
      <c r="M128" s="1">
        <v>-6.2</v>
      </c>
      <c r="N128" s="1">
        <v>-3.3</v>
      </c>
      <c r="O128" s="1">
        <f t="shared" si="31"/>
        <v>24.7</v>
      </c>
      <c r="P128" s="1">
        <f t="shared" si="42"/>
        <v>-11.933333333333332</v>
      </c>
      <c r="Q128" s="1">
        <f t="shared" si="43"/>
        <v>-7.0333333333333341</v>
      </c>
      <c r="R128" s="1">
        <f t="shared" si="44"/>
        <v>7.1000000000000005</v>
      </c>
      <c r="S128" s="1">
        <f t="shared" si="45"/>
        <v>-2.8000000000000003</v>
      </c>
      <c r="U128" s="1">
        <f t="shared" si="36"/>
        <v>8.8000000000000007</v>
      </c>
      <c r="V128" s="1">
        <f t="shared" si="37"/>
        <v>-12.9</v>
      </c>
      <c r="W128" s="5">
        <f t="shared" si="68"/>
        <v>132.50980392156862</v>
      </c>
      <c r="X128" s="1">
        <f t="shared" si="46"/>
        <v>273.25</v>
      </c>
      <c r="Y128" s="1">
        <f t="shared" si="38"/>
        <v>140.74019607843138</v>
      </c>
      <c r="Z128" s="1">
        <f t="shared" si="39"/>
        <v>202.87990196078431</v>
      </c>
      <c r="AA128" s="7">
        <f t="shared" si="40"/>
        <v>825.6758169934642</v>
      </c>
      <c r="AB128" s="1">
        <f t="shared" si="41"/>
        <v>220.64796181630544</v>
      </c>
      <c r="AC128" s="1">
        <f t="shared" si="47"/>
        <v>1897.5724716202267</v>
      </c>
      <c r="AD128" s="1">
        <f t="shared" si="48"/>
        <v>22.185823013415899</v>
      </c>
      <c r="AE128" s="12">
        <f t="shared" si="49"/>
        <v>0.60254107438414461</v>
      </c>
      <c r="AG128" s="23">
        <f t="shared" si="33"/>
        <v>0.26672000000000007</v>
      </c>
      <c r="AH128" s="23">
        <f t="shared" si="34"/>
        <v>0.29448999999999997</v>
      </c>
      <c r="AI128" s="11">
        <f t="shared" si="30"/>
        <v>0.20548</v>
      </c>
      <c r="AJ128" s="11">
        <f t="shared" si="30"/>
        <v>0.31453999999999999</v>
      </c>
      <c r="AK128" s="11">
        <f t="shared" si="30"/>
        <v>0.35246</v>
      </c>
      <c r="AL128" s="11">
        <f t="shared" si="30"/>
        <v>0.49685000000000001</v>
      </c>
      <c r="AM128" s="23">
        <f t="shared" si="67"/>
        <v>0.86345805144200005</v>
      </c>
      <c r="AN128" s="23">
        <f t="shared" si="67"/>
        <v>1.0236825135680001</v>
      </c>
      <c r="AO128" s="23">
        <f t="shared" si="67"/>
        <v>0.83265829607200015</v>
      </c>
      <c r="AP128" s="23">
        <f t="shared" si="66"/>
        <v>0.77972728487200005</v>
      </c>
      <c r="AQ128" s="23">
        <f t="shared" si="66"/>
        <v>0.64188251245000005</v>
      </c>
      <c r="AR128" s="23">
        <f t="shared" si="59"/>
        <v>2.500264047822792</v>
      </c>
      <c r="AS128" s="23">
        <f t="shared" si="59"/>
        <v>1.2061352796274565</v>
      </c>
      <c r="AT128" s="23">
        <f t="shared" si="59"/>
        <v>0.98955686328554193</v>
      </c>
      <c r="AU128" s="23">
        <f t="shared" si="59"/>
        <v>0.32230021114586688</v>
      </c>
    </row>
    <row r="129" spans="1:47" x14ac:dyDescent="0.35">
      <c r="A129">
        <v>1959</v>
      </c>
      <c r="B129" s="1">
        <v>-6.8</v>
      </c>
      <c r="C129" s="1">
        <v>-15.5</v>
      </c>
      <c r="D129" s="1">
        <v>-21</v>
      </c>
      <c r="E129" s="1">
        <v>-8.6999999999999993</v>
      </c>
      <c r="F129" s="5">
        <v>1.4</v>
      </c>
      <c r="G129" s="1">
        <v>5.7</v>
      </c>
      <c r="H129" s="1">
        <v>8.1</v>
      </c>
      <c r="I129" s="1">
        <v>6.9</v>
      </c>
      <c r="J129" s="1">
        <v>2.6</v>
      </c>
      <c r="K129" s="1">
        <v>-1</v>
      </c>
      <c r="L129" s="1">
        <v>-4.9000000000000004</v>
      </c>
      <c r="M129" s="1">
        <v>-10.9</v>
      </c>
      <c r="N129" s="1">
        <v>-3.7</v>
      </c>
      <c r="O129" s="1">
        <f t="shared" si="31"/>
        <v>24.700000000000003</v>
      </c>
      <c r="P129" s="1">
        <f t="shared" si="42"/>
        <v>-9.5</v>
      </c>
      <c r="Q129" s="1">
        <f t="shared" si="43"/>
        <v>-9.4333333333333336</v>
      </c>
      <c r="R129" s="1">
        <f t="shared" si="44"/>
        <v>6.9000000000000012</v>
      </c>
      <c r="S129" s="1">
        <f t="shared" si="45"/>
        <v>-1.1000000000000001</v>
      </c>
      <c r="U129" s="1">
        <f t="shared" si="36"/>
        <v>8.1</v>
      </c>
      <c r="V129" s="1">
        <f t="shared" si="37"/>
        <v>-21</v>
      </c>
      <c r="W129" s="5">
        <f t="shared" si="68"/>
        <v>131.27227722772278</v>
      </c>
      <c r="X129" s="1">
        <f t="shared" si="46"/>
        <v>280.02777777777777</v>
      </c>
      <c r="Y129" s="1">
        <f t="shared" si="38"/>
        <v>148.75550055005499</v>
      </c>
      <c r="Z129" s="1">
        <f t="shared" si="39"/>
        <v>205.65002750275028</v>
      </c>
      <c r="AA129" s="7">
        <f t="shared" si="40"/>
        <v>803.27970297029685</v>
      </c>
      <c r="AB129" s="1">
        <f t="shared" si="41"/>
        <v>223.02227722772278</v>
      </c>
      <c r="AC129" s="1">
        <f t="shared" si="47"/>
        <v>3122.3118811881191</v>
      </c>
      <c r="AD129" s="1">
        <f t="shared" si="48"/>
        <v>19.761138613861391</v>
      </c>
      <c r="AE129" s="12">
        <f t="shared" si="49"/>
        <v>0.66347372186178433</v>
      </c>
      <c r="AG129" s="23">
        <f t="shared" si="33"/>
        <v>0.24088999999999999</v>
      </c>
      <c r="AH129" s="23">
        <f t="shared" si="34"/>
        <v>0.29449000000000003</v>
      </c>
      <c r="AI129" s="11">
        <f t="shared" si="30"/>
        <v>0.20548000000000002</v>
      </c>
      <c r="AJ129" s="11">
        <f t="shared" si="30"/>
        <v>0.31454000000000004</v>
      </c>
      <c r="AK129" s="11">
        <f t="shared" si="30"/>
        <v>0.35246</v>
      </c>
      <c r="AL129" s="11">
        <f t="shared" si="30"/>
        <v>0.49685000000000001</v>
      </c>
      <c r="AM129" s="23">
        <f t="shared" si="67"/>
        <v>0.86345805144200005</v>
      </c>
      <c r="AN129" s="23">
        <f t="shared" si="67"/>
        <v>1.0236825135680001</v>
      </c>
      <c r="AO129" s="23">
        <f t="shared" si="67"/>
        <v>0.83265829607199993</v>
      </c>
      <c r="AP129" s="23">
        <f t="shared" si="66"/>
        <v>0.77972728487200005</v>
      </c>
      <c r="AQ129" s="23">
        <f t="shared" si="66"/>
        <v>0.64188251245000005</v>
      </c>
      <c r="AR129" s="23">
        <f t="shared" si="59"/>
        <v>2.466121618792493</v>
      </c>
      <c r="AS129" s="23">
        <f t="shared" si="59"/>
        <v>1.1896648639441687</v>
      </c>
      <c r="AT129" s="23">
        <f t="shared" si="59"/>
        <v>0.97604394051820775</v>
      </c>
      <c r="AU129" s="23">
        <f t="shared" si="59"/>
        <v>0.31789903116046475</v>
      </c>
    </row>
    <row r="130" spans="1:47" x14ac:dyDescent="0.35">
      <c r="A130">
        <v>1960</v>
      </c>
      <c r="B130" s="1">
        <v>-9.1</v>
      </c>
      <c r="C130" s="1">
        <v>-11.5</v>
      </c>
      <c r="D130" s="1">
        <v>-17.2</v>
      </c>
      <c r="E130" s="1">
        <v>-10.7</v>
      </c>
      <c r="F130" s="5">
        <v>0.1</v>
      </c>
      <c r="G130" s="1">
        <v>6</v>
      </c>
      <c r="H130" s="1">
        <v>9.1</v>
      </c>
      <c r="I130" s="1">
        <v>9.1</v>
      </c>
      <c r="J130" s="1">
        <v>3.4</v>
      </c>
      <c r="K130" s="5">
        <v>2.2000000000000002</v>
      </c>
      <c r="L130" s="1">
        <v>-3.2</v>
      </c>
      <c r="M130" s="1">
        <v>-8.4</v>
      </c>
      <c r="N130" s="1">
        <v>-2.2999999999999998</v>
      </c>
      <c r="O130" s="1">
        <f t="shared" si="31"/>
        <v>27.699999999999996</v>
      </c>
      <c r="P130" s="1">
        <f t="shared" si="42"/>
        <v>-10.5</v>
      </c>
      <c r="Q130" s="1">
        <f t="shared" si="43"/>
        <v>-9.2666666666666657</v>
      </c>
      <c r="R130" s="1">
        <f t="shared" si="44"/>
        <v>8.0666666666666664</v>
      </c>
      <c r="S130" s="1">
        <f t="shared" si="45"/>
        <v>0.79999999999999982</v>
      </c>
      <c r="U130" s="1">
        <f t="shared" si="36"/>
        <v>9.1</v>
      </c>
      <c r="V130" s="1">
        <f t="shared" si="37"/>
        <v>-17.2</v>
      </c>
      <c r="W130" s="5">
        <f t="shared" si="68"/>
        <v>135.21759259259258</v>
      </c>
      <c r="X130" s="5">
        <f>INTERCEPT(K$7:L$7,K130:L130)</f>
        <v>300.92592592592592</v>
      </c>
      <c r="Y130" s="1">
        <f t="shared" si="38"/>
        <v>165.70833333333334</v>
      </c>
      <c r="Z130" s="1">
        <f t="shared" si="39"/>
        <v>218.07175925925924</v>
      </c>
      <c r="AA130" s="7">
        <f t="shared" si="40"/>
        <v>1005.2972222222222</v>
      </c>
      <c r="AB130" s="1">
        <f t="shared" si="41"/>
        <v>220.18981481481481</v>
      </c>
      <c r="AC130" s="1">
        <f t="shared" si="47"/>
        <v>2524.8432098765429</v>
      </c>
      <c r="AD130" s="1">
        <f t="shared" si="48"/>
        <v>25.122685185185176</v>
      </c>
      <c r="AE130" s="12">
        <f t="shared" si="49"/>
        <v>0.61312041612389179</v>
      </c>
      <c r="AG130" s="23">
        <f t="shared" si="33"/>
        <v>0.27779000000000004</v>
      </c>
      <c r="AH130" s="23">
        <f t="shared" si="34"/>
        <v>0.33258999999999994</v>
      </c>
      <c r="AI130" s="11">
        <f t="shared" si="30"/>
        <v>0.22467999999999999</v>
      </c>
      <c r="AJ130" s="11">
        <f t="shared" si="30"/>
        <v>0.34513999999999995</v>
      </c>
      <c r="AK130" s="11">
        <f t="shared" si="30"/>
        <v>0.38185999999999992</v>
      </c>
      <c r="AL130" s="11">
        <f t="shared" si="30"/>
        <v>0.51634999999999998</v>
      </c>
      <c r="AM130" s="23">
        <f t="shared" si="67"/>
        <v>0.80659508160200022</v>
      </c>
      <c r="AN130" s="23">
        <f t="shared" si="67"/>
        <v>0.98587746780800001</v>
      </c>
      <c r="AO130" s="23">
        <f t="shared" si="67"/>
        <v>0.78940291943200025</v>
      </c>
      <c r="AP130" s="23">
        <f t="shared" si="66"/>
        <v>0.74347868423200025</v>
      </c>
      <c r="AQ130" s="23">
        <f t="shared" si="66"/>
        <v>0.63100042045000004</v>
      </c>
      <c r="AR130" s="23">
        <f t="shared" si="59"/>
        <v>2.7074295394872627</v>
      </c>
      <c r="AS130" s="23">
        <f t="shared" si="59"/>
        <v>1.2958491167740251</v>
      </c>
      <c r="AT130" s="23">
        <f t="shared" si="59"/>
        <v>1.0662182432488345</v>
      </c>
      <c r="AU130" s="23">
        <f t="shared" si="59"/>
        <v>0.35260632736848346</v>
      </c>
    </row>
    <row r="131" spans="1:47" x14ac:dyDescent="0.35">
      <c r="A131">
        <v>1961</v>
      </c>
      <c r="B131" s="1">
        <v>-10.5</v>
      </c>
      <c r="C131" s="1">
        <v>-20.9</v>
      </c>
      <c r="D131" s="1">
        <v>-20.6</v>
      </c>
      <c r="E131" s="1">
        <v>-9.8000000000000007</v>
      </c>
      <c r="F131" s="6">
        <v>-0.5</v>
      </c>
      <c r="G131" s="1">
        <v>6.3</v>
      </c>
      <c r="H131" s="1">
        <v>7.7</v>
      </c>
      <c r="I131" s="1">
        <v>7.6</v>
      </c>
      <c r="J131" s="1">
        <v>3.2</v>
      </c>
      <c r="K131" s="1">
        <v>-1.9</v>
      </c>
      <c r="L131" s="1">
        <v>-6.5</v>
      </c>
      <c r="M131" s="1">
        <v>-6.9</v>
      </c>
      <c r="N131" s="1">
        <v>-4.4000000000000004</v>
      </c>
      <c r="O131" s="1">
        <f t="shared" si="31"/>
        <v>24.8</v>
      </c>
      <c r="P131" s="1">
        <f t="shared" si="42"/>
        <v>-13.266666666666666</v>
      </c>
      <c r="Q131" s="1">
        <f t="shared" si="43"/>
        <v>-10.3</v>
      </c>
      <c r="R131" s="1">
        <f t="shared" si="44"/>
        <v>7.2</v>
      </c>
      <c r="S131" s="1">
        <f t="shared" si="45"/>
        <v>-1.7333333333333332</v>
      </c>
      <c r="U131" s="1">
        <f t="shared" si="36"/>
        <v>7.7</v>
      </c>
      <c r="V131" s="1">
        <f t="shared" si="37"/>
        <v>-20.9</v>
      </c>
      <c r="W131" s="4">
        <f t="shared" ref="W131" si="69">INTERCEPT(F$7:G$7,F131:G131)</f>
        <v>137.74264705882354</v>
      </c>
      <c r="X131" s="1">
        <f t="shared" si="46"/>
        <v>277.13725490196077</v>
      </c>
      <c r="Y131" s="1">
        <f t="shared" si="38"/>
        <v>139.39460784313724</v>
      </c>
      <c r="Z131" s="1">
        <f t="shared" si="39"/>
        <v>207.43995098039215</v>
      </c>
      <c r="AA131" s="7">
        <f t="shared" si="40"/>
        <v>715.55898692810445</v>
      </c>
      <c r="AB131" s="1">
        <f t="shared" si="41"/>
        <v>201.81672113289761</v>
      </c>
      <c r="AC131" s="1">
        <f t="shared" si="47"/>
        <v>2811.9796477850396</v>
      </c>
      <c r="AD131" s="1">
        <f t="shared" si="48"/>
        <v>36.83428649237473</v>
      </c>
      <c r="AE131" s="12">
        <f t="shared" si="49"/>
        <v>0.66469550495002605</v>
      </c>
      <c r="AG131" s="23">
        <f t="shared" si="33"/>
        <v>0.22613000000000005</v>
      </c>
      <c r="AH131" s="23">
        <f t="shared" si="34"/>
        <v>0.29576000000000002</v>
      </c>
      <c r="AI131" s="11">
        <f t="shared" si="30"/>
        <v>0.20612</v>
      </c>
      <c r="AJ131" s="11">
        <f t="shared" si="30"/>
        <v>0.31556000000000001</v>
      </c>
      <c r="AK131" s="11">
        <f t="shared" si="30"/>
        <v>0.35343999999999998</v>
      </c>
      <c r="AL131" s="11">
        <f t="shared" si="30"/>
        <v>0.4975</v>
      </c>
      <c r="AM131" s="23">
        <f t="shared" si="67"/>
        <v>0.86144942579200012</v>
      </c>
      <c r="AN131" s="23">
        <f t="shared" si="67"/>
        <v>1.0223935996480003</v>
      </c>
      <c r="AO131" s="23">
        <f t="shared" si="67"/>
        <v>0.83114343491200005</v>
      </c>
      <c r="AP131" s="23">
        <f t="shared" si="66"/>
        <v>0.77845159731200009</v>
      </c>
      <c r="AQ131" s="23">
        <f t="shared" si="66"/>
        <v>0.64149012500000013</v>
      </c>
      <c r="AR131" s="23">
        <f t="shared" si="59"/>
        <v>2.3261099153930891</v>
      </c>
      <c r="AS131" s="23">
        <f t="shared" si="59"/>
        <v>1.1218080221015314</v>
      </c>
      <c r="AT131" s="23">
        <f t="shared" si="59"/>
        <v>0.92045621475492101</v>
      </c>
      <c r="AU131" s="23">
        <f t="shared" si="59"/>
        <v>0.29994784329612895</v>
      </c>
    </row>
    <row r="132" spans="1:47" x14ac:dyDescent="0.35">
      <c r="A132">
        <v>1962</v>
      </c>
      <c r="B132" s="1">
        <v>-9</v>
      </c>
      <c r="C132" s="1">
        <v>-14.4</v>
      </c>
      <c r="D132" s="1">
        <v>-6.4</v>
      </c>
      <c r="E132" s="1">
        <v>-4.7</v>
      </c>
      <c r="F132" s="5">
        <v>1</v>
      </c>
      <c r="G132" s="1">
        <v>5.4</v>
      </c>
      <c r="H132" s="1">
        <v>9</v>
      </c>
      <c r="I132" s="1">
        <v>7</v>
      </c>
      <c r="J132" s="1">
        <v>2.4</v>
      </c>
      <c r="K132" s="1">
        <v>-2.4</v>
      </c>
      <c r="L132" s="1">
        <v>-4.7</v>
      </c>
      <c r="M132" s="1">
        <v>-8.1</v>
      </c>
      <c r="N132" s="1">
        <v>-2.1</v>
      </c>
      <c r="O132" s="1">
        <f t="shared" si="31"/>
        <v>24.799999999999997</v>
      </c>
      <c r="P132" s="1">
        <f t="shared" si="42"/>
        <v>-10.1</v>
      </c>
      <c r="Q132" s="1">
        <f t="shared" si="43"/>
        <v>-3.3666666666666671</v>
      </c>
      <c r="R132" s="1">
        <f t="shared" si="44"/>
        <v>7.1333333333333329</v>
      </c>
      <c r="S132" s="1">
        <f t="shared" si="45"/>
        <v>-1.5666666666666667</v>
      </c>
      <c r="U132" s="1">
        <f t="shared" si="36"/>
        <v>9</v>
      </c>
      <c r="V132" s="1">
        <f t="shared" si="37"/>
        <v>-14.4</v>
      </c>
      <c r="W132" s="5">
        <f t="shared" ref="W132" si="70">INTERCEPT(E$7:F$7,E132:F132)</f>
        <v>130.14912280701753</v>
      </c>
      <c r="X132" s="1">
        <f t="shared" si="46"/>
        <v>273.25</v>
      </c>
      <c r="Y132" s="1">
        <f t="shared" si="38"/>
        <v>143.10087719298247</v>
      </c>
      <c r="Z132" s="1">
        <f t="shared" si="39"/>
        <v>201.69956140350877</v>
      </c>
      <c r="AA132" s="7">
        <f t="shared" si="40"/>
        <v>858.6052631578948</v>
      </c>
      <c r="AB132" s="1">
        <f t="shared" si="41"/>
        <v>218.01186790505676</v>
      </c>
      <c r="AC132" s="1">
        <f t="shared" si="47"/>
        <v>2092.913931888545</v>
      </c>
      <c r="AD132" s="1">
        <f t="shared" si="48"/>
        <v>21.143188854489154</v>
      </c>
      <c r="AE132" s="12">
        <f t="shared" si="49"/>
        <v>0.60956918184421194</v>
      </c>
      <c r="AG132" s="23">
        <f t="shared" si="33"/>
        <v>0.27410000000000001</v>
      </c>
      <c r="AH132" s="23">
        <f t="shared" si="34"/>
        <v>0.29575999999999997</v>
      </c>
      <c r="AI132" s="11">
        <f t="shared" si="30"/>
        <v>0.20612</v>
      </c>
      <c r="AJ132" s="11">
        <f t="shared" si="30"/>
        <v>0.31555999999999995</v>
      </c>
      <c r="AK132" s="11">
        <f t="shared" si="30"/>
        <v>0.35343999999999998</v>
      </c>
      <c r="AL132" s="11">
        <f t="shared" si="30"/>
        <v>0.49749999999999994</v>
      </c>
      <c r="AM132" s="23">
        <f t="shared" si="67"/>
        <v>0.86144942579200012</v>
      </c>
      <c r="AN132" s="23">
        <f t="shared" si="67"/>
        <v>1.0223935996480003</v>
      </c>
      <c r="AO132" s="23">
        <f t="shared" si="67"/>
        <v>0.83114343491200016</v>
      </c>
      <c r="AP132" s="23">
        <f t="shared" si="66"/>
        <v>0.77845159731200009</v>
      </c>
      <c r="AQ132" s="23">
        <f t="shared" si="66"/>
        <v>0.64149012500000024</v>
      </c>
      <c r="AR132" s="23">
        <f t="shared" si="59"/>
        <v>2.5480285241545095</v>
      </c>
      <c r="AS132" s="23">
        <f t="shared" si="59"/>
        <v>1.2288322318840272</v>
      </c>
      <c r="AT132" s="23">
        <f t="shared" si="59"/>
        <v>1.0082707936157382</v>
      </c>
      <c r="AU132" s="23">
        <f t="shared" si="59"/>
        <v>0.32856386339250387</v>
      </c>
    </row>
    <row r="133" spans="1:47" x14ac:dyDescent="0.35">
      <c r="A133">
        <v>1963</v>
      </c>
      <c r="B133" s="1">
        <v>-4.9000000000000004</v>
      </c>
      <c r="C133" s="1">
        <v>-7.3</v>
      </c>
      <c r="D133" s="1">
        <v>-13.3</v>
      </c>
      <c r="E133" s="1">
        <v>-5.3</v>
      </c>
      <c r="F133" s="6">
        <v>-1.8</v>
      </c>
      <c r="G133" s="1">
        <v>4</v>
      </c>
      <c r="H133" s="1">
        <v>7.1</v>
      </c>
      <c r="I133" s="1">
        <v>7.8</v>
      </c>
      <c r="J133" s="1">
        <v>2.1</v>
      </c>
      <c r="K133" s="1">
        <v>-3.5</v>
      </c>
      <c r="L133" s="1">
        <v>-6.8</v>
      </c>
      <c r="M133" s="1">
        <v>-5.7</v>
      </c>
      <c r="N133" s="1">
        <v>-2.2999999999999998</v>
      </c>
      <c r="O133" s="1">
        <f t="shared" si="31"/>
        <v>21</v>
      </c>
      <c r="P133" s="1">
        <f t="shared" si="42"/>
        <v>-6.7666666666666666</v>
      </c>
      <c r="Q133" s="1">
        <f t="shared" si="43"/>
        <v>-6.8000000000000007</v>
      </c>
      <c r="R133" s="1">
        <f t="shared" si="44"/>
        <v>6.3</v>
      </c>
      <c r="S133" s="1">
        <f t="shared" si="45"/>
        <v>-2.7333333333333329</v>
      </c>
      <c r="U133" s="1">
        <f t="shared" si="36"/>
        <v>7.8</v>
      </c>
      <c r="V133" s="1">
        <f t="shared" si="37"/>
        <v>-13.3</v>
      </c>
      <c r="W133" s="4">
        <f t="shared" ref="W133:W136" si="71">INTERCEPT(F$7:G$7,F133:G133)</f>
        <v>144.9655172413793</v>
      </c>
      <c r="X133" s="1">
        <f t="shared" si="46"/>
        <v>269.4375</v>
      </c>
      <c r="Y133" s="1">
        <f t="shared" si="38"/>
        <v>124.4719827586207</v>
      </c>
      <c r="Z133" s="1">
        <f t="shared" si="39"/>
        <v>207.20150862068965</v>
      </c>
      <c r="AA133" s="7">
        <f t="shared" si="40"/>
        <v>647.25431034482756</v>
      </c>
      <c r="AB133" s="1">
        <f t="shared" si="41"/>
        <v>236.7155172413793</v>
      </c>
      <c r="AC133" s="1">
        <f t="shared" si="47"/>
        <v>2098.8775862068965</v>
      </c>
      <c r="AD133" s="1">
        <f t="shared" si="48"/>
        <v>26.607758620689651</v>
      </c>
      <c r="AE133" s="12">
        <f t="shared" si="49"/>
        <v>0.64295418433770035</v>
      </c>
      <c r="AG133" s="23">
        <f t="shared" si="33"/>
        <v>0.20399</v>
      </c>
      <c r="AH133" s="23">
        <f t="shared" si="34"/>
        <v>0.2475</v>
      </c>
      <c r="AI133" s="11">
        <f t="shared" si="30"/>
        <v>0.18180000000000002</v>
      </c>
      <c r="AJ133" s="11">
        <f t="shared" si="30"/>
        <v>0.27679999999999999</v>
      </c>
      <c r="AK133" s="11">
        <f t="shared" si="30"/>
        <v>0.31619999999999998</v>
      </c>
      <c r="AL133" s="11">
        <f t="shared" si="30"/>
        <v>0.4728</v>
      </c>
      <c r="AM133" s="23">
        <f t="shared" si="67"/>
        <v>0.94326512500000015</v>
      </c>
      <c r="AN133" s="23">
        <f t="shared" si="67"/>
        <v>1.0727660008000002</v>
      </c>
      <c r="AO133" s="23">
        <f t="shared" si="67"/>
        <v>0.89224814080000003</v>
      </c>
      <c r="AP133" s="23">
        <f t="shared" si="66"/>
        <v>0.83019550480000015</v>
      </c>
      <c r="AQ133" s="23">
        <f t="shared" si="66"/>
        <v>0.65783841279999999</v>
      </c>
      <c r="AR133" s="23">
        <f t="shared" si="59"/>
        <v>2.2661488220317558</v>
      </c>
      <c r="AS133" s="23">
        <f t="shared" si="59"/>
        <v>1.1054475287608148</v>
      </c>
      <c r="AT133" s="23">
        <f t="shared" si="59"/>
        <v>0.90404962715725656</v>
      </c>
      <c r="AU133" s="23">
        <f t="shared" si="59"/>
        <v>0.28888508899951759</v>
      </c>
    </row>
    <row r="134" spans="1:47" x14ac:dyDescent="0.35">
      <c r="A134">
        <v>1964</v>
      </c>
      <c r="B134" s="1">
        <v>-8</v>
      </c>
      <c r="C134" s="1">
        <v>-9.4</v>
      </c>
      <c r="D134" s="1">
        <v>-18.600000000000001</v>
      </c>
      <c r="E134" s="1">
        <v>-9</v>
      </c>
      <c r="F134" s="6">
        <v>-2.2999999999999998</v>
      </c>
      <c r="G134" s="1">
        <v>4.8</v>
      </c>
      <c r="H134" s="1">
        <v>5.6</v>
      </c>
      <c r="I134" s="1">
        <v>6.9</v>
      </c>
      <c r="J134" s="1">
        <v>3.6</v>
      </c>
      <c r="K134" s="1">
        <v>-2.6</v>
      </c>
      <c r="L134" s="1">
        <v>-7.4</v>
      </c>
      <c r="M134" s="1">
        <v>-7.9</v>
      </c>
      <c r="N134" s="1">
        <v>-3.7</v>
      </c>
      <c r="O134" s="1">
        <f t="shared" si="31"/>
        <v>20.9</v>
      </c>
      <c r="P134" s="1">
        <f t="shared" si="42"/>
        <v>-7.7</v>
      </c>
      <c r="Q134" s="1">
        <f t="shared" si="43"/>
        <v>-9.9666666666666668</v>
      </c>
      <c r="R134" s="1">
        <f t="shared" si="44"/>
        <v>5.7666666666666657</v>
      </c>
      <c r="S134" s="1">
        <f t="shared" si="45"/>
        <v>-2.1333333333333333</v>
      </c>
      <c r="U134" s="1">
        <f t="shared" si="36"/>
        <v>6.9</v>
      </c>
      <c r="V134" s="1">
        <f t="shared" si="37"/>
        <v>-18.600000000000001</v>
      </c>
      <c r="W134" s="4">
        <f t="shared" si="71"/>
        <v>145.38028169014083</v>
      </c>
      <c r="X134" s="1">
        <f t="shared" si="46"/>
        <v>275.70967741935482</v>
      </c>
      <c r="Y134" s="1">
        <f t="shared" si="38"/>
        <v>130.32939572921399</v>
      </c>
      <c r="Z134" s="1">
        <f t="shared" si="39"/>
        <v>210.54497955474784</v>
      </c>
      <c r="AA134" s="7">
        <f t="shared" si="40"/>
        <v>599.51522035438427</v>
      </c>
      <c r="AB134" s="1">
        <f t="shared" si="41"/>
        <v>240.94278169014083</v>
      </c>
      <c r="AC134" s="1">
        <f t="shared" si="47"/>
        <v>2987.6904929577463</v>
      </c>
      <c r="AD134" s="1">
        <f t="shared" si="48"/>
        <v>24.908890845070417</v>
      </c>
      <c r="AE134" s="12">
        <f t="shared" si="49"/>
        <v>0.6906302231824657</v>
      </c>
      <c r="AG134" s="23">
        <f t="shared" si="33"/>
        <v>0.14863999999999999</v>
      </c>
      <c r="AH134" s="23">
        <f t="shared" si="34"/>
        <v>0.24622999999999995</v>
      </c>
      <c r="AI134" s="11">
        <f t="shared" si="30"/>
        <v>0.18115999999999999</v>
      </c>
      <c r="AJ134" s="11">
        <f t="shared" si="30"/>
        <v>0.27578000000000003</v>
      </c>
      <c r="AK134" s="11">
        <f t="shared" si="30"/>
        <v>0.31521999999999994</v>
      </c>
      <c r="AL134" s="11">
        <f t="shared" si="30"/>
        <v>0.47214999999999996</v>
      </c>
      <c r="AM134" s="23">
        <f t="shared" si="67"/>
        <v>0.94557039521800024</v>
      </c>
      <c r="AN134" s="23">
        <f t="shared" si="67"/>
        <v>1.0741302483520001</v>
      </c>
      <c r="AO134" s="23">
        <f t="shared" si="67"/>
        <v>0.89395435232800002</v>
      </c>
      <c r="AP134" s="23">
        <f t="shared" si="66"/>
        <v>0.83164782912800017</v>
      </c>
      <c r="AQ134" s="23">
        <f t="shared" si="66"/>
        <v>0.65830850645000005</v>
      </c>
      <c r="AR134" s="23">
        <f t="shared" si="59"/>
        <v>2.1823632078534305</v>
      </c>
      <c r="AS134" s="23">
        <f t="shared" si="59"/>
        <v>1.0649166319228913</v>
      </c>
      <c r="AT134" s="23">
        <f t="shared" si="59"/>
        <v>0.87083212703003376</v>
      </c>
      <c r="AU134" s="23">
        <f t="shared" si="59"/>
        <v>0.27812682356055718</v>
      </c>
    </row>
    <row r="135" spans="1:47" x14ac:dyDescent="0.35">
      <c r="A135">
        <v>1965</v>
      </c>
      <c r="B135" s="1">
        <v>-11.2</v>
      </c>
      <c r="C135" s="1">
        <v>-8</v>
      </c>
      <c r="D135" s="1">
        <v>-13</v>
      </c>
      <c r="E135" s="1">
        <v>-8.4</v>
      </c>
      <c r="F135" s="5">
        <v>2.4</v>
      </c>
      <c r="G135" s="1">
        <v>4.5999999999999996</v>
      </c>
      <c r="H135" s="1">
        <v>8.8000000000000007</v>
      </c>
      <c r="I135" s="1">
        <v>7.7</v>
      </c>
      <c r="J135" s="1">
        <v>3.1</v>
      </c>
      <c r="K135" s="1">
        <v>-1.7</v>
      </c>
      <c r="L135" s="1">
        <v>-3.3</v>
      </c>
      <c r="M135" s="1">
        <v>-10.1</v>
      </c>
      <c r="N135" s="1">
        <v>-2.4</v>
      </c>
      <c r="O135" s="1">
        <f t="shared" si="31"/>
        <v>26.6</v>
      </c>
      <c r="P135" s="1">
        <f t="shared" si="42"/>
        <v>-9.0333333333333332</v>
      </c>
      <c r="Q135" s="1">
        <f t="shared" si="43"/>
        <v>-6.333333333333333</v>
      </c>
      <c r="R135" s="1">
        <f t="shared" si="44"/>
        <v>7.0333333333333341</v>
      </c>
      <c r="S135" s="1">
        <f t="shared" si="45"/>
        <v>-0.63333333333333319</v>
      </c>
      <c r="U135" s="1">
        <f t="shared" si="36"/>
        <v>8.8000000000000007</v>
      </c>
      <c r="V135" s="1">
        <f t="shared" si="37"/>
        <v>-13</v>
      </c>
      <c r="W135" s="5">
        <f t="shared" ref="W135" si="72">INTERCEPT(E$7:F$7,E135:F135)</f>
        <v>128.72222222222223</v>
      </c>
      <c r="X135" s="1">
        <f t="shared" si="46"/>
        <v>277.69791666666669</v>
      </c>
      <c r="Y135" s="1">
        <f t="shared" si="38"/>
        <v>148.97569444444446</v>
      </c>
      <c r="Z135" s="1">
        <f t="shared" si="39"/>
        <v>203.21006944444446</v>
      </c>
      <c r="AA135" s="7">
        <f t="shared" si="40"/>
        <v>873.99074074074088</v>
      </c>
      <c r="AB135" s="1">
        <f t="shared" si="41"/>
        <v>218.01254480286741</v>
      </c>
      <c r="AC135" s="1">
        <f t="shared" si="47"/>
        <v>1889.4420549581841</v>
      </c>
      <c r="AD135" s="1">
        <f t="shared" si="48"/>
        <v>19.715949820788524</v>
      </c>
      <c r="AE135" s="12">
        <f t="shared" si="49"/>
        <v>0.59519498162031093</v>
      </c>
      <c r="AG135" s="23">
        <f t="shared" si="33"/>
        <v>0.26672000000000007</v>
      </c>
      <c r="AH135" s="23">
        <f t="shared" si="34"/>
        <v>0.31862000000000001</v>
      </c>
      <c r="AI135" s="11">
        <f t="shared" si="30"/>
        <v>0.21764000000000003</v>
      </c>
      <c r="AJ135" s="11">
        <f t="shared" si="30"/>
        <v>0.33392000000000005</v>
      </c>
      <c r="AK135" s="11">
        <f t="shared" si="30"/>
        <v>0.37108000000000002</v>
      </c>
      <c r="AL135" s="11">
        <f t="shared" si="30"/>
        <v>0.50919999999999999</v>
      </c>
      <c r="AM135" s="23">
        <f t="shared" si="67"/>
        <v>0.82662906464800012</v>
      </c>
      <c r="AN135" s="23">
        <f t="shared" si="67"/>
        <v>0.99953215043200005</v>
      </c>
      <c r="AO135" s="23">
        <f t="shared" si="67"/>
        <v>0.80473701068800008</v>
      </c>
      <c r="AP135" s="23">
        <f t="shared" si="66"/>
        <v>0.75628408668800018</v>
      </c>
      <c r="AQ135" s="23">
        <f t="shared" si="66"/>
        <v>0.63477682880000008</v>
      </c>
      <c r="AR135" s="23">
        <f t="shared" si="59"/>
        <v>2.5418519473591776</v>
      </c>
      <c r="AS135" s="23">
        <f t="shared" si="59"/>
        <v>1.2199393365613809</v>
      </c>
      <c r="AT135" s="23">
        <f t="shared" si="59"/>
        <v>1.0026757326145639</v>
      </c>
      <c r="AU135" s="23">
        <f t="shared" si="59"/>
        <v>0.32975545162796355</v>
      </c>
    </row>
    <row r="136" spans="1:47" x14ac:dyDescent="0.35">
      <c r="A136">
        <v>1966</v>
      </c>
      <c r="B136" s="1">
        <v>-14.9</v>
      </c>
      <c r="C136" s="1">
        <v>-13.3</v>
      </c>
      <c r="D136" s="1">
        <v>-17.5</v>
      </c>
      <c r="E136" s="1">
        <v>-8.6</v>
      </c>
      <c r="F136" s="6">
        <v>-1.8</v>
      </c>
      <c r="G136" s="1">
        <v>4.7</v>
      </c>
      <c r="H136" s="1">
        <v>7.1</v>
      </c>
      <c r="I136" s="1">
        <v>7.9</v>
      </c>
      <c r="J136" s="1">
        <v>4.2</v>
      </c>
      <c r="K136" s="5">
        <v>0.8</v>
      </c>
      <c r="L136" s="1">
        <v>-4.9000000000000004</v>
      </c>
      <c r="M136" s="1">
        <v>-10.3</v>
      </c>
      <c r="N136" s="1">
        <v>-3.9</v>
      </c>
      <c r="O136" s="1">
        <f t="shared" si="31"/>
        <v>23.900000000000002</v>
      </c>
      <c r="P136" s="1">
        <f t="shared" si="42"/>
        <v>-12.766666666666666</v>
      </c>
      <c r="Q136" s="1">
        <f t="shared" si="43"/>
        <v>-9.3000000000000007</v>
      </c>
      <c r="R136" s="1">
        <f t="shared" si="44"/>
        <v>6.5666666666666673</v>
      </c>
      <c r="S136" s="1">
        <f t="shared" si="45"/>
        <v>3.3333333333333215E-2</v>
      </c>
      <c r="U136" s="1">
        <f t="shared" si="36"/>
        <v>7.9</v>
      </c>
      <c r="V136" s="1">
        <f t="shared" si="37"/>
        <v>-17.5</v>
      </c>
      <c r="W136" s="4">
        <f t="shared" si="71"/>
        <v>143.94615384615383</v>
      </c>
      <c r="X136" s="5">
        <f>INTERCEPT(K$7:L$7,K136:L136)</f>
        <v>292.78070175438597</v>
      </c>
      <c r="Y136" s="1">
        <f t="shared" si="38"/>
        <v>148.83454790823214</v>
      </c>
      <c r="Z136" s="1">
        <f t="shared" si="39"/>
        <v>218.3634278002699</v>
      </c>
      <c r="AA136" s="7">
        <f t="shared" si="40"/>
        <v>783.86195231668921</v>
      </c>
      <c r="AB136" s="1">
        <f t="shared" si="41"/>
        <v>231.24823717948715</v>
      </c>
      <c r="AC136" s="1">
        <f t="shared" si="47"/>
        <v>2697.8961004273501</v>
      </c>
      <c r="AD136" s="1">
        <f t="shared" si="48"/>
        <v>28.32203525641026</v>
      </c>
      <c r="AE136" s="12">
        <f t="shared" si="49"/>
        <v>0.64976292909930422</v>
      </c>
      <c r="AG136" s="23">
        <f t="shared" si="33"/>
        <v>0.20399</v>
      </c>
      <c r="AH136" s="23">
        <f t="shared" si="34"/>
        <v>0.28433000000000003</v>
      </c>
      <c r="AI136" s="11">
        <f t="shared" si="30"/>
        <v>0.20036000000000001</v>
      </c>
      <c r="AJ136" s="11">
        <f t="shared" si="30"/>
        <v>0.30638000000000004</v>
      </c>
      <c r="AK136" s="11">
        <f t="shared" si="30"/>
        <v>0.34462000000000004</v>
      </c>
      <c r="AL136" s="11">
        <f t="shared" si="30"/>
        <v>0.49165000000000003</v>
      </c>
      <c r="AM136" s="23">
        <f t="shared" si="67"/>
        <v>0.87980808833800006</v>
      </c>
      <c r="AN136" s="23">
        <f t="shared" si="67"/>
        <v>1.0340651936320002</v>
      </c>
      <c r="AO136" s="23">
        <f t="shared" si="67"/>
        <v>0.84495846464800006</v>
      </c>
      <c r="AP136" s="23">
        <f t="shared" si="66"/>
        <v>0.79010012544800012</v>
      </c>
      <c r="AQ136" s="23">
        <f t="shared" si="66"/>
        <v>0.64509522845000011</v>
      </c>
      <c r="AR136" s="23">
        <f t="shared" si="59"/>
        <v>2.4484554351012879</v>
      </c>
      <c r="AS136" s="23">
        <f t="shared" si="59"/>
        <v>1.1838462549212818</v>
      </c>
      <c r="AT136" s="23">
        <f t="shared" si="59"/>
        <v>0.97056687469387781</v>
      </c>
      <c r="AU136" s="23">
        <f t="shared" si="59"/>
        <v>0.31481813578602419</v>
      </c>
    </row>
    <row r="137" spans="1:47" x14ac:dyDescent="0.35">
      <c r="A137">
        <v>1967</v>
      </c>
      <c r="B137" s="1">
        <v>-6.6</v>
      </c>
      <c r="C137" s="1">
        <v>-14.4</v>
      </c>
      <c r="D137" s="1">
        <v>-17.5</v>
      </c>
      <c r="E137" s="1">
        <v>-10.6</v>
      </c>
      <c r="F137" s="5">
        <v>1</v>
      </c>
      <c r="G137" s="1">
        <v>4.0999999999999996</v>
      </c>
      <c r="H137" s="1">
        <v>7.8</v>
      </c>
      <c r="I137" s="1">
        <v>7.2</v>
      </c>
      <c r="J137" s="1">
        <v>2.8</v>
      </c>
      <c r="K137" s="1">
        <v>-3.8</v>
      </c>
      <c r="L137" s="1">
        <v>-7.4</v>
      </c>
      <c r="M137" s="1">
        <v>-8.9</v>
      </c>
      <c r="N137" s="1">
        <v>-3.9</v>
      </c>
      <c r="O137" s="1">
        <f t="shared" si="31"/>
        <v>22.9</v>
      </c>
      <c r="P137" s="1">
        <f t="shared" si="42"/>
        <v>-10.433333333333332</v>
      </c>
      <c r="Q137" s="1">
        <f t="shared" si="43"/>
        <v>-9.0333333333333332</v>
      </c>
      <c r="R137" s="1">
        <f t="shared" si="44"/>
        <v>6.3666666666666663</v>
      </c>
      <c r="S137" s="1">
        <f t="shared" si="45"/>
        <v>-2.8000000000000003</v>
      </c>
      <c r="U137" s="1">
        <f t="shared" si="36"/>
        <v>7.8</v>
      </c>
      <c r="V137" s="1">
        <f t="shared" si="37"/>
        <v>-17.5</v>
      </c>
      <c r="W137" s="5">
        <f t="shared" ref="W137:W139" si="73">INTERCEPT(E$7:F$7,E137:F137)</f>
        <v>132.87068965517241</v>
      </c>
      <c r="X137" s="1">
        <f t="shared" si="46"/>
        <v>270.93939393939394</v>
      </c>
      <c r="Y137" s="1">
        <f t="shared" si="38"/>
        <v>138.06870428422152</v>
      </c>
      <c r="Z137" s="1">
        <f t="shared" si="39"/>
        <v>201.90504179728316</v>
      </c>
      <c r="AA137" s="7">
        <f t="shared" si="40"/>
        <v>717.95726227795183</v>
      </c>
      <c r="AB137" s="1">
        <f t="shared" si="41"/>
        <v>205.08998790078644</v>
      </c>
      <c r="AC137" s="1">
        <f t="shared" si="47"/>
        <v>2392.716525509175</v>
      </c>
      <c r="AD137" s="1">
        <f t="shared" si="48"/>
        <v>30.325695704779193</v>
      </c>
      <c r="AE137" s="12">
        <f t="shared" si="49"/>
        <v>0.64608796930434365</v>
      </c>
      <c r="AG137" s="23">
        <f t="shared" si="33"/>
        <v>0.22982000000000002</v>
      </c>
      <c r="AH137" s="23">
        <f t="shared" si="34"/>
        <v>0.27162999999999998</v>
      </c>
      <c r="AI137" s="11">
        <f t="shared" ref="AI137:AL200" si="74">AI$3*$O137+AI$4</f>
        <v>0.19395999999999999</v>
      </c>
      <c r="AJ137" s="11">
        <f t="shared" si="74"/>
        <v>0.29618</v>
      </c>
      <c r="AK137" s="11">
        <f t="shared" si="74"/>
        <v>0.33482000000000001</v>
      </c>
      <c r="AL137" s="11">
        <f t="shared" si="74"/>
        <v>0.48514999999999997</v>
      </c>
      <c r="AM137" s="23">
        <f t="shared" si="67"/>
        <v>0.90094821369800004</v>
      </c>
      <c r="AN137" s="23">
        <f t="shared" si="67"/>
        <v>1.0472219654720001</v>
      </c>
      <c r="AO137" s="23">
        <f t="shared" si="67"/>
        <v>0.8607868736080001</v>
      </c>
      <c r="AP137" s="23">
        <f t="shared" si="66"/>
        <v>0.80348452640800017</v>
      </c>
      <c r="AQ137" s="23">
        <f t="shared" si="66"/>
        <v>0.64929516445000024</v>
      </c>
      <c r="AR137" s="23">
        <f t="shared" si="59"/>
        <v>2.358126610460733</v>
      </c>
      <c r="AS137" s="23">
        <f t="shared" si="59"/>
        <v>1.1435494410272431</v>
      </c>
      <c r="AT137" s="23">
        <f t="shared" si="59"/>
        <v>0.93670461985729037</v>
      </c>
      <c r="AU137" s="23">
        <f t="shared" si="59"/>
        <v>0.30227234577620826</v>
      </c>
    </row>
    <row r="138" spans="1:47" x14ac:dyDescent="0.35">
      <c r="A138">
        <v>1968</v>
      </c>
      <c r="B138" s="1">
        <v>-13.4</v>
      </c>
      <c r="C138" s="1">
        <v>-14.2</v>
      </c>
      <c r="D138" s="1">
        <v>-20</v>
      </c>
      <c r="E138" s="1">
        <v>-6.4</v>
      </c>
      <c r="F138" s="5">
        <v>0.7</v>
      </c>
      <c r="G138" s="1">
        <v>4.8</v>
      </c>
      <c r="H138" s="1">
        <v>8.4</v>
      </c>
      <c r="I138" s="1">
        <v>7.4</v>
      </c>
      <c r="J138" s="1">
        <v>3.2</v>
      </c>
      <c r="K138" s="1">
        <v>-1.9</v>
      </c>
      <c r="L138" s="1">
        <v>-5.2</v>
      </c>
      <c r="M138" s="1">
        <v>-7.7</v>
      </c>
      <c r="N138" s="1">
        <v>-3.7</v>
      </c>
      <c r="O138" s="1">
        <f t="shared" ref="O138:O201" si="75">SUMIF(F138:J138,"&gt;0")</f>
        <v>24.5</v>
      </c>
      <c r="P138" s="1">
        <f t="shared" si="42"/>
        <v>-12.166666666666666</v>
      </c>
      <c r="Q138" s="1">
        <f t="shared" si="43"/>
        <v>-8.5666666666666664</v>
      </c>
      <c r="R138" s="1">
        <f t="shared" si="44"/>
        <v>6.8666666666666671</v>
      </c>
      <c r="S138" s="1">
        <f t="shared" si="45"/>
        <v>-1.3</v>
      </c>
      <c r="U138" s="1">
        <f t="shared" si="36"/>
        <v>8.4</v>
      </c>
      <c r="V138" s="1">
        <f t="shared" si="37"/>
        <v>-20</v>
      </c>
      <c r="W138" s="5">
        <f t="shared" si="73"/>
        <v>132.49295774647888</v>
      </c>
      <c r="X138" s="1">
        <f t="shared" si="46"/>
        <v>277.13725490196077</v>
      </c>
      <c r="Y138" s="1">
        <f t="shared" si="38"/>
        <v>144.64429715548189</v>
      </c>
      <c r="Z138" s="1">
        <f t="shared" si="39"/>
        <v>204.81510632421981</v>
      </c>
      <c r="AA138" s="7">
        <f t="shared" si="40"/>
        <v>810.00806407069854</v>
      </c>
      <c r="AB138" s="1">
        <f t="shared" si="41"/>
        <v>226.55356380708494</v>
      </c>
      <c r="AC138" s="1">
        <f t="shared" si="47"/>
        <v>3020.7141840944655</v>
      </c>
      <c r="AD138" s="1">
        <f t="shared" si="48"/>
        <v>19.216175842936408</v>
      </c>
      <c r="AE138" s="12">
        <f t="shared" si="49"/>
        <v>0.65883394119287697</v>
      </c>
      <c r="AG138" s="23">
        <f t="shared" ref="AG138:AG201" si="76">0.0369*H138-0.058</f>
        <v>0.25196000000000002</v>
      </c>
      <c r="AH138" s="23">
        <f t="shared" ref="AH138:AH201" si="77">0.0127*$O138-0.0192</f>
        <v>0.29194999999999999</v>
      </c>
      <c r="AI138" s="11">
        <f t="shared" si="74"/>
        <v>0.20419999999999999</v>
      </c>
      <c r="AJ138" s="11">
        <f t="shared" si="74"/>
        <v>0.3125</v>
      </c>
      <c r="AK138" s="11">
        <f t="shared" si="74"/>
        <v>0.35049999999999998</v>
      </c>
      <c r="AL138" s="11">
        <f t="shared" si="74"/>
        <v>0.49554999999999999</v>
      </c>
      <c r="AM138" s="23">
        <f t="shared" si="67"/>
        <v>0.86749872205000012</v>
      </c>
      <c r="AN138" s="23">
        <f t="shared" si="67"/>
        <v>1.0262662888</v>
      </c>
      <c r="AO138" s="23">
        <f t="shared" si="67"/>
        <v>0.8357031250000001</v>
      </c>
      <c r="AP138" s="23">
        <f t="shared" si="66"/>
        <v>0.78229260500000009</v>
      </c>
      <c r="AQ138" s="23">
        <f t="shared" si="66"/>
        <v>0.64267342205000011</v>
      </c>
      <c r="AR138" s="23">
        <f t="shared" ref="AR138:AU169" si="78">AR$6*SQRT($AA138*AN138)</f>
        <v>2.4795516209042461</v>
      </c>
      <c r="AS138" s="23">
        <f t="shared" si="78"/>
        <v>1.1968191125674672</v>
      </c>
      <c r="AT138" s="23">
        <f t="shared" si="78"/>
        <v>0.98173413277632404</v>
      </c>
      <c r="AU138" s="23">
        <f t="shared" si="78"/>
        <v>0.31942424495830724</v>
      </c>
    </row>
    <row r="139" spans="1:47" x14ac:dyDescent="0.35">
      <c r="A139">
        <v>1969</v>
      </c>
      <c r="B139" s="1">
        <v>-7.5</v>
      </c>
      <c r="C139" s="1">
        <v>-10.5</v>
      </c>
      <c r="D139" s="1">
        <v>-14.6</v>
      </c>
      <c r="E139" s="1">
        <v>-8.1</v>
      </c>
      <c r="F139" s="5">
        <v>0.6</v>
      </c>
      <c r="G139" s="1">
        <v>4.8</v>
      </c>
      <c r="H139" s="1">
        <v>7.2</v>
      </c>
      <c r="I139" s="1">
        <v>7.4</v>
      </c>
      <c r="J139" s="1">
        <v>2.2000000000000002</v>
      </c>
      <c r="K139" s="1">
        <v>-3.7</v>
      </c>
      <c r="L139" s="1">
        <v>-4</v>
      </c>
      <c r="M139" s="1">
        <v>-10.7</v>
      </c>
      <c r="N139" s="1">
        <v>-3.1</v>
      </c>
      <c r="O139" s="1">
        <f t="shared" si="75"/>
        <v>22.2</v>
      </c>
      <c r="P139" s="1">
        <f t="shared" si="42"/>
        <v>-8.5666666666666664</v>
      </c>
      <c r="Q139" s="1">
        <f t="shared" si="43"/>
        <v>-7.3666666666666663</v>
      </c>
      <c r="R139" s="1">
        <f t="shared" si="44"/>
        <v>6.4666666666666659</v>
      </c>
      <c r="S139" s="1">
        <f t="shared" si="45"/>
        <v>-1.8333333333333333</v>
      </c>
      <c r="U139" s="1">
        <f t="shared" ref="U139:U192" si="79">MAX(B139:M139)</f>
        <v>7.4</v>
      </c>
      <c r="V139" s="1">
        <f t="shared" ref="V139:V192" si="80">MIN(B139:M139)</f>
        <v>-14.6</v>
      </c>
      <c r="W139" s="5">
        <f t="shared" si="73"/>
        <v>133.39655172413794</v>
      </c>
      <c r="X139" s="1">
        <f t="shared" si="46"/>
        <v>269.37288135593218</v>
      </c>
      <c r="Y139" s="1">
        <f t="shared" ref="Y139:Y192" si="81">(X139-W139)</f>
        <v>135.97632963179424</v>
      </c>
      <c r="Z139" s="1">
        <f t="shared" ref="Z139:Z192" si="82">(X139+W139)/2</f>
        <v>201.38471654003507</v>
      </c>
      <c r="AA139" s="7">
        <f t="shared" ref="AA139:AA192" si="83">(2/3)*U139*(X139-W139)</f>
        <v>670.81655951685161</v>
      </c>
      <c r="AB139" s="1">
        <f t="shared" ref="AB139:AB185" si="84">365-X138+W139</f>
        <v>221.25929682217716</v>
      </c>
      <c r="AC139" s="1">
        <f t="shared" si="47"/>
        <v>2153.5904890691909</v>
      </c>
      <c r="AD139" s="1">
        <f t="shared" si="48"/>
        <v>22.766903313049355</v>
      </c>
      <c r="AE139" s="12">
        <f t="shared" si="49"/>
        <v>0.64180293448189096</v>
      </c>
      <c r="AG139" s="23">
        <f t="shared" si="76"/>
        <v>0.20768000000000003</v>
      </c>
      <c r="AH139" s="23">
        <f t="shared" si="77"/>
        <v>0.26273999999999997</v>
      </c>
      <c r="AI139" s="11">
        <f t="shared" si="74"/>
        <v>0.18948000000000001</v>
      </c>
      <c r="AJ139" s="11">
        <f t="shared" si="74"/>
        <v>0.28904000000000002</v>
      </c>
      <c r="AK139" s="11">
        <f t="shared" si="74"/>
        <v>0.32795999999999997</v>
      </c>
      <c r="AL139" s="11">
        <f t="shared" si="74"/>
        <v>0.48059999999999997</v>
      </c>
      <c r="AM139" s="23">
        <f t="shared" si="67"/>
        <v>0.9162107843920001</v>
      </c>
      <c r="AN139" s="23">
        <f t="shared" si="67"/>
        <v>1.056549662368</v>
      </c>
      <c r="AO139" s="23">
        <f t="shared" si="67"/>
        <v>0.87216637427200006</v>
      </c>
      <c r="AP139" s="23">
        <f t="shared" si="66"/>
        <v>0.81313018307200013</v>
      </c>
      <c r="AQ139" s="23">
        <f t="shared" si="66"/>
        <v>0.65235679120000012</v>
      </c>
      <c r="AR139" s="23">
        <f t="shared" si="78"/>
        <v>2.2895245065358512</v>
      </c>
      <c r="AS139" s="23">
        <f t="shared" si="78"/>
        <v>1.1126520911887279</v>
      </c>
      <c r="AT139" s="23">
        <f t="shared" si="78"/>
        <v>0.91084931399233171</v>
      </c>
      <c r="AU139" s="23">
        <f t="shared" si="78"/>
        <v>0.29286840167052253</v>
      </c>
    </row>
    <row r="140" spans="1:47" x14ac:dyDescent="0.35">
      <c r="A140">
        <v>1970</v>
      </c>
      <c r="B140" s="1">
        <v>-15.3</v>
      </c>
      <c r="C140" s="1">
        <v>-12.7</v>
      </c>
      <c r="D140" s="1">
        <v>-15.9</v>
      </c>
      <c r="E140" s="1">
        <v>-8.8000000000000007</v>
      </c>
      <c r="F140" s="6">
        <v>-3.3</v>
      </c>
      <c r="G140" s="1">
        <v>4</v>
      </c>
      <c r="H140" s="1">
        <v>6.3</v>
      </c>
      <c r="I140" s="1">
        <v>6.4</v>
      </c>
      <c r="J140" s="1">
        <v>4.0999999999999996</v>
      </c>
      <c r="K140" s="1">
        <v>-2</v>
      </c>
      <c r="L140" s="1">
        <v>-5.6</v>
      </c>
      <c r="M140" s="1">
        <v>-9</v>
      </c>
      <c r="N140" s="1">
        <v>-4.3</v>
      </c>
      <c r="O140" s="1">
        <f t="shared" si="75"/>
        <v>20.800000000000004</v>
      </c>
      <c r="P140" s="1">
        <f t="shared" ref="P140:P192" si="85">(M139+B140+C140)/3</f>
        <v>-12.9</v>
      </c>
      <c r="Q140" s="1">
        <f t="shared" ref="Q140:Q192" si="86">AVERAGE(D140:F140)</f>
        <v>-9.3333333333333339</v>
      </c>
      <c r="R140" s="1">
        <f t="shared" ref="R140:R192" si="87">AVERAGE(G140:I140)</f>
        <v>5.5666666666666673</v>
      </c>
      <c r="S140" s="1">
        <f t="shared" ref="S140:S192" si="88">AVERAGE(J140:L140)</f>
        <v>-1.1666666666666667</v>
      </c>
      <c r="U140" s="1">
        <f t="shared" si="79"/>
        <v>6.4</v>
      </c>
      <c r="V140" s="1">
        <f t="shared" si="80"/>
        <v>-15.9</v>
      </c>
      <c r="W140" s="4">
        <f t="shared" ref="W140:W141" si="89">INTERCEPT(F$7:G$7,F140:G140)</f>
        <v>149.2876712328767</v>
      </c>
      <c r="X140" s="1">
        <f t="shared" ref="X140:X193" si="90">INTERCEPT(J$7:K$7,J140:K140)</f>
        <v>278.5</v>
      </c>
      <c r="Y140" s="1">
        <f t="shared" si="81"/>
        <v>129.2123287671233</v>
      </c>
      <c r="Z140" s="1">
        <f t="shared" si="82"/>
        <v>213.89383561643837</v>
      </c>
      <c r="AA140" s="7">
        <f t="shared" si="83"/>
        <v>551.30593607305934</v>
      </c>
      <c r="AB140" s="1">
        <f t="shared" si="84"/>
        <v>244.91478987694452</v>
      </c>
      <c r="AC140" s="1">
        <f t="shared" ref="AC140:AC192" si="91">ABS((2/3)*V140*AB140)</f>
        <v>2596.0967726956119</v>
      </c>
      <c r="AD140" s="1">
        <f t="shared" ref="AD140:AD192" si="92">W140-AB140/2</f>
        <v>26.830276294404442</v>
      </c>
      <c r="AE140" s="12">
        <f t="shared" ref="AE140:AE192" si="93">SQRT(AC140)/(SQRT(AA140)+SQRT(AC140))</f>
        <v>0.68454475986656527</v>
      </c>
      <c r="AG140" s="23">
        <f t="shared" si="76"/>
        <v>0.17447000000000001</v>
      </c>
      <c r="AH140" s="23">
        <f t="shared" si="77"/>
        <v>0.24496000000000007</v>
      </c>
      <c r="AI140" s="11">
        <f t="shared" si="74"/>
        <v>0.18052000000000004</v>
      </c>
      <c r="AJ140" s="11">
        <f t="shared" si="74"/>
        <v>0.27476000000000006</v>
      </c>
      <c r="AK140" s="11">
        <f t="shared" si="74"/>
        <v>0.31424000000000007</v>
      </c>
      <c r="AL140" s="11">
        <f t="shared" si="74"/>
        <v>0.47150000000000003</v>
      </c>
      <c r="AM140" s="23">
        <f t="shared" si="67"/>
        <v>0.94788347187199995</v>
      </c>
      <c r="AN140" s="23">
        <f t="shared" si="67"/>
        <v>1.0754964783679999</v>
      </c>
      <c r="AO140" s="23">
        <f t="shared" si="67"/>
        <v>0.89566559939200008</v>
      </c>
      <c r="AP140" s="23">
        <f t="shared" si="66"/>
        <v>0.83310480179199997</v>
      </c>
      <c r="AQ140" s="23">
        <f t="shared" si="66"/>
        <v>0.65878064500000022</v>
      </c>
      <c r="AR140" s="23">
        <f t="shared" si="78"/>
        <v>2.0941089933378878</v>
      </c>
      <c r="AS140" s="23">
        <f t="shared" si="78"/>
        <v>1.0221793735531515</v>
      </c>
      <c r="AT140" s="23">
        <f t="shared" si="78"/>
        <v>0.83581615321368696</v>
      </c>
      <c r="AU140" s="23">
        <f t="shared" si="78"/>
        <v>0.26680550464912378</v>
      </c>
    </row>
    <row r="141" spans="1:47" x14ac:dyDescent="0.35">
      <c r="A141">
        <v>1971</v>
      </c>
      <c r="B141" s="1">
        <v>-13.1</v>
      </c>
      <c r="C141" s="1">
        <v>-18.399999999999999</v>
      </c>
      <c r="D141" s="1">
        <v>-18.8</v>
      </c>
      <c r="E141" s="1">
        <v>-11</v>
      </c>
      <c r="F141" s="6">
        <v>-2</v>
      </c>
      <c r="G141" s="1">
        <v>5.2</v>
      </c>
      <c r="H141" s="1">
        <v>8.4</v>
      </c>
      <c r="I141" s="1">
        <v>6.7</v>
      </c>
      <c r="J141" s="1">
        <v>2.9</v>
      </c>
      <c r="K141" s="1">
        <v>-4.3</v>
      </c>
      <c r="L141" s="1">
        <v>-6.7</v>
      </c>
      <c r="M141" s="1">
        <v>-17.899999999999999</v>
      </c>
      <c r="N141" s="1">
        <v>-5.8</v>
      </c>
      <c r="O141" s="1">
        <f t="shared" si="75"/>
        <v>23.2</v>
      </c>
      <c r="P141" s="1">
        <f t="shared" si="85"/>
        <v>-13.5</v>
      </c>
      <c r="Q141" s="1">
        <f t="shared" si="86"/>
        <v>-10.6</v>
      </c>
      <c r="R141" s="1">
        <f t="shared" si="87"/>
        <v>6.7666666666666666</v>
      </c>
      <c r="S141" s="1">
        <f t="shared" si="88"/>
        <v>-2.6999999999999997</v>
      </c>
      <c r="U141" s="1">
        <f t="shared" si="79"/>
        <v>8.4</v>
      </c>
      <c r="V141" s="1">
        <f t="shared" si="80"/>
        <v>-18.8</v>
      </c>
      <c r="W141" s="4">
        <f t="shared" si="89"/>
        <v>143.97222222222223</v>
      </c>
      <c r="X141" s="1">
        <f t="shared" si="90"/>
        <v>270.28472222222223</v>
      </c>
      <c r="Y141" s="1">
        <f t="shared" si="81"/>
        <v>126.3125</v>
      </c>
      <c r="Z141" s="1">
        <f t="shared" si="82"/>
        <v>207.12847222222223</v>
      </c>
      <c r="AA141" s="7">
        <f t="shared" si="83"/>
        <v>707.34999999999991</v>
      </c>
      <c r="AB141" s="1">
        <f t="shared" si="84"/>
        <v>230.47222222222223</v>
      </c>
      <c r="AC141" s="1">
        <f t="shared" si="91"/>
        <v>2888.5851851851853</v>
      </c>
      <c r="AD141" s="1">
        <f t="shared" si="92"/>
        <v>28.736111111111114</v>
      </c>
      <c r="AE141" s="12">
        <f t="shared" si="93"/>
        <v>0.66896292380992139</v>
      </c>
      <c r="AG141" s="23">
        <f t="shared" si="76"/>
        <v>0.25196000000000002</v>
      </c>
      <c r="AH141" s="23">
        <f t="shared" si="77"/>
        <v>0.27543999999999996</v>
      </c>
      <c r="AI141" s="11">
        <f t="shared" si="74"/>
        <v>0.19588</v>
      </c>
      <c r="AJ141" s="11">
        <f t="shared" si="74"/>
        <v>0.29924000000000001</v>
      </c>
      <c r="AK141" s="11">
        <f t="shared" si="74"/>
        <v>0.33775999999999995</v>
      </c>
      <c r="AL141" s="11">
        <f t="shared" si="74"/>
        <v>0.48709999999999998</v>
      </c>
      <c r="AM141" s="23">
        <f t="shared" si="67"/>
        <v>0.8945242085120001</v>
      </c>
      <c r="AN141" s="23">
        <f t="shared" si="67"/>
        <v>1.0432541180479999</v>
      </c>
      <c r="AO141" s="23">
        <f t="shared" si="67"/>
        <v>0.85598547779200007</v>
      </c>
      <c r="AP141" s="23">
        <f t="shared" si="66"/>
        <v>0.79942039859200009</v>
      </c>
      <c r="AQ141" s="23">
        <f t="shared" si="66"/>
        <v>0.64801371220000004</v>
      </c>
      <c r="AR141" s="23">
        <f t="shared" si="78"/>
        <v>2.3362035741278335</v>
      </c>
      <c r="AS141" s="23">
        <f t="shared" si="78"/>
        <v>1.1319003884827579</v>
      </c>
      <c r="AT141" s="23">
        <f t="shared" si="78"/>
        <v>0.92740492710245059</v>
      </c>
      <c r="AU141" s="23">
        <f t="shared" si="78"/>
        <v>0.29973489931543729</v>
      </c>
    </row>
    <row r="142" spans="1:47" x14ac:dyDescent="0.35">
      <c r="A142">
        <v>1972</v>
      </c>
      <c r="B142" s="1">
        <v>-15.6</v>
      </c>
      <c r="C142" s="1">
        <v>-15.8</v>
      </c>
      <c r="D142" s="1">
        <v>-20.2</v>
      </c>
      <c r="E142" s="1">
        <v>-12.9</v>
      </c>
      <c r="F142" s="5">
        <v>0.4</v>
      </c>
      <c r="G142" s="1">
        <v>3</v>
      </c>
      <c r="H142" s="1">
        <v>5.2</v>
      </c>
      <c r="I142" s="1">
        <v>6.4</v>
      </c>
      <c r="J142" s="1">
        <v>4.4000000000000004</v>
      </c>
      <c r="K142" s="1">
        <v>-1.8</v>
      </c>
      <c r="L142" s="1">
        <v>-8.1999999999999993</v>
      </c>
      <c r="M142" s="1">
        <v>-11</v>
      </c>
      <c r="N142" s="1">
        <v>-5.5</v>
      </c>
      <c r="O142" s="1">
        <f t="shared" si="75"/>
        <v>19.399999999999999</v>
      </c>
      <c r="P142" s="1">
        <f t="shared" si="85"/>
        <v>-16.433333333333334</v>
      </c>
      <c r="Q142" s="1">
        <f t="shared" si="86"/>
        <v>-10.9</v>
      </c>
      <c r="R142" s="1">
        <f t="shared" si="87"/>
        <v>4.8666666666666663</v>
      </c>
      <c r="S142" s="1">
        <f t="shared" si="88"/>
        <v>-1.8666666666666663</v>
      </c>
      <c r="U142" s="1">
        <f t="shared" si="79"/>
        <v>6.4</v>
      </c>
      <c r="V142" s="1">
        <f t="shared" si="80"/>
        <v>-20.2</v>
      </c>
      <c r="W142" s="5">
        <f t="shared" ref="W142" si="94">INTERCEPT(E$7:F$7,E142:F142)</f>
        <v>134.58270676691728</v>
      </c>
      <c r="X142" s="1">
        <f t="shared" si="90"/>
        <v>279.64516129032256</v>
      </c>
      <c r="Y142" s="1">
        <f t="shared" si="81"/>
        <v>145.06245452340528</v>
      </c>
      <c r="Z142" s="1">
        <f t="shared" si="82"/>
        <v>207.11393402861992</v>
      </c>
      <c r="AA142" s="7">
        <f t="shared" si="83"/>
        <v>618.93313929986255</v>
      </c>
      <c r="AB142" s="1">
        <f t="shared" si="84"/>
        <v>229.29798454469505</v>
      </c>
      <c r="AC142" s="1">
        <f t="shared" si="91"/>
        <v>3087.8795252018931</v>
      </c>
      <c r="AD142" s="1">
        <f t="shared" si="92"/>
        <v>19.933714494569756</v>
      </c>
      <c r="AE142" s="12">
        <f t="shared" si="93"/>
        <v>0.69074858359208713</v>
      </c>
      <c r="AG142" s="23">
        <f t="shared" si="76"/>
        <v>0.13388000000000003</v>
      </c>
      <c r="AH142" s="23">
        <f t="shared" si="77"/>
        <v>0.22717999999999997</v>
      </c>
      <c r="AI142" s="11">
        <f t="shared" si="74"/>
        <v>0.17155999999999999</v>
      </c>
      <c r="AJ142" s="11">
        <f t="shared" si="74"/>
        <v>0.26047999999999999</v>
      </c>
      <c r="AK142" s="11">
        <f t="shared" si="74"/>
        <v>0.30052000000000001</v>
      </c>
      <c r="AL142" s="11">
        <f t="shared" si="74"/>
        <v>0.46239999999999998</v>
      </c>
      <c r="AM142" s="23">
        <f t="shared" si="67"/>
        <v>0.98108622080800012</v>
      </c>
      <c r="AN142" s="23">
        <f t="shared" si="67"/>
        <v>1.0948318573120002</v>
      </c>
      <c r="AO142" s="23">
        <f t="shared" si="67"/>
        <v>0.92015178956800014</v>
      </c>
      <c r="AP142" s="23">
        <f t="shared" si="66"/>
        <v>0.85399049436800012</v>
      </c>
      <c r="AQ142" s="23">
        <f t="shared" si="66"/>
        <v>0.66560529920000022</v>
      </c>
      <c r="AR142" s="23">
        <f t="shared" si="78"/>
        <v>2.2386903773564013</v>
      </c>
      <c r="AS142" s="23">
        <f t="shared" si="78"/>
        <v>1.0977651452138493</v>
      </c>
      <c r="AT142" s="23">
        <f t="shared" si="78"/>
        <v>0.89662943838967379</v>
      </c>
      <c r="AU142" s="23">
        <f t="shared" si="78"/>
        <v>0.28415695445338329</v>
      </c>
    </row>
    <row r="143" spans="1:47" x14ac:dyDescent="0.35">
      <c r="A143">
        <v>1973</v>
      </c>
      <c r="B143" s="1">
        <v>-8.8000000000000007</v>
      </c>
      <c r="C143" s="1">
        <v>-17.899999999999999</v>
      </c>
      <c r="D143" s="1">
        <v>-18.100000000000001</v>
      </c>
      <c r="E143" s="1">
        <v>-6</v>
      </c>
      <c r="F143" s="6">
        <v>-2.4</v>
      </c>
      <c r="G143" s="1">
        <v>4.5</v>
      </c>
      <c r="H143" s="1">
        <v>7</v>
      </c>
      <c r="I143" s="1">
        <v>7.4</v>
      </c>
      <c r="J143" s="1">
        <v>3.3</v>
      </c>
      <c r="K143" s="1">
        <v>-1.5</v>
      </c>
      <c r="L143" s="1">
        <v>-6.5</v>
      </c>
      <c r="M143" s="1">
        <v>-7.8</v>
      </c>
      <c r="N143" s="1">
        <v>-3.9</v>
      </c>
      <c r="O143" s="1">
        <f t="shared" si="75"/>
        <v>22.2</v>
      </c>
      <c r="P143" s="1">
        <f t="shared" si="85"/>
        <v>-12.566666666666668</v>
      </c>
      <c r="Q143" s="1">
        <f t="shared" si="86"/>
        <v>-8.8333333333333339</v>
      </c>
      <c r="R143" s="1">
        <f t="shared" si="87"/>
        <v>6.3</v>
      </c>
      <c r="S143" s="1">
        <f t="shared" si="88"/>
        <v>-1.5666666666666667</v>
      </c>
      <c r="U143" s="1">
        <f t="shared" si="79"/>
        <v>7.4</v>
      </c>
      <c r="V143" s="1">
        <f t="shared" si="80"/>
        <v>-18.100000000000001</v>
      </c>
      <c r="W143" s="4">
        <f t="shared" ref="W143:W146" si="95">INTERCEPT(F$7:G$7,F143:G143)</f>
        <v>146.10869565217391</v>
      </c>
      <c r="X143" s="1">
        <f t="shared" si="90"/>
        <v>278.96875</v>
      </c>
      <c r="Y143" s="1">
        <f t="shared" si="81"/>
        <v>132.86005434782609</v>
      </c>
      <c r="Z143" s="1">
        <f t="shared" si="82"/>
        <v>212.53872282608694</v>
      </c>
      <c r="AA143" s="7">
        <f t="shared" si="83"/>
        <v>655.44293478260875</v>
      </c>
      <c r="AB143" s="1">
        <f t="shared" si="84"/>
        <v>231.46353436185134</v>
      </c>
      <c r="AC143" s="1">
        <f t="shared" si="91"/>
        <v>2792.9933146330063</v>
      </c>
      <c r="AD143" s="1">
        <f t="shared" si="92"/>
        <v>30.376928471248235</v>
      </c>
      <c r="AE143" s="12">
        <f t="shared" si="93"/>
        <v>0.67365850826580354</v>
      </c>
      <c r="AG143" s="23">
        <f t="shared" si="76"/>
        <v>0.20030000000000003</v>
      </c>
      <c r="AH143" s="23">
        <f t="shared" si="77"/>
        <v>0.26273999999999997</v>
      </c>
      <c r="AI143" s="11">
        <f t="shared" si="74"/>
        <v>0.18948000000000001</v>
      </c>
      <c r="AJ143" s="11">
        <f t="shared" si="74"/>
        <v>0.28904000000000002</v>
      </c>
      <c r="AK143" s="11">
        <f t="shared" si="74"/>
        <v>0.32795999999999997</v>
      </c>
      <c r="AL143" s="11">
        <f t="shared" si="74"/>
        <v>0.48059999999999997</v>
      </c>
      <c r="AM143" s="23">
        <f t="shared" si="67"/>
        <v>0.9162107843920001</v>
      </c>
      <c r="AN143" s="23">
        <f t="shared" si="67"/>
        <v>1.056549662368</v>
      </c>
      <c r="AO143" s="23">
        <f t="shared" si="67"/>
        <v>0.87216637427200006</v>
      </c>
      <c r="AP143" s="23">
        <f t="shared" si="66"/>
        <v>0.81313018307200013</v>
      </c>
      <c r="AQ143" s="23">
        <f t="shared" si="66"/>
        <v>0.65235679120000012</v>
      </c>
      <c r="AR143" s="23">
        <f t="shared" si="78"/>
        <v>2.2631370379751714</v>
      </c>
      <c r="AS143" s="23">
        <f t="shared" si="78"/>
        <v>1.0998284363244084</v>
      </c>
      <c r="AT143" s="23">
        <f t="shared" si="78"/>
        <v>0.90035149771306611</v>
      </c>
      <c r="AU143" s="23">
        <f t="shared" si="78"/>
        <v>0.28949300397574507</v>
      </c>
    </row>
    <row r="144" spans="1:47" x14ac:dyDescent="0.35">
      <c r="A144">
        <v>1974</v>
      </c>
      <c r="B144" s="1">
        <v>-12.3</v>
      </c>
      <c r="C144" s="1">
        <v>-14</v>
      </c>
      <c r="D144" s="1">
        <v>-11.4</v>
      </c>
      <c r="E144" s="1">
        <v>-6.6</v>
      </c>
      <c r="F144" s="6">
        <v>-0.2</v>
      </c>
      <c r="G144" s="1">
        <v>4.5999999999999996</v>
      </c>
      <c r="H144" s="1">
        <v>7.8</v>
      </c>
      <c r="I144" s="1">
        <v>7.3</v>
      </c>
      <c r="J144" s="1">
        <v>2.5</v>
      </c>
      <c r="K144" s="1">
        <v>-1</v>
      </c>
      <c r="L144" s="1">
        <v>-7.1</v>
      </c>
      <c r="M144" s="1">
        <v>-16.399999999999999</v>
      </c>
      <c r="N144" s="1">
        <v>-3.9</v>
      </c>
      <c r="O144" s="1">
        <f t="shared" si="75"/>
        <v>22.2</v>
      </c>
      <c r="P144" s="1">
        <f t="shared" si="85"/>
        <v>-11.366666666666667</v>
      </c>
      <c r="Q144" s="1">
        <f t="shared" si="86"/>
        <v>-6.0666666666666664</v>
      </c>
      <c r="R144" s="1">
        <f t="shared" si="87"/>
        <v>6.5666666666666664</v>
      </c>
      <c r="S144" s="1">
        <f t="shared" si="88"/>
        <v>-1.8666666666666665</v>
      </c>
      <c r="U144" s="1">
        <f t="shared" si="79"/>
        <v>7.8</v>
      </c>
      <c r="V144" s="1">
        <f t="shared" si="80"/>
        <v>-16.399999999999999</v>
      </c>
      <c r="W144" s="4">
        <f t="shared" si="95"/>
        <v>136.77083333333334</v>
      </c>
      <c r="X144" s="1">
        <f t="shared" si="90"/>
        <v>279.78571428571428</v>
      </c>
      <c r="Y144" s="1">
        <f t="shared" si="81"/>
        <v>143.01488095238093</v>
      </c>
      <c r="Z144" s="1">
        <f t="shared" si="82"/>
        <v>208.2782738095238</v>
      </c>
      <c r="AA144" s="7">
        <f t="shared" si="83"/>
        <v>743.67738095238076</v>
      </c>
      <c r="AB144" s="1">
        <f t="shared" si="84"/>
        <v>222.80208333333334</v>
      </c>
      <c r="AC144" s="1">
        <f t="shared" si="91"/>
        <v>2435.969444444444</v>
      </c>
      <c r="AD144" s="1">
        <f t="shared" si="92"/>
        <v>25.369791666666671</v>
      </c>
      <c r="AE144" s="12">
        <f t="shared" si="93"/>
        <v>0.64410967026312116</v>
      </c>
      <c r="AG144" s="23">
        <f t="shared" si="76"/>
        <v>0.22982000000000002</v>
      </c>
      <c r="AH144" s="23">
        <f t="shared" si="77"/>
        <v>0.26273999999999997</v>
      </c>
      <c r="AI144" s="11">
        <f t="shared" si="74"/>
        <v>0.18948000000000001</v>
      </c>
      <c r="AJ144" s="11">
        <f t="shared" si="74"/>
        <v>0.28904000000000002</v>
      </c>
      <c r="AK144" s="11">
        <f t="shared" si="74"/>
        <v>0.32795999999999997</v>
      </c>
      <c r="AL144" s="11">
        <f t="shared" si="74"/>
        <v>0.48059999999999997</v>
      </c>
      <c r="AM144" s="23">
        <f t="shared" si="67"/>
        <v>0.9162107843920001</v>
      </c>
      <c r="AN144" s="23">
        <f t="shared" si="67"/>
        <v>1.056549662368</v>
      </c>
      <c r="AO144" s="23">
        <f t="shared" si="67"/>
        <v>0.87216637427200006</v>
      </c>
      <c r="AP144" s="23">
        <f t="shared" si="66"/>
        <v>0.81313018307200013</v>
      </c>
      <c r="AQ144" s="23">
        <f t="shared" si="66"/>
        <v>0.65235679120000012</v>
      </c>
      <c r="AR144" s="23">
        <f t="shared" si="78"/>
        <v>2.4106585212864662</v>
      </c>
      <c r="AS144" s="23">
        <f t="shared" si="78"/>
        <v>1.1715202161821949</v>
      </c>
      <c r="AT144" s="23">
        <f t="shared" si="78"/>
        <v>0.9590404706808775</v>
      </c>
      <c r="AU144" s="23">
        <f t="shared" si="78"/>
        <v>0.3083634641547513</v>
      </c>
    </row>
    <row r="145" spans="1:47" x14ac:dyDescent="0.35">
      <c r="A145">
        <v>1975</v>
      </c>
      <c r="B145" s="1">
        <v>-15.4</v>
      </c>
      <c r="C145" s="1">
        <v>-14.4</v>
      </c>
      <c r="D145" s="1">
        <v>-17.8</v>
      </c>
      <c r="E145" s="1">
        <v>-10.199999999999999</v>
      </c>
      <c r="F145" s="6">
        <v>-0.7</v>
      </c>
      <c r="G145" s="1">
        <v>5.2</v>
      </c>
      <c r="H145" s="1">
        <v>7.9</v>
      </c>
      <c r="I145" s="1">
        <v>7.4</v>
      </c>
      <c r="J145" s="1">
        <v>2</v>
      </c>
      <c r="K145" s="1">
        <v>-1.6</v>
      </c>
      <c r="L145" s="1">
        <v>-7.3</v>
      </c>
      <c r="M145" s="1">
        <v>-10.7</v>
      </c>
      <c r="N145" s="1">
        <v>-4.5999999999999996</v>
      </c>
      <c r="O145" s="1">
        <f t="shared" si="75"/>
        <v>22.5</v>
      </c>
      <c r="P145" s="1">
        <f t="shared" si="85"/>
        <v>-15.399999999999999</v>
      </c>
      <c r="Q145" s="1">
        <f t="shared" si="86"/>
        <v>-9.5666666666666664</v>
      </c>
      <c r="R145" s="1">
        <f t="shared" si="87"/>
        <v>6.833333333333333</v>
      </c>
      <c r="S145" s="1">
        <f t="shared" si="88"/>
        <v>-2.3000000000000003</v>
      </c>
      <c r="U145" s="1">
        <f t="shared" si="79"/>
        <v>7.9</v>
      </c>
      <c r="V145" s="1">
        <f t="shared" si="80"/>
        <v>-17.8</v>
      </c>
      <c r="W145" s="4">
        <f t="shared" si="95"/>
        <v>139.11864406779659</v>
      </c>
      <c r="X145" s="1">
        <f t="shared" si="90"/>
        <v>274.94444444444446</v>
      </c>
      <c r="Y145" s="1">
        <f t="shared" si="81"/>
        <v>135.82580037664786</v>
      </c>
      <c r="Z145" s="1">
        <f t="shared" si="82"/>
        <v>207.03154425612053</v>
      </c>
      <c r="AA145" s="7">
        <f t="shared" si="83"/>
        <v>715.34921531701207</v>
      </c>
      <c r="AB145" s="1">
        <f t="shared" si="84"/>
        <v>224.33292978208232</v>
      </c>
      <c r="AC145" s="1">
        <f t="shared" si="91"/>
        <v>2662.0841000807104</v>
      </c>
      <c r="AD145" s="1">
        <f t="shared" si="92"/>
        <v>26.952179176755436</v>
      </c>
      <c r="AE145" s="12">
        <f t="shared" si="93"/>
        <v>0.65859669876002069</v>
      </c>
      <c r="AG145" s="23">
        <f t="shared" si="76"/>
        <v>0.23351000000000005</v>
      </c>
      <c r="AH145" s="23">
        <f t="shared" si="77"/>
        <v>0.26655000000000001</v>
      </c>
      <c r="AI145" s="11">
        <f t="shared" si="74"/>
        <v>0.19140000000000001</v>
      </c>
      <c r="AJ145" s="11">
        <f t="shared" si="74"/>
        <v>0.29210000000000003</v>
      </c>
      <c r="AK145" s="11">
        <f t="shared" si="74"/>
        <v>0.33089999999999997</v>
      </c>
      <c r="AL145" s="11">
        <f t="shared" si="74"/>
        <v>0.48254999999999998</v>
      </c>
      <c r="AM145" s="23">
        <f t="shared" si="67"/>
        <v>0.90962284405000005</v>
      </c>
      <c r="AN145" s="23">
        <f t="shared" si="67"/>
        <v>1.0525401832000001</v>
      </c>
      <c r="AO145" s="23">
        <f t="shared" si="67"/>
        <v>0.86725923220000001</v>
      </c>
      <c r="AP145" s="23">
        <f t="shared" si="66"/>
        <v>0.80896844020000014</v>
      </c>
      <c r="AQ145" s="23">
        <f t="shared" si="66"/>
        <v>0.65103239605000018</v>
      </c>
      <c r="AR145" s="23">
        <f t="shared" si="78"/>
        <v>2.3598089629188927</v>
      </c>
      <c r="AS145" s="23">
        <f t="shared" si="78"/>
        <v>1.1457539155351688</v>
      </c>
      <c r="AT145" s="23">
        <f t="shared" si="78"/>
        <v>0.93818708266908324</v>
      </c>
      <c r="AU145" s="23">
        <f t="shared" si="78"/>
        <v>0.30212619991888007</v>
      </c>
    </row>
    <row r="146" spans="1:47" x14ac:dyDescent="0.35">
      <c r="A146">
        <v>1976</v>
      </c>
      <c r="B146" s="1">
        <v>-14.1</v>
      </c>
      <c r="C146" s="1">
        <v>-16.399999999999999</v>
      </c>
      <c r="D146" s="1">
        <v>-15.1</v>
      </c>
      <c r="E146" s="1">
        <v>-9.8000000000000007</v>
      </c>
      <c r="F146" s="6">
        <v>-1.1000000000000001</v>
      </c>
      <c r="G146" s="1">
        <v>5.5</v>
      </c>
      <c r="H146" s="1">
        <v>7.6</v>
      </c>
      <c r="I146" s="1">
        <v>6.3</v>
      </c>
      <c r="J146" s="1">
        <v>4.7</v>
      </c>
      <c r="K146" s="1">
        <v>-2</v>
      </c>
      <c r="L146" s="1">
        <v>-5.0999999999999996</v>
      </c>
      <c r="M146" s="1">
        <v>-5.7</v>
      </c>
      <c r="N146" s="1">
        <v>-3.8</v>
      </c>
      <c r="O146" s="1">
        <f t="shared" si="75"/>
        <v>24.099999999999998</v>
      </c>
      <c r="P146" s="1">
        <f t="shared" si="85"/>
        <v>-13.733333333333333</v>
      </c>
      <c r="Q146" s="1">
        <f t="shared" si="86"/>
        <v>-8.6666666666666661</v>
      </c>
      <c r="R146" s="1">
        <f t="shared" si="87"/>
        <v>6.4666666666666659</v>
      </c>
      <c r="S146" s="1">
        <f t="shared" si="88"/>
        <v>-0.79999999999999982</v>
      </c>
      <c r="U146" s="1">
        <f t="shared" si="79"/>
        <v>7.6</v>
      </c>
      <c r="V146" s="1">
        <f t="shared" si="80"/>
        <v>-16.399999999999999</v>
      </c>
      <c r="W146" s="4">
        <f t="shared" si="95"/>
        <v>140.58333333333334</v>
      </c>
      <c r="X146" s="1">
        <f t="shared" si="90"/>
        <v>279.3955223880597</v>
      </c>
      <c r="Y146" s="1">
        <f t="shared" si="81"/>
        <v>138.81218905472636</v>
      </c>
      <c r="Z146" s="1">
        <f t="shared" si="82"/>
        <v>209.98942786069654</v>
      </c>
      <c r="AA146" s="7">
        <f t="shared" si="83"/>
        <v>703.31509121061356</v>
      </c>
      <c r="AB146" s="1">
        <f t="shared" si="84"/>
        <v>230.63888888888889</v>
      </c>
      <c r="AC146" s="1">
        <f t="shared" si="91"/>
        <v>2521.6518518518515</v>
      </c>
      <c r="AD146" s="1">
        <f t="shared" si="92"/>
        <v>25.2638888888889</v>
      </c>
      <c r="AE146" s="12">
        <f t="shared" si="93"/>
        <v>0.65439897831999483</v>
      </c>
      <c r="AG146" s="23">
        <f t="shared" si="76"/>
        <v>0.22244000000000003</v>
      </c>
      <c r="AH146" s="23">
        <f t="shared" si="77"/>
        <v>0.28686999999999996</v>
      </c>
      <c r="AI146" s="11">
        <f t="shared" si="74"/>
        <v>0.20163999999999999</v>
      </c>
      <c r="AJ146" s="11">
        <f t="shared" si="74"/>
        <v>0.30841999999999997</v>
      </c>
      <c r="AK146" s="11">
        <f t="shared" si="74"/>
        <v>0.34658</v>
      </c>
      <c r="AL146" s="11">
        <f t="shared" si="74"/>
        <v>0.49295</v>
      </c>
      <c r="AM146" s="23">
        <f t="shared" si="67"/>
        <v>0.87567374049800017</v>
      </c>
      <c r="AN146" s="23">
        <f t="shared" si="67"/>
        <v>1.0314576288320001</v>
      </c>
      <c r="AO146" s="23">
        <f t="shared" si="67"/>
        <v>0.84185320928800011</v>
      </c>
      <c r="AP146" s="23">
        <f t="shared" si="66"/>
        <v>0.78747902528800007</v>
      </c>
      <c r="AQ146" s="23">
        <f t="shared" si="66"/>
        <v>0.64427978005000019</v>
      </c>
      <c r="AR146" s="23">
        <f t="shared" si="78"/>
        <v>2.3163229787248074</v>
      </c>
      <c r="AS146" s="23">
        <f t="shared" si="78"/>
        <v>1.1193115513953791</v>
      </c>
      <c r="AT146" s="23">
        <f t="shared" si="78"/>
        <v>0.91782328760919252</v>
      </c>
      <c r="AU146" s="23">
        <f t="shared" si="78"/>
        <v>0.29801646210422655</v>
      </c>
    </row>
    <row r="147" spans="1:47" x14ac:dyDescent="0.35">
      <c r="A147">
        <v>1977</v>
      </c>
      <c r="B147" s="1">
        <v>-8.1</v>
      </c>
      <c r="C147" s="1">
        <v>-10.9</v>
      </c>
      <c r="D147" s="1">
        <v>-11.2</v>
      </c>
      <c r="E147" s="1">
        <v>-6</v>
      </c>
      <c r="F147" s="5">
        <v>0.2</v>
      </c>
      <c r="G147" s="1">
        <v>4</v>
      </c>
      <c r="H147" s="1">
        <v>9.4</v>
      </c>
      <c r="I147" s="1">
        <v>7.6</v>
      </c>
      <c r="J147" s="1">
        <v>1.8</v>
      </c>
      <c r="K147" s="1">
        <v>-2.9</v>
      </c>
      <c r="L147" s="1">
        <v>-3.7</v>
      </c>
      <c r="M147" s="1">
        <v>-9.3000000000000007</v>
      </c>
      <c r="N147" s="1">
        <v>-2.4</v>
      </c>
      <c r="O147" s="1">
        <f t="shared" si="75"/>
        <v>23.000000000000004</v>
      </c>
      <c r="P147" s="1">
        <f t="shared" si="85"/>
        <v>-8.2333333333333343</v>
      </c>
      <c r="Q147" s="1">
        <f t="shared" si="86"/>
        <v>-5.666666666666667</v>
      </c>
      <c r="R147" s="1">
        <f t="shared" si="87"/>
        <v>7</v>
      </c>
      <c r="S147" s="1">
        <f t="shared" si="88"/>
        <v>-1.5999999999999999</v>
      </c>
      <c r="U147" s="1">
        <f t="shared" si="79"/>
        <v>9.4</v>
      </c>
      <c r="V147" s="1">
        <f t="shared" si="80"/>
        <v>-11.2</v>
      </c>
      <c r="W147" s="5">
        <f t="shared" ref="W147" si="96">INTERCEPT(E$7:F$7,E147:F147)</f>
        <v>134.51612903225805</v>
      </c>
      <c r="X147" s="1">
        <f t="shared" si="90"/>
        <v>269.68085106382978</v>
      </c>
      <c r="Y147" s="1">
        <f t="shared" si="81"/>
        <v>135.16472203157173</v>
      </c>
      <c r="Z147" s="1">
        <f t="shared" si="82"/>
        <v>202.09849004804391</v>
      </c>
      <c r="AA147" s="7">
        <f t="shared" si="83"/>
        <v>847.0322580645161</v>
      </c>
      <c r="AB147" s="1">
        <f t="shared" si="84"/>
        <v>220.12060664419835</v>
      </c>
      <c r="AC147" s="1">
        <f t="shared" si="91"/>
        <v>1643.5671962766808</v>
      </c>
      <c r="AD147" s="1">
        <f t="shared" si="92"/>
        <v>24.455825710158877</v>
      </c>
      <c r="AE147" s="12">
        <f t="shared" si="93"/>
        <v>0.58211037859688985</v>
      </c>
      <c r="AG147" s="23">
        <f t="shared" si="76"/>
        <v>0.28886000000000006</v>
      </c>
      <c r="AH147" s="23">
        <f t="shared" si="77"/>
        <v>0.27290000000000003</v>
      </c>
      <c r="AI147" s="11">
        <f t="shared" si="74"/>
        <v>0.19460000000000002</v>
      </c>
      <c r="AJ147" s="11">
        <f t="shared" si="74"/>
        <v>0.29720000000000008</v>
      </c>
      <c r="AK147" s="11">
        <f t="shared" si="74"/>
        <v>0.33579999999999999</v>
      </c>
      <c r="AL147" s="11">
        <f t="shared" si="74"/>
        <v>0.48580000000000001</v>
      </c>
      <c r="AM147" s="23">
        <f t="shared" si="67"/>
        <v>0.89879907219999999</v>
      </c>
      <c r="AN147" s="23">
        <f t="shared" si="67"/>
        <v>1.0458973672</v>
      </c>
      <c r="AO147" s="23">
        <f t="shared" si="67"/>
        <v>0.85918137279999995</v>
      </c>
      <c r="AP147" s="23">
        <f t="shared" si="66"/>
        <v>0.80212516880000018</v>
      </c>
      <c r="AQ147" s="23">
        <f t="shared" si="66"/>
        <v>0.64886596880000025</v>
      </c>
      <c r="AR147" s="23">
        <f t="shared" si="78"/>
        <v>2.5597229437430773</v>
      </c>
      <c r="AS147" s="23">
        <f t="shared" si="78"/>
        <v>1.2409384270869852</v>
      </c>
      <c r="AT147" s="23">
        <f t="shared" si="78"/>
        <v>1.0165661725736932</v>
      </c>
      <c r="AU147" s="23">
        <f t="shared" si="78"/>
        <v>0.32821279639867984</v>
      </c>
    </row>
    <row r="148" spans="1:47" x14ac:dyDescent="0.35">
      <c r="A148">
        <v>1978</v>
      </c>
      <c r="B148" s="1">
        <v>-12.1</v>
      </c>
      <c r="C148" s="1">
        <v>-13.6</v>
      </c>
      <c r="D148" s="1">
        <v>-16.100000000000001</v>
      </c>
      <c r="E148" s="1">
        <v>-7.9</v>
      </c>
      <c r="F148" s="6">
        <v>-1.5</v>
      </c>
      <c r="G148" s="1">
        <v>3.5</v>
      </c>
      <c r="H148" s="1">
        <v>9.1999999999999993</v>
      </c>
      <c r="I148" s="1">
        <v>7.6</v>
      </c>
      <c r="J148" s="1">
        <v>3.3</v>
      </c>
      <c r="K148" s="1">
        <v>-1.8</v>
      </c>
      <c r="L148" s="1">
        <v>-10</v>
      </c>
      <c r="M148" s="1">
        <v>-1.3</v>
      </c>
      <c r="N148" s="1">
        <v>-3.4</v>
      </c>
      <c r="O148" s="1">
        <f t="shared" si="75"/>
        <v>23.599999999999998</v>
      </c>
      <c r="P148" s="1">
        <f t="shared" si="85"/>
        <v>-11.666666666666666</v>
      </c>
      <c r="Q148" s="1">
        <f t="shared" si="86"/>
        <v>-8.5</v>
      </c>
      <c r="R148" s="1">
        <f t="shared" si="87"/>
        <v>6.7666666666666657</v>
      </c>
      <c r="S148" s="1">
        <f t="shared" si="88"/>
        <v>-2.8333333333333335</v>
      </c>
      <c r="U148" s="1">
        <f t="shared" si="79"/>
        <v>9.1999999999999993</v>
      </c>
      <c r="V148" s="1">
        <f t="shared" si="80"/>
        <v>-16.100000000000001</v>
      </c>
      <c r="W148" s="4">
        <f t="shared" ref="W148:W149" si="97">INTERCEPT(F$7:G$7,F148:G148)</f>
        <v>144.65</v>
      </c>
      <c r="X148" s="1">
        <f t="shared" si="90"/>
        <v>277.73529411764707</v>
      </c>
      <c r="Y148" s="1">
        <f t="shared" si="81"/>
        <v>133.08529411764707</v>
      </c>
      <c r="Z148" s="1">
        <f t="shared" si="82"/>
        <v>211.19264705882352</v>
      </c>
      <c r="AA148" s="7">
        <f t="shared" si="83"/>
        <v>816.25647058823529</v>
      </c>
      <c r="AB148" s="1">
        <f t="shared" si="84"/>
        <v>239.96914893617023</v>
      </c>
      <c r="AC148" s="1">
        <f t="shared" si="91"/>
        <v>2575.6688652482271</v>
      </c>
      <c r="AD148" s="1">
        <f t="shared" si="92"/>
        <v>24.665425531914892</v>
      </c>
      <c r="AE148" s="12">
        <f t="shared" si="93"/>
        <v>0.63981653914462622</v>
      </c>
      <c r="AG148" s="23">
        <f t="shared" si="76"/>
        <v>0.28148000000000001</v>
      </c>
      <c r="AH148" s="23">
        <f t="shared" si="77"/>
        <v>0.28051999999999999</v>
      </c>
      <c r="AI148" s="11">
        <f t="shared" si="74"/>
        <v>0.19843999999999998</v>
      </c>
      <c r="AJ148" s="11">
        <f t="shared" si="74"/>
        <v>0.30331999999999998</v>
      </c>
      <c r="AK148" s="11">
        <f t="shared" si="74"/>
        <v>0.34167999999999998</v>
      </c>
      <c r="AL148" s="11">
        <f t="shared" si="74"/>
        <v>0.48969999999999997</v>
      </c>
      <c r="AM148" s="23">
        <f t="shared" si="67"/>
        <v>0.88606815836800012</v>
      </c>
      <c r="AN148" s="23">
        <f t="shared" si="67"/>
        <v>1.0379914093120002</v>
      </c>
      <c r="AO148" s="23">
        <f t="shared" si="67"/>
        <v>0.84965411420800008</v>
      </c>
      <c r="AP148" s="23">
        <f t="shared" si="66"/>
        <v>0.79406663820800016</v>
      </c>
      <c r="AQ148" s="23">
        <f t="shared" si="66"/>
        <v>0.64633373780000014</v>
      </c>
      <c r="AR148" s="23">
        <f t="shared" si="78"/>
        <v>2.5032755027664764</v>
      </c>
      <c r="AS148" s="23">
        <f t="shared" si="78"/>
        <v>1.2114130074060447</v>
      </c>
      <c r="AT148" s="23">
        <f t="shared" si="78"/>
        <v>0.99290203440979874</v>
      </c>
      <c r="AU148" s="23">
        <f t="shared" si="78"/>
        <v>0.3215657362736134</v>
      </c>
    </row>
    <row r="149" spans="1:47" x14ac:dyDescent="0.35">
      <c r="A149">
        <v>1979</v>
      </c>
      <c r="B149" s="1">
        <v>-6.8</v>
      </c>
      <c r="C149" s="1">
        <v>-12.6</v>
      </c>
      <c r="D149" s="1">
        <v>-13</v>
      </c>
      <c r="E149" s="1">
        <v>-5.9</v>
      </c>
      <c r="F149" s="6">
        <v>-1.2</v>
      </c>
      <c r="G149" s="1">
        <v>4.4000000000000004</v>
      </c>
      <c r="H149" s="1">
        <v>7.8</v>
      </c>
      <c r="I149" s="1">
        <v>7.6</v>
      </c>
      <c r="J149" s="1">
        <v>2.1</v>
      </c>
      <c r="K149" s="1">
        <v>-1.6</v>
      </c>
      <c r="L149" s="1">
        <v>-8.6999999999999993</v>
      </c>
      <c r="M149" s="1">
        <v>-10.4</v>
      </c>
      <c r="N149" s="1">
        <v>-3.2</v>
      </c>
      <c r="O149" s="1">
        <f t="shared" si="75"/>
        <v>21.9</v>
      </c>
      <c r="P149" s="1">
        <f t="shared" si="85"/>
        <v>-6.8999999999999995</v>
      </c>
      <c r="Q149" s="1">
        <f t="shared" si="86"/>
        <v>-6.6999999999999993</v>
      </c>
      <c r="R149" s="1">
        <f t="shared" si="87"/>
        <v>6.5999999999999988</v>
      </c>
      <c r="S149" s="1">
        <f t="shared" si="88"/>
        <v>-2.7333333333333329</v>
      </c>
      <c r="U149" s="1">
        <f t="shared" si="79"/>
        <v>7.8</v>
      </c>
      <c r="V149" s="1">
        <f t="shared" si="80"/>
        <v>-13</v>
      </c>
      <c r="W149" s="4">
        <f t="shared" si="97"/>
        <v>142.03571428571428</v>
      </c>
      <c r="X149" s="1">
        <f t="shared" si="90"/>
        <v>275.31081081081084</v>
      </c>
      <c r="Y149" s="1">
        <f t="shared" si="81"/>
        <v>133.27509652509656</v>
      </c>
      <c r="Z149" s="1">
        <f t="shared" si="82"/>
        <v>208.67326254826256</v>
      </c>
      <c r="AA149" s="7">
        <f t="shared" si="83"/>
        <v>693.03050193050206</v>
      </c>
      <c r="AB149" s="1">
        <f t="shared" si="84"/>
        <v>229.30042016806721</v>
      </c>
      <c r="AC149" s="1">
        <f t="shared" si="91"/>
        <v>1987.2703081232489</v>
      </c>
      <c r="AD149" s="1">
        <f t="shared" si="92"/>
        <v>27.385504201680675</v>
      </c>
      <c r="AE149" s="12">
        <f t="shared" si="93"/>
        <v>0.62871816007143189</v>
      </c>
      <c r="AG149" s="23">
        <f t="shared" si="76"/>
        <v>0.22982000000000002</v>
      </c>
      <c r="AH149" s="23">
        <f t="shared" si="77"/>
        <v>0.25892999999999999</v>
      </c>
      <c r="AI149" s="11">
        <f t="shared" si="74"/>
        <v>0.18756</v>
      </c>
      <c r="AJ149" s="11">
        <f t="shared" si="74"/>
        <v>0.28598000000000001</v>
      </c>
      <c r="AK149" s="11">
        <f t="shared" si="74"/>
        <v>0.32501999999999998</v>
      </c>
      <c r="AL149" s="11">
        <f t="shared" si="74"/>
        <v>0.47864999999999996</v>
      </c>
      <c r="AM149" s="23">
        <f t="shared" si="67"/>
        <v>0.9228689826580001</v>
      </c>
      <c r="AN149" s="23">
        <f t="shared" si="67"/>
        <v>1.060576983712</v>
      </c>
      <c r="AO149" s="23">
        <f t="shared" si="67"/>
        <v>0.87711883616800002</v>
      </c>
      <c r="AP149" s="23">
        <f t="shared" si="66"/>
        <v>0.81733376096800003</v>
      </c>
      <c r="AQ149" s="23">
        <f t="shared" si="66"/>
        <v>0.65369959045000003</v>
      </c>
      <c r="AR149" s="23">
        <f t="shared" si="78"/>
        <v>2.3315553234806097</v>
      </c>
      <c r="AS149" s="23">
        <f t="shared" si="78"/>
        <v>1.1341310096321102</v>
      </c>
      <c r="AT149" s="23">
        <f t="shared" si="78"/>
        <v>0.92819772768056996</v>
      </c>
      <c r="AU149" s="23">
        <f t="shared" si="78"/>
        <v>0.29798425467655187</v>
      </c>
    </row>
    <row r="150" spans="1:47" x14ac:dyDescent="0.35">
      <c r="A150">
        <v>1980</v>
      </c>
      <c r="B150" s="1">
        <v>-4.0999999999999996</v>
      </c>
      <c r="C150" s="1">
        <v>-11.5</v>
      </c>
      <c r="D150" s="1">
        <v>-10.1</v>
      </c>
      <c r="E150" s="1">
        <v>-8.6</v>
      </c>
      <c r="F150" s="5">
        <v>0.3</v>
      </c>
      <c r="G150" s="1">
        <v>4.7</v>
      </c>
      <c r="H150" s="1">
        <v>8.1999999999999993</v>
      </c>
      <c r="I150" s="1">
        <v>7.6</v>
      </c>
      <c r="J150" s="1">
        <v>3.3</v>
      </c>
      <c r="K150" s="1">
        <v>-1.7</v>
      </c>
      <c r="L150" s="1">
        <v>-4.7</v>
      </c>
      <c r="M150" s="1">
        <v>-8.4</v>
      </c>
      <c r="N150" s="1">
        <v>-2.1</v>
      </c>
      <c r="O150" s="1">
        <f t="shared" si="75"/>
        <v>24.099999999999998</v>
      </c>
      <c r="P150" s="1">
        <f t="shared" si="85"/>
        <v>-8.6666666666666661</v>
      </c>
      <c r="Q150" s="1">
        <f t="shared" si="86"/>
        <v>-6.1333333333333329</v>
      </c>
      <c r="R150" s="1">
        <f t="shared" si="87"/>
        <v>6.833333333333333</v>
      </c>
      <c r="S150" s="1">
        <f t="shared" si="88"/>
        <v>-1.0333333333333334</v>
      </c>
      <c r="U150" s="1">
        <f t="shared" si="79"/>
        <v>8.1999999999999993</v>
      </c>
      <c r="V150" s="1">
        <f t="shared" si="80"/>
        <v>-11.5</v>
      </c>
      <c r="W150" s="5">
        <f t="shared" ref="W150" si="98">INTERCEPT(E$7:F$7,E150:F150)</f>
        <v>134.47191011235955</v>
      </c>
      <c r="X150" s="1">
        <f t="shared" si="90"/>
        <v>278.13</v>
      </c>
      <c r="Y150" s="1">
        <f t="shared" si="81"/>
        <v>143.65808988764044</v>
      </c>
      <c r="Z150" s="1">
        <f t="shared" si="82"/>
        <v>206.30095505617976</v>
      </c>
      <c r="AA150" s="7">
        <f t="shared" si="83"/>
        <v>785.3308913857677</v>
      </c>
      <c r="AB150" s="1">
        <f t="shared" si="84"/>
        <v>224.16109930154872</v>
      </c>
      <c r="AC150" s="1">
        <f t="shared" si="91"/>
        <v>1718.5684279785401</v>
      </c>
      <c r="AD150" s="1">
        <f t="shared" si="92"/>
        <v>22.391360461585194</v>
      </c>
      <c r="AE150" s="12">
        <f t="shared" si="93"/>
        <v>0.59666080028685897</v>
      </c>
      <c r="AG150" s="23">
        <f t="shared" si="76"/>
        <v>0.24458000000000002</v>
      </c>
      <c r="AH150" s="23">
        <f t="shared" si="77"/>
        <v>0.28686999999999996</v>
      </c>
      <c r="AI150" s="11">
        <f t="shared" si="74"/>
        <v>0.20163999999999999</v>
      </c>
      <c r="AJ150" s="11">
        <f t="shared" si="74"/>
        <v>0.30841999999999997</v>
      </c>
      <c r="AK150" s="11">
        <f t="shared" si="74"/>
        <v>0.34658</v>
      </c>
      <c r="AL150" s="11">
        <f t="shared" si="74"/>
        <v>0.49295</v>
      </c>
      <c r="AM150" s="23">
        <f t="shared" si="67"/>
        <v>0.87567374049800017</v>
      </c>
      <c r="AN150" s="23">
        <f t="shared" si="67"/>
        <v>1.0314576288320001</v>
      </c>
      <c r="AO150" s="23">
        <f t="shared" si="67"/>
        <v>0.84185320928800011</v>
      </c>
      <c r="AP150" s="23">
        <f t="shared" si="66"/>
        <v>0.78747902528800007</v>
      </c>
      <c r="AQ150" s="23">
        <f t="shared" si="66"/>
        <v>0.64427978005000019</v>
      </c>
      <c r="AR150" s="23">
        <f t="shared" si="78"/>
        <v>2.4476566031646678</v>
      </c>
      <c r="AS150" s="23">
        <f t="shared" si="78"/>
        <v>1.1827756038061903</v>
      </c>
      <c r="AT150" s="23">
        <f t="shared" si="78"/>
        <v>0.9698631197328561</v>
      </c>
      <c r="AU150" s="23">
        <f t="shared" si="78"/>
        <v>0.31491375253841269</v>
      </c>
    </row>
    <row r="151" spans="1:47" x14ac:dyDescent="0.35">
      <c r="A151">
        <v>1981</v>
      </c>
      <c r="B151" s="1">
        <v>-4.5</v>
      </c>
      <c r="C151" s="1">
        <v>-10.7</v>
      </c>
      <c r="D151" s="1">
        <v>-8.6</v>
      </c>
      <c r="E151" s="1">
        <v>-8.1999999999999993</v>
      </c>
      <c r="F151" s="6">
        <v>1</v>
      </c>
      <c r="G151" s="1">
        <v>4.5</v>
      </c>
      <c r="H151" s="1">
        <v>8.1</v>
      </c>
      <c r="I151" s="1">
        <v>8</v>
      </c>
      <c r="J151" s="1">
        <v>3.8</v>
      </c>
      <c r="K151" s="1">
        <v>-1.5</v>
      </c>
      <c r="L151" s="1">
        <v>-4.4000000000000004</v>
      </c>
      <c r="M151" s="1">
        <v>-8.1999999999999993</v>
      </c>
      <c r="N151" s="1">
        <v>-1.7</v>
      </c>
      <c r="O151" s="1">
        <f t="shared" si="75"/>
        <v>25.400000000000002</v>
      </c>
      <c r="P151" s="1">
        <f t="shared" si="85"/>
        <v>-7.8666666666666671</v>
      </c>
      <c r="Q151" s="1">
        <f t="shared" si="86"/>
        <v>-5.2666666666666657</v>
      </c>
      <c r="R151" s="1">
        <f t="shared" si="87"/>
        <v>6.8666666666666671</v>
      </c>
      <c r="S151" s="1">
        <f t="shared" si="88"/>
        <v>-0.70000000000000018</v>
      </c>
      <c r="U151" s="1">
        <f t="shared" si="79"/>
        <v>8.1</v>
      </c>
      <c r="V151" s="1">
        <f t="shared" si="80"/>
        <v>-10.7</v>
      </c>
      <c r="W151" s="4">
        <f t="shared" ref="W151:W154" si="99">INTERCEPT(F$7:G$7,F151:G151)</f>
        <v>126.78571428571429</v>
      </c>
      <c r="X151" s="1">
        <f t="shared" si="90"/>
        <v>279.8679245283019</v>
      </c>
      <c r="Y151" s="1">
        <f t="shared" si="81"/>
        <v>153.08221024258762</v>
      </c>
      <c r="Z151" s="1">
        <f t="shared" si="82"/>
        <v>203.32681940700809</v>
      </c>
      <c r="AA151" s="7">
        <f t="shared" si="83"/>
        <v>826.64393530997302</v>
      </c>
      <c r="AB151" s="1">
        <f t="shared" si="84"/>
        <v>213.65571428571428</v>
      </c>
      <c r="AC151" s="1">
        <f t="shared" si="91"/>
        <v>1524.0774285714285</v>
      </c>
      <c r="AD151" s="1">
        <f t="shared" si="92"/>
        <v>19.957857142857151</v>
      </c>
      <c r="AE151" s="12">
        <f t="shared" si="93"/>
        <v>0.57588057951344529</v>
      </c>
      <c r="AG151" s="23">
        <f t="shared" si="76"/>
        <v>0.24088999999999999</v>
      </c>
      <c r="AH151" s="23">
        <f t="shared" si="77"/>
        <v>0.30338000000000004</v>
      </c>
      <c r="AI151" s="11">
        <f t="shared" si="74"/>
        <v>0.20996000000000001</v>
      </c>
      <c r="AJ151" s="11">
        <f t="shared" si="74"/>
        <v>0.32168000000000002</v>
      </c>
      <c r="AK151" s="11">
        <f t="shared" si="74"/>
        <v>0.35931999999999997</v>
      </c>
      <c r="AL151" s="11">
        <f t="shared" si="74"/>
        <v>0.50139999999999996</v>
      </c>
      <c r="AM151" s="23">
        <f t="shared" si="67"/>
        <v>0.8495616070480001</v>
      </c>
      <c r="AN151" s="23">
        <f t="shared" si="67"/>
        <v>1.014701747872</v>
      </c>
      <c r="AO151" s="23">
        <f t="shared" si="67"/>
        <v>0.822160014208</v>
      </c>
      <c r="AP151" s="23">
        <f t="shared" si="66"/>
        <v>0.77089508700800002</v>
      </c>
      <c r="AQ151" s="23">
        <f t="shared" si="66"/>
        <v>0.63917874320000012</v>
      </c>
      <c r="AR151" s="23">
        <f t="shared" si="78"/>
        <v>2.490731409127517</v>
      </c>
      <c r="AS151" s="23">
        <f t="shared" si="78"/>
        <v>1.1992100214692754</v>
      </c>
      <c r="AT151" s="23">
        <f t="shared" si="78"/>
        <v>0.98451307425055024</v>
      </c>
      <c r="AU151" s="23">
        <f t="shared" si="78"/>
        <v>0.32180918787766893</v>
      </c>
    </row>
    <row r="152" spans="1:47" x14ac:dyDescent="0.35">
      <c r="A152">
        <v>1982</v>
      </c>
      <c r="B152" s="1">
        <v>-8.6999999999999993</v>
      </c>
      <c r="C152" s="1">
        <v>-17.7</v>
      </c>
      <c r="D152" s="1">
        <v>-14.9</v>
      </c>
      <c r="E152" s="1">
        <v>-8.5</v>
      </c>
      <c r="F152" s="6">
        <v>-1.5</v>
      </c>
      <c r="G152" s="1">
        <v>5</v>
      </c>
      <c r="H152" s="1">
        <v>8.6</v>
      </c>
      <c r="I152" s="1">
        <v>7.2</v>
      </c>
      <c r="J152" s="1">
        <v>1.8</v>
      </c>
      <c r="K152" s="1">
        <v>-2.2000000000000002</v>
      </c>
      <c r="L152" s="1">
        <v>-7.4</v>
      </c>
      <c r="M152" s="1">
        <v>-11.6</v>
      </c>
      <c r="N152" s="1">
        <v>-4.2</v>
      </c>
      <c r="O152" s="1">
        <f t="shared" si="75"/>
        <v>22.6</v>
      </c>
      <c r="P152" s="1">
        <f t="shared" si="85"/>
        <v>-11.533333333333331</v>
      </c>
      <c r="Q152" s="1">
        <f t="shared" si="86"/>
        <v>-8.2999999999999989</v>
      </c>
      <c r="R152" s="1">
        <f t="shared" si="87"/>
        <v>6.9333333333333336</v>
      </c>
      <c r="S152" s="1">
        <f t="shared" si="88"/>
        <v>-2.6</v>
      </c>
      <c r="U152" s="1">
        <f t="shared" si="79"/>
        <v>8.6</v>
      </c>
      <c r="V152" s="1">
        <f t="shared" si="80"/>
        <v>-17.7</v>
      </c>
      <c r="W152" s="4">
        <f t="shared" si="99"/>
        <v>142.53846153846155</v>
      </c>
      <c r="X152" s="1">
        <f t="shared" si="90"/>
        <v>271.72500000000002</v>
      </c>
      <c r="Y152" s="1">
        <f t="shared" si="81"/>
        <v>129.18653846153848</v>
      </c>
      <c r="Z152" s="1">
        <f t="shared" si="82"/>
        <v>207.13173076923078</v>
      </c>
      <c r="AA152" s="7">
        <f t="shared" si="83"/>
        <v>740.66948717948719</v>
      </c>
      <c r="AB152" s="1">
        <f t="shared" si="84"/>
        <v>227.67053701015965</v>
      </c>
      <c r="AC152" s="1">
        <f t="shared" si="91"/>
        <v>2686.5123367198835</v>
      </c>
      <c r="AD152" s="1">
        <f t="shared" si="92"/>
        <v>28.703193033381723</v>
      </c>
      <c r="AE152" s="12">
        <f t="shared" si="93"/>
        <v>0.65570729405603656</v>
      </c>
      <c r="AG152" s="23">
        <f t="shared" si="76"/>
        <v>0.25934000000000001</v>
      </c>
      <c r="AH152" s="23">
        <f t="shared" si="77"/>
        <v>0.26782</v>
      </c>
      <c r="AI152" s="11">
        <f t="shared" si="74"/>
        <v>0.19204000000000002</v>
      </c>
      <c r="AJ152" s="11">
        <f t="shared" si="74"/>
        <v>0.29312000000000005</v>
      </c>
      <c r="AK152" s="11">
        <f t="shared" si="74"/>
        <v>0.33188000000000001</v>
      </c>
      <c r="AL152" s="11">
        <f t="shared" si="74"/>
        <v>0.48319999999999996</v>
      </c>
      <c r="AM152" s="23">
        <f t="shared" si="67"/>
        <v>0.90744247680800016</v>
      </c>
      <c r="AN152" s="23">
        <f t="shared" si="67"/>
        <v>1.051207655072</v>
      </c>
      <c r="AO152" s="23">
        <f t="shared" si="67"/>
        <v>0.86563358924800005</v>
      </c>
      <c r="AP152" s="23">
        <f t="shared" si="66"/>
        <v>0.80759048924800014</v>
      </c>
      <c r="AQ152" s="23">
        <f t="shared" si="66"/>
        <v>0.6505950208000002</v>
      </c>
      <c r="AR152" s="23">
        <f t="shared" si="78"/>
        <v>2.3996888606214415</v>
      </c>
      <c r="AS152" s="23">
        <f t="shared" si="78"/>
        <v>1.164761772259381</v>
      </c>
      <c r="AT152" s="23">
        <f t="shared" si="78"/>
        <v>0.95383319327201566</v>
      </c>
      <c r="AU152" s="23">
        <f t="shared" si="78"/>
        <v>0.30732340060890734</v>
      </c>
    </row>
    <row r="153" spans="1:47" x14ac:dyDescent="0.35">
      <c r="A153">
        <v>1983</v>
      </c>
      <c r="B153" s="1">
        <v>-28.9</v>
      </c>
      <c r="C153" s="1">
        <v>-20.9</v>
      </c>
      <c r="D153" s="1">
        <v>-23</v>
      </c>
      <c r="E153" s="1">
        <v>-9.5</v>
      </c>
      <c r="F153" s="6">
        <v>-1.4</v>
      </c>
      <c r="G153" s="1">
        <v>4</v>
      </c>
      <c r="H153" s="1">
        <v>6.2</v>
      </c>
      <c r="I153" s="1">
        <v>5.6</v>
      </c>
      <c r="J153" s="1">
        <v>3.1</v>
      </c>
      <c r="K153" s="1">
        <v>-3.5</v>
      </c>
      <c r="L153" s="1">
        <v>-7.3</v>
      </c>
      <c r="M153" s="1">
        <v>-9.6</v>
      </c>
      <c r="N153" s="1">
        <v>-7.1</v>
      </c>
      <c r="O153" s="1">
        <f t="shared" si="75"/>
        <v>18.899999999999999</v>
      </c>
      <c r="P153" s="1">
        <f t="shared" si="85"/>
        <v>-20.466666666666665</v>
      </c>
      <c r="Q153" s="1">
        <f t="shared" si="86"/>
        <v>-11.299999999999999</v>
      </c>
      <c r="R153" s="1">
        <f t="shared" si="87"/>
        <v>5.2666666666666666</v>
      </c>
      <c r="S153" s="1">
        <f t="shared" si="88"/>
        <v>-2.5666666666666664</v>
      </c>
      <c r="U153" s="1">
        <f t="shared" si="79"/>
        <v>6.2</v>
      </c>
      <c r="V153" s="1">
        <f t="shared" si="80"/>
        <v>-28.9</v>
      </c>
      <c r="W153" s="4">
        <f t="shared" si="99"/>
        <v>143.40740740740742</v>
      </c>
      <c r="X153" s="1">
        <f t="shared" si="90"/>
        <v>272.32575757575756</v>
      </c>
      <c r="Y153" s="1">
        <f t="shared" si="81"/>
        <v>128.91835016835014</v>
      </c>
      <c r="Z153" s="1">
        <f t="shared" si="82"/>
        <v>207.86658249158251</v>
      </c>
      <c r="AA153" s="7">
        <f t="shared" si="83"/>
        <v>532.86251402918049</v>
      </c>
      <c r="AB153" s="1">
        <f t="shared" si="84"/>
        <v>236.6824074074074</v>
      </c>
      <c r="AC153" s="1">
        <f t="shared" si="91"/>
        <v>4560.0810493827157</v>
      </c>
      <c r="AD153" s="1">
        <f t="shared" si="92"/>
        <v>25.066203703703721</v>
      </c>
      <c r="AE153" s="12">
        <f t="shared" si="93"/>
        <v>0.74524602370518411</v>
      </c>
      <c r="AG153" s="23">
        <f t="shared" si="76"/>
        <v>0.17078000000000002</v>
      </c>
      <c r="AH153" s="23">
        <f t="shared" si="77"/>
        <v>0.22082999999999997</v>
      </c>
      <c r="AI153" s="11">
        <f t="shared" si="74"/>
        <v>0.16836000000000001</v>
      </c>
      <c r="AJ153" s="11">
        <f t="shared" si="74"/>
        <v>0.25538</v>
      </c>
      <c r="AK153" s="11">
        <f t="shared" si="74"/>
        <v>0.29561999999999999</v>
      </c>
      <c r="AL153" s="11">
        <f t="shared" si="74"/>
        <v>0.45914999999999995</v>
      </c>
      <c r="AM153" s="23">
        <f t="shared" si="67"/>
        <v>0.99331515113800017</v>
      </c>
      <c r="AN153" s="23">
        <f t="shared" si="67"/>
        <v>1.1018315168320001</v>
      </c>
      <c r="AO153" s="23">
        <f t="shared" si="67"/>
        <v>0.92913604544799999</v>
      </c>
      <c r="AP153" s="23">
        <f t="shared" si="66"/>
        <v>0.86167046624800014</v>
      </c>
      <c r="AQ153" s="23">
        <f t="shared" si="66"/>
        <v>0.66813980845000021</v>
      </c>
      <c r="AR153" s="23">
        <f t="shared" si="78"/>
        <v>2.0838364548734827</v>
      </c>
      <c r="AS153" s="23">
        <f t="shared" si="78"/>
        <v>1.0235405919235447</v>
      </c>
      <c r="AT153" s="23">
        <f t="shared" si="78"/>
        <v>0.83568536308440267</v>
      </c>
      <c r="AU153" s="23">
        <f t="shared" si="78"/>
        <v>0.26416136163056453</v>
      </c>
    </row>
    <row r="154" spans="1:47" x14ac:dyDescent="0.35">
      <c r="A154">
        <v>1984</v>
      </c>
      <c r="B154" s="1">
        <v>-21.8</v>
      </c>
      <c r="C154" s="1">
        <v>-29.9</v>
      </c>
      <c r="D154" s="1">
        <v>-19</v>
      </c>
      <c r="E154" s="1">
        <v>-13.3</v>
      </c>
      <c r="F154" s="6">
        <v>-4</v>
      </c>
      <c r="G154" s="1">
        <v>3</v>
      </c>
      <c r="H154" s="1">
        <v>8.3000000000000007</v>
      </c>
      <c r="I154" s="1">
        <v>6.6</v>
      </c>
      <c r="J154" s="1">
        <v>2.7</v>
      </c>
      <c r="K154" s="1">
        <v>-2.8</v>
      </c>
      <c r="L154" s="1">
        <v>-5.7</v>
      </c>
      <c r="M154" s="1">
        <v>-10.7</v>
      </c>
      <c r="N154" s="1">
        <v>-7.2</v>
      </c>
      <c r="O154" s="1">
        <f t="shared" si="75"/>
        <v>20.599999999999998</v>
      </c>
      <c r="P154" s="1">
        <f t="shared" si="85"/>
        <v>-20.433333333333334</v>
      </c>
      <c r="Q154" s="1">
        <f t="shared" si="86"/>
        <v>-12.1</v>
      </c>
      <c r="R154" s="1">
        <f t="shared" si="87"/>
        <v>5.9666666666666659</v>
      </c>
      <c r="S154" s="1">
        <f t="shared" si="88"/>
        <v>-1.9333333333333333</v>
      </c>
      <c r="U154" s="1">
        <f t="shared" si="79"/>
        <v>8.3000000000000007</v>
      </c>
      <c r="V154" s="1">
        <f t="shared" si="80"/>
        <v>-29.9</v>
      </c>
      <c r="W154" s="4">
        <f t="shared" si="99"/>
        <v>152.92857142857142</v>
      </c>
      <c r="X154" s="1">
        <f t="shared" si="90"/>
        <v>272.9727272727273</v>
      </c>
      <c r="Y154" s="1">
        <f t="shared" si="81"/>
        <v>120.04415584415588</v>
      </c>
      <c r="Z154" s="1">
        <f t="shared" si="82"/>
        <v>212.95064935064937</v>
      </c>
      <c r="AA154" s="7">
        <f t="shared" si="83"/>
        <v>664.24432900432919</v>
      </c>
      <c r="AB154" s="1">
        <f t="shared" si="84"/>
        <v>245.60281385281385</v>
      </c>
      <c r="AC154" s="1">
        <f t="shared" si="91"/>
        <v>4895.6827561327555</v>
      </c>
      <c r="AD154" s="1">
        <f t="shared" si="92"/>
        <v>30.12716450216449</v>
      </c>
      <c r="AE154" s="12">
        <f t="shared" si="93"/>
        <v>0.73080870772528617</v>
      </c>
      <c r="AG154" s="23">
        <f t="shared" si="76"/>
        <v>0.24827000000000005</v>
      </c>
      <c r="AH154" s="23">
        <f t="shared" si="77"/>
        <v>0.24241999999999997</v>
      </c>
      <c r="AI154" s="11">
        <f t="shared" si="74"/>
        <v>0.17923999999999998</v>
      </c>
      <c r="AJ154" s="11">
        <f t="shared" si="74"/>
        <v>0.27272000000000002</v>
      </c>
      <c r="AK154" s="11">
        <f t="shared" si="74"/>
        <v>0.31228</v>
      </c>
      <c r="AL154" s="11">
        <f t="shared" si="74"/>
        <v>0.47019999999999995</v>
      </c>
      <c r="AM154" s="23">
        <f t="shared" si="67"/>
        <v>0.95253304448800014</v>
      </c>
      <c r="AN154" s="23">
        <f t="shared" si="67"/>
        <v>1.0782348857920001</v>
      </c>
      <c r="AO154" s="23">
        <f t="shared" si="67"/>
        <v>0.89910320012800005</v>
      </c>
      <c r="AP154" s="23">
        <f t="shared" si="66"/>
        <v>0.83603269212800002</v>
      </c>
      <c r="AQ154" s="23">
        <f t="shared" si="66"/>
        <v>0.6597310568000001</v>
      </c>
      <c r="AR154" s="23">
        <f t="shared" si="78"/>
        <v>2.3015428684275387</v>
      </c>
      <c r="AS154" s="23">
        <f t="shared" si="78"/>
        <v>1.1241558660465187</v>
      </c>
      <c r="AT154" s="23">
        <f t="shared" si="78"/>
        <v>0.91905217010741158</v>
      </c>
      <c r="AU154" s="23">
        <f t="shared" si="78"/>
        <v>0.29307274212539264</v>
      </c>
    </row>
    <row r="155" spans="1:47" x14ac:dyDescent="0.35">
      <c r="A155">
        <v>1985</v>
      </c>
      <c r="B155" s="1">
        <v>-4.8</v>
      </c>
      <c r="C155" s="1">
        <v>-13.8</v>
      </c>
      <c r="D155" s="1">
        <v>-12.5</v>
      </c>
      <c r="E155" s="1">
        <v>-5.6</v>
      </c>
      <c r="F155" s="5">
        <v>2.2000000000000002</v>
      </c>
      <c r="G155" s="1">
        <v>6.3</v>
      </c>
      <c r="H155" s="1">
        <v>8.6999999999999993</v>
      </c>
      <c r="I155" s="1">
        <v>7.4</v>
      </c>
      <c r="J155" s="1">
        <v>4.0999999999999996</v>
      </c>
      <c r="K155" s="1">
        <v>-2.7</v>
      </c>
      <c r="L155" s="1">
        <v>-4</v>
      </c>
      <c r="M155" s="1">
        <v>-5.4</v>
      </c>
      <c r="N155" s="1">
        <v>-1.7</v>
      </c>
      <c r="O155" s="1">
        <f t="shared" si="75"/>
        <v>28.700000000000003</v>
      </c>
      <c r="P155" s="1">
        <f t="shared" si="85"/>
        <v>-9.7666666666666675</v>
      </c>
      <c r="Q155" s="1">
        <f t="shared" si="86"/>
        <v>-5.3000000000000007</v>
      </c>
      <c r="R155" s="1">
        <f t="shared" si="87"/>
        <v>7.4666666666666659</v>
      </c>
      <c r="S155" s="1">
        <f t="shared" si="88"/>
        <v>-0.86666666666666681</v>
      </c>
      <c r="U155" s="1">
        <f t="shared" si="79"/>
        <v>8.6999999999999993</v>
      </c>
      <c r="V155" s="1">
        <f t="shared" si="80"/>
        <v>-13.8</v>
      </c>
      <c r="W155" s="5">
        <f t="shared" ref="W155" si="100">INTERCEPT(E$7:F$7,E155:F155)</f>
        <v>126.8974358974359</v>
      </c>
      <c r="X155" s="1">
        <f t="shared" si="90"/>
        <v>276.38970588235293</v>
      </c>
      <c r="Y155" s="1">
        <f t="shared" si="81"/>
        <v>149.49226998491702</v>
      </c>
      <c r="Z155" s="1">
        <f t="shared" si="82"/>
        <v>201.64357088989442</v>
      </c>
      <c r="AA155" s="7">
        <f t="shared" si="83"/>
        <v>867.05516591251853</v>
      </c>
      <c r="AB155" s="1">
        <f t="shared" si="84"/>
        <v>218.92470862470861</v>
      </c>
      <c r="AC155" s="1">
        <f t="shared" si="91"/>
        <v>2014.1073193473192</v>
      </c>
      <c r="AD155" s="1">
        <f t="shared" si="92"/>
        <v>17.435081585081591</v>
      </c>
      <c r="AE155" s="12">
        <f t="shared" si="93"/>
        <v>0.60382164842390773</v>
      </c>
      <c r="AG155" s="23">
        <f t="shared" si="76"/>
        <v>0.26302999999999999</v>
      </c>
      <c r="AH155" s="23">
        <f t="shared" si="77"/>
        <v>0.34529000000000004</v>
      </c>
      <c r="AI155" s="11">
        <f t="shared" si="74"/>
        <v>0.23108000000000004</v>
      </c>
      <c r="AJ155" s="11">
        <f t="shared" si="74"/>
        <v>0.35534000000000004</v>
      </c>
      <c r="AK155" s="11">
        <f t="shared" si="74"/>
        <v>0.39166000000000001</v>
      </c>
      <c r="AL155" s="11">
        <f t="shared" si="74"/>
        <v>0.52285000000000004</v>
      </c>
      <c r="AM155" s="23">
        <f t="shared" si="67"/>
        <v>0.78920204552199991</v>
      </c>
      <c r="AN155" s="23">
        <f t="shared" si="67"/>
        <v>0.9736722786880001</v>
      </c>
      <c r="AO155" s="23">
        <f t="shared" si="67"/>
        <v>0.77599156775199996</v>
      </c>
      <c r="AP155" s="23">
        <f t="shared" si="66"/>
        <v>0.73232548455200019</v>
      </c>
      <c r="AQ155" s="23">
        <f t="shared" si="66"/>
        <v>0.62778203645000008</v>
      </c>
      <c r="AR155" s="23">
        <f t="shared" si="78"/>
        <v>2.498781137942264</v>
      </c>
      <c r="AS155" s="23">
        <f t="shared" si="78"/>
        <v>1.1931902550560103</v>
      </c>
      <c r="AT155" s="23">
        <f t="shared" si="78"/>
        <v>0.9827431964913389</v>
      </c>
      <c r="AU155" s="23">
        <f t="shared" si="78"/>
        <v>0.32662982858754108</v>
      </c>
    </row>
    <row r="156" spans="1:47" x14ac:dyDescent="0.35">
      <c r="A156">
        <v>1986</v>
      </c>
      <c r="B156" s="1">
        <v>-6.1</v>
      </c>
      <c r="C156" s="1">
        <v>-4.0999999999999996</v>
      </c>
      <c r="D156" s="1">
        <v>-13.7</v>
      </c>
      <c r="E156" s="1">
        <v>-6.9</v>
      </c>
      <c r="F156" s="1">
        <v>-0.6</v>
      </c>
      <c r="G156" s="1">
        <v>3.9</v>
      </c>
      <c r="H156" s="1">
        <v>7</v>
      </c>
      <c r="I156" s="1">
        <v>7.9</v>
      </c>
      <c r="J156" s="1">
        <v>3.8</v>
      </c>
      <c r="K156" s="1">
        <v>-3.8</v>
      </c>
      <c r="L156" s="1">
        <v>-9.4</v>
      </c>
      <c r="M156" s="1">
        <v>-10</v>
      </c>
      <c r="N156" s="1">
        <v>-2.7</v>
      </c>
      <c r="O156" s="1">
        <f t="shared" si="75"/>
        <v>22.6</v>
      </c>
      <c r="P156" s="1">
        <f t="shared" si="85"/>
        <v>-5.2</v>
      </c>
      <c r="Q156" s="1">
        <f t="shared" si="86"/>
        <v>-7.0666666666666673</v>
      </c>
      <c r="R156" s="1">
        <f t="shared" si="87"/>
        <v>6.2666666666666666</v>
      </c>
      <c r="S156" s="1">
        <f t="shared" si="88"/>
        <v>-3.1333333333333333</v>
      </c>
      <c r="U156" s="1">
        <f t="shared" si="79"/>
        <v>7.9</v>
      </c>
      <c r="V156" s="1">
        <f t="shared" si="80"/>
        <v>-13.7</v>
      </c>
      <c r="W156" s="4">
        <f t="shared" ref="W156:W157" si="101">INTERCEPT(F$7:G$7,F156:G156)</f>
        <v>139.56666666666666</v>
      </c>
      <c r="X156" s="1">
        <f t="shared" si="90"/>
        <v>273.25</v>
      </c>
      <c r="Y156" s="1">
        <f t="shared" si="81"/>
        <v>133.68333333333334</v>
      </c>
      <c r="Z156" s="1">
        <f t="shared" si="82"/>
        <v>206.40833333333333</v>
      </c>
      <c r="AA156" s="7">
        <f t="shared" si="83"/>
        <v>704.06555555555553</v>
      </c>
      <c r="AB156" s="1">
        <f t="shared" si="84"/>
        <v>228.17696078431374</v>
      </c>
      <c r="AC156" s="1">
        <f t="shared" si="91"/>
        <v>2084.0162418300652</v>
      </c>
      <c r="AD156" s="1">
        <f t="shared" si="92"/>
        <v>25.478186274509795</v>
      </c>
      <c r="AE156" s="12">
        <f t="shared" si="93"/>
        <v>0.63241479616557184</v>
      </c>
      <c r="AG156" s="23">
        <f t="shared" si="76"/>
        <v>0.20030000000000003</v>
      </c>
      <c r="AH156" s="23">
        <f t="shared" si="77"/>
        <v>0.26782</v>
      </c>
      <c r="AI156" s="11">
        <f t="shared" si="74"/>
        <v>0.19204000000000002</v>
      </c>
      <c r="AJ156" s="11">
        <f t="shared" si="74"/>
        <v>0.29312000000000005</v>
      </c>
      <c r="AK156" s="11">
        <f t="shared" si="74"/>
        <v>0.33188000000000001</v>
      </c>
      <c r="AL156" s="11">
        <f t="shared" si="74"/>
        <v>0.48319999999999996</v>
      </c>
      <c r="AM156" s="23">
        <f t="shared" si="67"/>
        <v>0.90744247680800016</v>
      </c>
      <c r="AN156" s="23">
        <f t="shared" si="67"/>
        <v>1.051207655072</v>
      </c>
      <c r="AO156" s="23">
        <f t="shared" si="67"/>
        <v>0.86563358924800005</v>
      </c>
      <c r="AP156" s="23">
        <f t="shared" si="66"/>
        <v>0.80759048924800014</v>
      </c>
      <c r="AQ156" s="23">
        <f t="shared" si="66"/>
        <v>0.6505950208000002</v>
      </c>
      <c r="AR156" s="23">
        <f t="shared" si="78"/>
        <v>2.339641185303841</v>
      </c>
      <c r="AS156" s="23">
        <f t="shared" si="78"/>
        <v>1.135615811768123</v>
      </c>
      <c r="AT156" s="23">
        <f t="shared" si="78"/>
        <v>0.92996532155054767</v>
      </c>
      <c r="AU156" s="23">
        <f t="shared" si="78"/>
        <v>0.29963321373506163</v>
      </c>
    </row>
    <row r="157" spans="1:47" x14ac:dyDescent="0.35">
      <c r="A157">
        <v>1987</v>
      </c>
      <c r="B157" s="1">
        <v>-9.6999999999999993</v>
      </c>
      <c r="C157" s="1">
        <v>-18.100000000000001</v>
      </c>
      <c r="D157" s="1">
        <v>-14.1</v>
      </c>
      <c r="E157" s="1">
        <v>-11.5</v>
      </c>
      <c r="F157" s="1">
        <v>-0.2</v>
      </c>
      <c r="G157" s="1">
        <v>6.1</v>
      </c>
      <c r="H157" s="1">
        <v>7.2</v>
      </c>
      <c r="I157" s="1">
        <v>9.3000000000000007</v>
      </c>
      <c r="J157" s="1">
        <v>3.8</v>
      </c>
      <c r="K157" s="1">
        <v>-2.1</v>
      </c>
      <c r="L157" s="1">
        <v>-4.3</v>
      </c>
      <c r="M157" s="1">
        <v>-10.7</v>
      </c>
      <c r="N157" s="1">
        <v>-3.7</v>
      </c>
      <c r="O157" s="1">
        <f t="shared" si="75"/>
        <v>26.400000000000002</v>
      </c>
      <c r="P157" s="1">
        <f t="shared" si="85"/>
        <v>-12.6</v>
      </c>
      <c r="Q157" s="1">
        <f t="shared" si="86"/>
        <v>-8.6</v>
      </c>
      <c r="R157" s="1">
        <f t="shared" si="87"/>
        <v>7.5333333333333341</v>
      </c>
      <c r="S157" s="1">
        <f t="shared" si="88"/>
        <v>-0.8666666666666667</v>
      </c>
      <c r="U157" s="1">
        <f t="shared" si="79"/>
        <v>9.3000000000000007</v>
      </c>
      <c r="V157" s="1">
        <f t="shared" si="80"/>
        <v>-18.100000000000001</v>
      </c>
      <c r="W157" s="4">
        <f t="shared" si="101"/>
        <v>136.46825396825398</v>
      </c>
      <c r="X157" s="1">
        <f t="shared" si="90"/>
        <v>277.64406779661016</v>
      </c>
      <c r="Y157" s="1">
        <f t="shared" si="81"/>
        <v>141.17581382835618</v>
      </c>
      <c r="Z157" s="1">
        <f t="shared" si="82"/>
        <v>207.05616088243207</v>
      </c>
      <c r="AA157" s="7">
        <f t="shared" si="83"/>
        <v>875.29004573580835</v>
      </c>
      <c r="AB157" s="1">
        <f t="shared" si="84"/>
        <v>228.21825396825398</v>
      </c>
      <c r="AC157" s="1">
        <f t="shared" si="91"/>
        <v>2753.833597883598</v>
      </c>
      <c r="AD157" s="1">
        <f t="shared" si="92"/>
        <v>22.359126984126988</v>
      </c>
      <c r="AE157" s="12">
        <f t="shared" si="93"/>
        <v>0.63947747764595286</v>
      </c>
      <c r="AG157" s="23">
        <f t="shared" si="76"/>
        <v>0.20768000000000003</v>
      </c>
      <c r="AH157" s="23">
        <f t="shared" si="77"/>
        <v>0.31608000000000003</v>
      </c>
      <c r="AI157" s="11">
        <f t="shared" si="74"/>
        <v>0.21636000000000002</v>
      </c>
      <c r="AJ157" s="11">
        <f t="shared" si="74"/>
        <v>0.33188000000000001</v>
      </c>
      <c r="AK157" s="11">
        <f t="shared" si="74"/>
        <v>0.36912</v>
      </c>
      <c r="AL157" s="11">
        <f t="shared" si="74"/>
        <v>0.50790000000000002</v>
      </c>
      <c r="AM157" s="23">
        <f t="shared" si="67"/>
        <v>0.83037309068800003</v>
      </c>
      <c r="AN157" s="23">
        <f t="shared" si="67"/>
        <v>1.0020405920319999</v>
      </c>
      <c r="AO157" s="23">
        <f t="shared" si="67"/>
        <v>0.80759048924800014</v>
      </c>
      <c r="AP157" s="23">
        <f t="shared" si="66"/>
        <v>0.75867277004800004</v>
      </c>
      <c r="AQ157" s="23">
        <f t="shared" si="66"/>
        <v>0.63549003220000022</v>
      </c>
      <c r="AR157" s="23">
        <f t="shared" si="78"/>
        <v>2.5469305540259226</v>
      </c>
      <c r="AS157" s="23">
        <f t="shared" si="78"/>
        <v>1.2230083559921638</v>
      </c>
      <c r="AT157" s="23">
        <f t="shared" si="78"/>
        <v>1.0050041385915831</v>
      </c>
      <c r="AU157" s="23">
        <f t="shared" si="78"/>
        <v>0.3301858074969331</v>
      </c>
    </row>
    <row r="158" spans="1:47" x14ac:dyDescent="0.35">
      <c r="A158">
        <v>1988</v>
      </c>
      <c r="B158" s="1">
        <v>-13.4</v>
      </c>
      <c r="C158" s="1">
        <v>-8.9</v>
      </c>
      <c r="D158" s="1">
        <v>-12</v>
      </c>
      <c r="E158" s="1">
        <v>-7.9</v>
      </c>
      <c r="F158" s="5">
        <v>0</v>
      </c>
      <c r="G158" s="1">
        <v>3.6</v>
      </c>
      <c r="H158" s="1">
        <v>7</v>
      </c>
      <c r="I158" s="1">
        <v>7.4</v>
      </c>
      <c r="J158" s="1">
        <v>3.5</v>
      </c>
      <c r="K158" s="1">
        <v>-0.6</v>
      </c>
      <c r="L158" s="1">
        <v>-3.5</v>
      </c>
      <c r="M158" s="1">
        <v>-8.4</v>
      </c>
      <c r="N158" s="1">
        <v>-2.8</v>
      </c>
      <c r="O158" s="1">
        <f t="shared" si="75"/>
        <v>21.5</v>
      </c>
      <c r="P158" s="1">
        <f t="shared" si="85"/>
        <v>-11</v>
      </c>
      <c r="Q158" s="1">
        <f t="shared" si="86"/>
        <v>-6.6333333333333329</v>
      </c>
      <c r="R158" s="1">
        <f t="shared" si="87"/>
        <v>6</v>
      </c>
      <c r="S158" s="1">
        <f t="shared" si="88"/>
        <v>-0.20000000000000004</v>
      </c>
      <c r="U158" s="1">
        <f t="shared" si="79"/>
        <v>7.4</v>
      </c>
      <c r="V158" s="1">
        <f t="shared" si="80"/>
        <v>-13.4</v>
      </c>
      <c r="W158" s="5">
        <f t="shared" ref="W158" si="102">INTERCEPT(E$7:F$7,E158:F158)</f>
        <v>135.5</v>
      </c>
      <c r="X158" s="1">
        <f t="shared" si="90"/>
        <v>284.03658536585368</v>
      </c>
      <c r="Y158" s="1">
        <f t="shared" si="81"/>
        <v>148.53658536585368</v>
      </c>
      <c r="Z158" s="1">
        <f t="shared" si="82"/>
        <v>209.76829268292684</v>
      </c>
      <c r="AA158" s="7">
        <f t="shared" si="83"/>
        <v>732.78048780487825</v>
      </c>
      <c r="AB158" s="1">
        <f t="shared" si="84"/>
        <v>222.85593220338984</v>
      </c>
      <c r="AC158" s="1">
        <f t="shared" si="91"/>
        <v>1990.846327683616</v>
      </c>
      <c r="AD158" s="1">
        <f t="shared" si="92"/>
        <v>24.072033898305079</v>
      </c>
      <c r="AE158" s="12">
        <f t="shared" si="93"/>
        <v>0.62239692763856092</v>
      </c>
      <c r="AG158" s="23">
        <f t="shared" si="76"/>
        <v>0.20030000000000003</v>
      </c>
      <c r="AH158" s="23">
        <f t="shared" si="77"/>
        <v>0.25385000000000002</v>
      </c>
      <c r="AI158" s="11">
        <f t="shared" si="74"/>
        <v>0.185</v>
      </c>
      <c r="AJ158" s="11">
        <f t="shared" si="74"/>
        <v>0.28190000000000004</v>
      </c>
      <c r="AK158" s="11">
        <f t="shared" si="74"/>
        <v>0.3211</v>
      </c>
      <c r="AL158" s="11">
        <f t="shared" si="74"/>
        <v>0.47604999999999997</v>
      </c>
      <c r="AM158" s="23">
        <f t="shared" si="67"/>
        <v>0.93185587044999996</v>
      </c>
      <c r="AN158" s="23">
        <f t="shared" si="67"/>
        <v>1.0659745</v>
      </c>
      <c r="AO158" s="23">
        <f t="shared" si="67"/>
        <v>0.88379261620000005</v>
      </c>
      <c r="AP158" s="23">
        <f t="shared" si="66"/>
        <v>0.82300360820000007</v>
      </c>
      <c r="AQ158" s="23">
        <f t="shared" si="66"/>
        <v>0.65551861805000022</v>
      </c>
      <c r="AR158" s="23">
        <f t="shared" si="78"/>
        <v>2.4035812495244597</v>
      </c>
      <c r="AS158" s="23">
        <f t="shared" si="78"/>
        <v>1.1706308483152099</v>
      </c>
      <c r="AT158" s="23">
        <f t="shared" si="78"/>
        <v>0.95775058283358827</v>
      </c>
      <c r="AU158" s="23">
        <f t="shared" si="78"/>
        <v>0.30683683861161837</v>
      </c>
    </row>
    <row r="159" spans="1:47" x14ac:dyDescent="0.35">
      <c r="A159">
        <v>1989</v>
      </c>
      <c r="B159" s="1">
        <v>-16.3</v>
      </c>
      <c r="C159" s="1">
        <v>-22.6</v>
      </c>
      <c r="D159" s="1">
        <v>-20.6</v>
      </c>
      <c r="E159" s="1">
        <v>-8.8000000000000007</v>
      </c>
      <c r="F159" s="6">
        <v>-1.9</v>
      </c>
      <c r="G159" s="1">
        <v>3.7</v>
      </c>
      <c r="H159" s="1">
        <v>6.6</v>
      </c>
      <c r="I159" s="1">
        <v>6.2</v>
      </c>
      <c r="J159" s="1">
        <v>1.2</v>
      </c>
      <c r="K159" s="1">
        <v>-3.4</v>
      </c>
      <c r="L159" s="1">
        <v>-3.3</v>
      </c>
      <c r="M159" s="1">
        <v>-8.5</v>
      </c>
      <c r="N159" s="1">
        <v>-5.6</v>
      </c>
      <c r="O159" s="1">
        <f t="shared" si="75"/>
        <v>17.7</v>
      </c>
      <c r="P159" s="1">
        <f t="shared" si="85"/>
        <v>-15.766666666666667</v>
      </c>
      <c r="Q159" s="1">
        <f t="shared" si="86"/>
        <v>-10.433333333333334</v>
      </c>
      <c r="R159" s="1">
        <f t="shared" si="87"/>
        <v>5.5</v>
      </c>
      <c r="S159" s="1">
        <f t="shared" si="88"/>
        <v>-1.8333333333333333</v>
      </c>
      <c r="U159" s="1">
        <f t="shared" si="79"/>
        <v>6.6</v>
      </c>
      <c r="V159" s="1">
        <f t="shared" si="80"/>
        <v>-22.6</v>
      </c>
      <c r="W159" s="4">
        <f t="shared" ref="W159:W163" si="103">INTERCEPT(F$7:G$7,F159:G159)</f>
        <v>145.84821428571428</v>
      </c>
      <c r="X159" s="1">
        <f t="shared" si="90"/>
        <v>265.95652173913044</v>
      </c>
      <c r="Y159" s="1">
        <f t="shared" si="81"/>
        <v>120.10830745341616</v>
      </c>
      <c r="Z159" s="1">
        <f t="shared" si="82"/>
        <v>205.90236801242236</v>
      </c>
      <c r="AA159" s="7">
        <f t="shared" si="83"/>
        <v>528.47655279503101</v>
      </c>
      <c r="AB159" s="1">
        <f t="shared" si="84"/>
        <v>226.8116289198606</v>
      </c>
      <c r="AC159" s="1">
        <f t="shared" si="91"/>
        <v>3417.295209059233</v>
      </c>
      <c r="AD159" s="1">
        <f t="shared" si="92"/>
        <v>32.44239982578398</v>
      </c>
      <c r="AE159" s="12">
        <f t="shared" si="93"/>
        <v>0.71774493250362581</v>
      </c>
      <c r="AG159" s="23">
        <f t="shared" si="76"/>
        <v>0.18554000000000001</v>
      </c>
      <c r="AH159" s="23">
        <f t="shared" si="77"/>
        <v>0.20558999999999999</v>
      </c>
      <c r="AI159" s="11">
        <f t="shared" si="74"/>
        <v>0.16067999999999999</v>
      </c>
      <c r="AJ159" s="11">
        <f t="shared" si="74"/>
        <v>0.24314000000000002</v>
      </c>
      <c r="AK159" s="11">
        <f t="shared" si="74"/>
        <v>0.28386</v>
      </c>
      <c r="AL159" s="11">
        <f t="shared" si="74"/>
        <v>0.45134999999999997</v>
      </c>
      <c r="AM159" s="23">
        <f t="shared" si="67"/>
        <v>1.023460840402</v>
      </c>
      <c r="AN159" s="23">
        <f t="shared" si="67"/>
        <v>1.118832911008</v>
      </c>
      <c r="AO159" s="23">
        <f t="shared" si="67"/>
        <v>0.95121188423200009</v>
      </c>
      <c r="AP159" s="23">
        <f t="shared" si="66"/>
        <v>0.88057652903200012</v>
      </c>
      <c r="AQ159" s="23">
        <f t="shared" si="66"/>
        <v>0.6744312104500001</v>
      </c>
      <c r="AR159" s="23">
        <f t="shared" si="78"/>
        <v>2.0911920992312889</v>
      </c>
      <c r="AS159" s="23">
        <f t="shared" si="78"/>
        <v>1.0313577282930262</v>
      </c>
      <c r="AT159" s="23">
        <f t="shared" si="78"/>
        <v>0.84131962881047972</v>
      </c>
      <c r="AU159" s="23">
        <f t="shared" si="78"/>
        <v>0.26430764634118181</v>
      </c>
    </row>
    <row r="160" spans="1:47" x14ac:dyDescent="0.35">
      <c r="A160">
        <v>1990</v>
      </c>
      <c r="B160" s="1">
        <v>-15</v>
      </c>
      <c r="C160" s="1">
        <v>-19.600000000000001</v>
      </c>
      <c r="D160" s="1">
        <v>-17.5</v>
      </c>
      <c r="E160" s="1">
        <v>-10.8</v>
      </c>
      <c r="F160" s="6">
        <v>-0.9</v>
      </c>
      <c r="G160" s="1">
        <v>7.1</v>
      </c>
      <c r="H160" s="1">
        <v>8</v>
      </c>
      <c r="I160" s="1">
        <v>6.8</v>
      </c>
      <c r="J160" s="1">
        <v>2.2000000000000002</v>
      </c>
      <c r="K160" s="1">
        <v>-2.9</v>
      </c>
      <c r="L160" s="1">
        <v>-4</v>
      </c>
      <c r="M160" s="1">
        <v>-10.5</v>
      </c>
      <c r="N160" s="1">
        <v>-4.8</v>
      </c>
      <c r="O160" s="1">
        <f t="shared" si="75"/>
        <v>24.099999999999998</v>
      </c>
      <c r="P160" s="1">
        <f t="shared" si="85"/>
        <v>-14.366666666666667</v>
      </c>
      <c r="Q160" s="1">
        <f t="shared" si="86"/>
        <v>-9.7333333333333325</v>
      </c>
      <c r="R160" s="1">
        <f t="shared" si="87"/>
        <v>7.3</v>
      </c>
      <c r="S160" s="1">
        <f t="shared" si="88"/>
        <v>-1.5666666666666664</v>
      </c>
      <c r="U160" s="1">
        <f t="shared" si="79"/>
        <v>8</v>
      </c>
      <c r="V160" s="1">
        <f t="shared" si="80"/>
        <v>-19.600000000000001</v>
      </c>
      <c r="W160" s="4">
        <f t="shared" si="103"/>
        <v>138.93125000000001</v>
      </c>
      <c r="X160" s="1">
        <f t="shared" si="90"/>
        <v>271.15686274509807</v>
      </c>
      <c r="Y160" s="1">
        <f t="shared" si="81"/>
        <v>132.22561274509806</v>
      </c>
      <c r="Z160" s="1">
        <f t="shared" si="82"/>
        <v>205.04405637254905</v>
      </c>
      <c r="AA160" s="7">
        <f t="shared" si="83"/>
        <v>705.20326797385633</v>
      </c>
      <c r="AB160" s="1">
        <f t="shared" si="84"/>
        <v>237.97472826086957</v>
      </c>
      <c r="AC160" s="1">
        <f t="shared" si="91"/>
        <v>3109.5364492753624</v>
      </c>
      <c r="AD160" s="1">
        <f t="shared" si="92"/>
        <v>19.943885869565221</v>
      </c>
      <c r="AE160" s="12">
        <f t="shared" si="93"/>
        <v>0.67740495058266215</v>
      </c>
      <c r="AG160" s="23">
        <f t="shared" si="76"/>
        <v>0.23720000000000002</v>
      </c>
      <c r="AH160" s="23">
        <f t="shared" si="77"/>
        <v>0.28686999999999996</v>
      </c>
      <c r="AI160" s="11">
        <f t="shared" si="74"/>
        <v>0.20163999999999999</v>
      </c>
      <c r="AJ160" s="11">
        <f t="shared" si="74"/>
        <v>0.30841999999999997</v>
      </c>
      <c r="AK160" s="11">
        <f t="shared" si="74"/>
        <v>0.34658</v>
      </c>
      <c r="AL160" s="11">
        <f t="shared" si="74"/>
        <v>0.49295</v>
      </c>
      <c r="AM160" s="23">
        <f t="shared" si="67"/>
        <v>0.87567374049800017</v>
      </c>
      <c r="AN160" s="23">
        <f t="shared" si="67"/>
        <v>1.0314576288320001</v>
      </c>
      <c r="AO160" s="23">
        <f t="shared" si="67"/>
        <v>0.84185320928800011</v>
      </c>
      <c r="AP160" s="23">
        <f t="shared" si="66"/>
        <v>0.78747902528800007</v>
      </c>
      <c r="AQ160" s="23">
        <f t="shared" si="66"/>
        <v>0.64427978005000019</v>
      </c>
      <c r="AR160" s="23">
        <f t="shared" si="78"/>
        <v>2.3194301889669542</v>
      </c>
      <c r="AS160" s="23">
        <f t="shared" si="78"/>
        <v>1.1208130416230342</v>
      </c>
      <c r="AT160" s="23">
        <f t="shared" si="78"/>
        <v>0.91905449325103694</v>
      </c>
      <c r="AU160" s="23">
        <f t="shared" si="78"/>
        <v>0.29841623355746677</v>
      </c>
    </row>
    <row r="161" spans="1:47" x14ac:dyDescent="0.35">
      <c r="A161">
        <v>1991</v>
      </c>
      <c r="B161" s="1">
        <v>-17.2</v>
      </c>
      <c r="C161" s="1">
        <v>-11.7</v>
      </c>
      <c r="D161" s="1">
        <v>-11.9</v>
      </c>
      <c r="E161" s="1">
        <v>-12</v>
      </c>
      <c r="F161" s="6">
        <v>-2.8</v>
      </c>
      <c r="G161" s="1">
        <v>4.2</v>
      </c>
      <c r="H161" s="1">
        <v>8.1</v>
      </c>
      <c r="I161" s="1">
        <v>6.4</v>
      </c>
      <c r="J161" s="1">
        <v>3.5</v>
      </c>
      <c r="K161" s="1">
        <v>-1.1000000000000001</v>
      </c>
      <c r="L161" s="1">
        <v>-7.6</v>
      </c>
      <c r="M161" s="1">
        <v>-7.6</v>
      </c>
      <c r="N161" s="1">
        <v>-4.2</v>
      </c>
      <c r="O161" s="1">
        <f t="shared" si="75"/>
        <v>22.200000000000003</v>
      </c>
      <c r="P161" s="1">
        <f t="shared" si="85"/>
        <v>-13.133333333333333</v>
      </c>
      <c r="Q161" s="1">
        <f t="shared" si="86"/>
        <v>-8.9</v>
      </c>
      <c r="R161" s="1">
        <f t="shared" si="87"/>
        <v>6.2333333333333343</v>
      </c>
      <c r="S161" s="1">
        <f t="shared" si="88"/>
        <v>-1.7333333333333332</v>
      </c>
      <c r="U161" s="1">
        <f t="shared" si="79"/>
        <v>8.1</v>
      </c>
      <c r="V161" s="1">
        <f t="shared" si="80"/>
        <v>-17.2</v>
      </c>
      <c r="W161" s="4">
        <f t="shared" si="103"/>
        <v>147.69999999999999</v>
      </c>
      <c r="X161" s="1">
        <f t="shared" si="90"/>
        <v>281.20652173913044</v>
      </c>
      <c r="Y161" s="1">
        <f t="shared" si="81"/>
        <v>133.50652173913045</v>
      </c>
      <c r="Z161" s="1">
        <f t="shared" si="82"/>
        <v>214.45326086956521</v>
      </c>
      <c r="AA161" s="7">
        <f t="shared" si="83"/>
        <v>720.93521739130438</v>
      </c>
      <c r="AB161" s="1">
        <f t="shared" si="84"/>
        <v>241.54313725490192</v>
      </c>
      <c r="AC161" s="1">
        <f t="shared" si="91"/>
        <v>2769.694640522875</v>
      </c>
      <c r="AD161" s="1">
        <f t="shared" si="92"/>
        <v>26.928431372549028</v>
      </c>
      <c r="AE161" s="12">
        <f t="shared" si="93"/>
        <v>0.66216821626026756</v>
      </c>
      <c r="AG161" s="23">
        <f t="shared" si="76"/>
        <v>0.24088999999999999</v>
      </c>
      <c r="AH161" s="23">
        <f t="shared" si="77"/>
        <v>0.26274000000000003</v>
      </c>
      <c r="AI161" s="11">
        <f t="shared" si="74"/>
        <v>0.18948000000000001</v>
      </c>
      <c r="AJ161" s="11">
        <f t="shared" si="74"/>
        <v>0.28904000000000007</v>
      </c>
      <c r="AK161" s="11">
        <f t="shared" si="74"/>
        <v>0.32796000000000003</v>
      </c>
      <c r="AL161" s="11">
        <f t="shared" si="74"/>
        <v>0.48060000000000003</v>
      </c>
      <c r="AM161" s="23">
        <f t="shared" si="67"/>
        <v>0.9162107843920001</v>
      </c>
      <c r="AN161" s="23">
        <f t="shared" si="67"/>
        <v>1.056549662368</v>
      </c>
      <c r="AO161" s="23">
        <f t="shared" si="67"/>
        <v>0.87216637427199994</v>
      </c>
      <c r="AP161" s="23">
        <f t="shared" si="66"/>
        <v>0.81313018307200013</v>
      </c>
      <c r="AQ161" s="23">
        <f t="shared" si="66"/>
        <v>0.65235679120000001</v>
      </c>
      <c r="AR161" s="23">
        <f t="shared" si="78"/>
        <v>2.3735125347120833</v>
      </c>
      <c r="AS161" s="23">
        <f t="shared" si="78"/>
        <v>1.15346818855669</v>
      </c>
      <c r="AT161" s="23">
        <f t="shared" si="78"/>
        <v>0.94426255662393743</v>
      </c>
      <c r="AU161" s="23">
        <f t="shared" si="78"/>
        <v>0.30361187242229393</v>
      </c>
    </row>
    <row r="162" spans="1:47" x14ac:dyDescent="0.35">
      <c r="A162">
        <v>1992</v>
      </c>
      <c r="B162" s="1">
        <v>-12.8</v>
      </c>
      <c r="C162" s="1">
        <v>-25</v>
      </c>
      <c r="D162" s="1">
        <v>-20.2</v>
      </c>
      <c r="E162" s="1">
        <v>-10.9</v>
      </c>
      <c r="F162" s="6">
        <v>-5.0999999999999996</v>
      </c>
      <c r="G162" s="1">
        <v>1</v>
      </c>
      <c r="H162" s="1">
        <v>5.5</v>
      </c>
      <c r="I162" s="1">
        <v>4.5</v>
      </c>
      <c r="J162" s="1">
        <v>1.9</v>
      </c>
      <c r="K162" s="5">
        <v>0.6</v>
      </c>
      <c r="L162" s="1">
        <v>-7.3</v>
      </c>
      <c r="M162" s="1">
        <v>-11.2</v>
      </c>
      <c r="N162" s="1">
        <v>-6.6</v>
      </c>
      <c r="O162" s="1">
        <f t="shared" si="75"/>
        <v>12.9</v>
      </c>
      <c r="P162" s="1">
        <f t="shared" si="85"/>
        <v>-15.133333333333333</v>
      </c>
      <c r="Q162" s="1">
        <f t="shared" si="86"/>
        <v>-12.066666666666668</v>
      </c>
      <c r="R162" s="1">
        <f t="shared" si="87"/>
        <v>3.6666666666666665</v>
      </c>
      <c r="S162" s="1">
        <f t="shared" si="88"/>
        <v>-1.5999999999999999</v>
      </c>
      <c r="U162" s="1">
        <f t="shared" si="79"/>
        <v>5.5</v>
      </c>
      <c r="V162" s="1">
        <f t="shared" si="80"/>
        <v>-25</v>
      </c>
      <c r="W162" s="4">
        <f t="shared" si="103"/>
        <v>161</v>
      </c>
      <c r="X162" s="5">
        <f t="shared" ref="X162:X163" si="104">INTERCEPT(K$7:L$7,K162:L162)</f>
        <v>290.81645569620252</v>
      </c>
      <c r="Y162" s="1">
        <f t="shared" si="81"/>
        <v>129.81645569620252</v>
      </c>
      <c r="Z162" s="1">
        <f t="shared" si="82"/>
        <v>225.90822784810126</v>
      </c>
      <c r="AA162" s="7">
        <f t="shared" si="83"/>
        <v>475.9936708860759</v>
      </c>
      <c r="AB162" s="1">
        <f t="shared" si="84"/>
        <v>244.79347826086956</v>
      </c>
      <c r="AC162" s="1">
        <f t="shared" si="91"/>
        <v>4079.8913043478256</v>
      </c>
      <c r="AD162" s="1">
        <f t="shared" si="92"/>
        <v>38.603260869565219</v>
      </c>
      <c r="AE162" s="12">
        <f t="shared" si="93"/>
        <v>0.74539681800525504</v>
      </c>
      <c r="AG162" s="23">
        <f t="shared" si="76"/>
        <v>0.14495000000000002</v>
      </c>
      <c r="AH162" s="23">
        <f t="shared" si="77"/>
        <v>0.14463000000000001</v>
      </c>
      <c r="AI162" s="11">
        <f t="shared" si="74"/>
        <v>0.12996000000000002</v>
      </c>
      <c r="AJ162" s="11">
        <f t="shared" si="74"/>
        <v>0.19418000000000002</v>
      </c>
      <c r="AK162" s="11">
        <f t="shared" si="74"/>
        <v>0.23682</v>
      </c>
      <c r="AL162" s="11">
        <f t="shared" si="74"/>
        <v>0.42014999999999997</v>
      </c>
      <c r="AM162" s="23">
        <f t="shared" si="67"/>
        <v>1.1552848652979999</v>
      </c>
      <c r="AN162" s="23">
        <f t="shared" si="67"/>
        <v>1.189693235872</v>
      </c>
      <c r="AO162" s="23">
        <f t="shared" si="67"/>
        <v>1.046766411208</v>
      </c>
      <c r="AP162" s="23">
        <f t="shared" si="66"/>
        <v>0.96289438400800009</v>
      </c>
      <c r="AQ162" s="23">
        <f t="shared" si="66"/>
        <v>0.70254147445000004</v>
      </c>
      <c r="AR162" s="23">
        <f t="shared" si="78"/>
        <v>2.0465225599595684</v>
      </c>
      <c r="AS162" s="23">
        <f t="shared" si="78"/>
        <v>1.0267939710143856</v>
      </c>
      <c r="AT162" s="23">
        <f t="shared" si="78"/>
        <v>0.83493856843617109</v>
      </c>
      <c r="AU162" s="23">
        <f t="shared" si="78"/>
        <v>0.25601452672288283</v>
      </c>
    </row>
    <row r="163" spans="1:47" x14ac:dyDescent="0.35">
      <c r="A163">
        <v>1993</v>
      </c>
      <c r="B163" s="1">
        <v>-19.7</v>
      </c>
      <c r="C163" s="1">
        <v>-20</v>
      </c>
      <c r="D163" s="1">
        <v>-23.5</v>
      </c>
      <c r="E163" s="1">
        <v>-11.7</v>
      </c>
      <c r="F163" s="6">
        <v>-3.2</v>
      </c>
      <c r="G163" s="1">
        <v>4</v>
      </c>
      <c r="H163" s="1">
        <v>7.4</v>
      </c>
      <c r="I163" s="1">
        <v>5.9</v>
      </c>
      <c r="J163" s="1">
        <v>4.3</v>
      </c>
      <c r="K163" s="5">
        <v>0.3</v>
      </c>
      <c r="L163" s="1">
        <v>-8.6</v>
      </c>
      <c r="M163" s="1">
        <v>-12.5</v>
      </c>
      <c r="N163" s="1">
        <v>-6.4</v>
      </c>
      <c r="O163" s="1">
        <f t="shared" si="75"/>
        <v>21.6</v>
      </c>
      <c r="P163" s="1">
        <f t="shared" si="85"/>
        <v>-16.966666666666665</v>
      </c>
      <c r="Q163" s="1">
        <f t="shared" si="86"/>
        <v>-12.800000000000002</v>
      </c>
      <c r="R163" s="1">
        <f t="shared" si="87"/>
        <v>5.7666666666666666</v>
      </c>
      <c r="S163" s="1">
        <f t="shared" si="88"/>
        <v>-1.3333333333333333</v>
      </c>
      <c r="U163" s="1">
        <f t="shared" si="79"/>
        <v>7.4</v>
      </c>
      <c r="V163" s="1">
        <f t="shared" si="80"/>
        <v>-23.5</v>
      </c>
      <c r="W163" s="4">
        <f t="shared" si="103"/>
        <v>149.05555555555554</v>
      </c>
      <c r="X163" s="5">
        <f t="shared" si="104"/>
        <v>289.52808988764048</v>
      </c>
      <c r="Y163" s="1">
        <f t="shared" si="81"/>
        <v>140.47253433208493</v>
      </c>
      <c r="Z163" s="1">
        <f t="shared" si="82"/>
        <v>219.29182272159801</v>
      </c>
      <c r="AA163" s="7">
        <f t="shared" si="83"/>
        <v>692.99783603828575</v>
      </c>
      <c r="AB163" s="1">
        <f t="shared" si="84"/>
        <v>223.23909985935302</v>
      </c>
      <c r="AC163" s="1">
        <f t="shared" si="91"/>
        <v>3497.4125644631972</v>
      </c>
      <c r="AD163" s="1">
        <f t="shared" si="92"/>
        <v>37.436005625879034</v>
      </c>
      <c r="AE163" s="12">
        <f t="shared" si="93"/>
        <v>0.69197649965096864</v>
      </c>
      <c r="AG163" s="23">
        <f t="shared" si="76"/>
        <v>0.21506000000000003</v>
      </c>
      <c r="AH163" s="23">
        <f t="shared" si="77"/>
        <v>0.25512000000000001</v>
      </c>
      <c r="AI163" s="11">
        <f t="shared" si="74"/>
        <v>0.18564000000000003</v>
      </c>
      <c r="AJ163" s="11">
        <f t="shared" si="74"/>
        <v>0.28292000000000006</v>
      </c>
      <c r="AK163" s="11">
        <f t="shared" si="74"/>
        <v>0.32208000000000003</v>
      </c>
      <c r="AL163" s="11">
        <f t="shared" si="74"/>
        <v>0.47670000000000001</v>
      </c>
      <c r="AM163" s="23">
        <f t="shared" si="67"/>
        <v>0.92959743884800006</v>
      </c>
      <c r="AN163" s="23">
        <f t="shared" si="67"/>
        <v>1.0646221472319999</v>
      </c>
      <c r="AO163" s="23">
        <f t="shared" si="67"/>
        <v>0.882116617888</v>
      </c>
      <c r="AP163" s="23">
        <f t="shared" si="66"/>
        <v>0.82157917388800006</v>
      </c>
      <c r="AQ163" s="23">
        <f t="shared" si="66"/>
        <v>0.65506079380000015</v>
      </c>
      <c r="AR163" s="23">
        <f t="shared" si="78"/>
        <v>2.3359424487616613</v>
      </c>
      <c r="AS163" s="23">
        <f t="shared" si="78"/>
        <v>1.137330727585361</v>
      </c>
      <c r="AT163" s="23">
        <f t="shared" si="78"/>
        <v>0.93058330569603942</v>
      </c>
      <c r="AU163" s="23">
        <f t="shared" si="78"/>
        <v>0.29828731060016056</v>
      </c>
    </row>
    <row r="164" spans="1:47" x14ac:dyDescent="0.35">
      <c r="A164">
        <v>1994</v>
      </c>
      <c r="B164" s="1">
        <v>-16</v>
      </c>
      <c r="C164" s="1">
        <v>-14.4</v>
      </c>
      <c r="D164" s="1">
        <v>-20.6</v>
      </c>
      <c r="E164" s="1">
        <v>-9</v>
      </c>
      <c r="F164" s="5">
        <v>1</v>
      </c>
      <c r="G164" s="1">
        <v>2.8</v>
      </c>
      <c r="H164" s="1">
        <v>6.2</v>
      </c>
      <c r="I164" s="1">
        <v>6.2</v>
      </c>
      <c r="J164" s="1">
        <v>1.7</v>
      </c>
      <c r="K164" s="1">
        <v>-3.2</v>
      </c>
      <c r="L164" s="1">
        <v>-5.8</v>
      </c>
      <c r="M164" s="1">
        <v>-11.9</v>
      </c>
      <c r="N164" s="1">
        <v>-5.2</v>
      </c>
      <c r="O164" s="1">
        <f t="shared" si="75"/>
        <v>17.899999999999999</v>
      </c>
      <c r="P164" s="1">
        <f t="shared" si="85"/>
        <v>-14.299999999999999</v>
      </c>
      <c r="Q164" s="1">
        <f t="shared" si="86"/>
        <v>-9.5333333333333332</v>
      </c>
      <c r="R164" s="1">
        <f t="shared" si="87"/>
        <v>5.0666666666666664</v>
      </c>
      <c r="S164" s="1">
        <f t="shared" si="88"/>
        <v>-2.4333333333333331</v>
      </c>
      <c r="U164" s="1">
        <f t="shared" si="79"/>
        <v>6.2</v>
      </c>
      <c r="V164" s="1">
        <f t="shared" si="80"/>
        <v>-20.6</v>
      </c>
      <c r="W164" s="5">
        <f t="shared" ref="W164:W165" si="105">INTERCEPT(E$7:F$7,E164:F164)</f>
        <v>132.44999999999999</v>
      </c>
      <c r="X164" s="1">
        <f t="shared" si="90"/>
        <v>268.58163265306121</v>
      </c>
      <c r="Y164" s="1">
        <f t="shared" si="81"/>
        <v>136.13163265306122</v>
      </c>
      <c r="Z164" s="1">
        <f t="shared" si="82"/>
        <v>200.5158163265306</v>
      </c>
      <c r="AA164" s="7">
        <f t="shared" si="83"/>
        <v>562.67741496598626</v>
      </c>
      <c r="AB164" s="1">
        <f t="shared" si="84"/>
        <v>207.92191011235951</v>
      </c>
      <c r="AC164" s="1">
        <f t="shared" si="91"/>
        <v>2855.4608988764044</v>
      </c>
      <c r="AD164" s="1">
        <f t="shared" si="92"/>
        <v>28.489044943820232</v>
      </c>
      <c r="AE164" s="12">
        <f t="shared" si="93"/>
        <v>0.69256555663770503</v>
      </c>
      <c r="AG164" s="23">
        <f t="shared" si="76"/>
        <v>0.17078000000000002</v>
      </c>
      <c r="AH164" s="23">
        <f t="shared" si="77"/>
        <v>0.20812999999999998</v>
      </c>
      <c r="AI164" s="11">
        <f t="shared" si="74"/>
        <v>0.16195999999999999</v>
      </c>
      <c r="AJ164" s="11">
        <f t="shared" si="74"/>
        <v>0.24518000000000001</v>
      </c>
      <c r="AK164" s="11">
        <f t="shared" si="74"/>
        <v>0.28581999999999996</v>
      </c>
      <c r="AL164" s="11">
        <f t="shared" si="74"/>
        <v>0.45265</v>
      </c>
      <c r="AM164" s="23">
        <f t="shared" si="67"/>
        <v>1.018358494498</v>
      </c>
      <c r="AN164" s="23">
        <f t="shared" si="67"/>
        <v>1.115979520672</v>
      </c>
      <c r="AO164" s="23">
        <f t="shared" si="67"/>
        <v>0.94748222240800006</v>
      </c>
      <c r="AP164" s="23">
        <f t="shared" si="66"/>
        <v>0.8773790352080002</v>
      </c>
      <c r="AQ164" s="23">
        <f t="shared" si="66"/>
        <v>0.67336219445000012</v>
      </c>
      <c r="AR164" s="23">
        <f t="shared" si="78"/>
        <v>2.1550448129396758</v>
      </c>
      <c r="AS164" s="23">
        <f t="shared" si="78"/>
        <v>1.0621188302570905</v>
      </c>
      <c r="AT164" s="23">
        <f t="shared" si="78"/>
        <v>0.86653872384982467</v>
      </c>
      <c r="AU164" s="23">
        <f t="shared" si="78"/>
        <v>0.27250981080716008</v>
      </c>
    </row>
    <row r="165" spans="1:47" x14ac:dyDescent="0.35">
      <c r="A165">
        <v>1995</v>
      </c>
      <c r="B165" s="1">
        <v>-19.8</v>
      </c>
      <c r="C165" s="1">
        <v>-20.3</v>
      </c>
      <c r="D165" s="1">
        <v>-21.2</v>
      </c>
      <c r="E165" s="1">
        <v>-5.5</v>
      </c>
      <c r="F165" s="5">
        <v>1.4</v>
      </c>
      <c r="G165" s="1">
        <v>5.9</v>
      </c>
      <c r="H165" s="1">
        <v>7.7</v>
      </c>
      <c r="I165" s="1">
        <v>5.8</v>
      </c>
      <c r="J165" s="1">
        <v>4.2</v>
      </c>
      <c r="K165" s="1">
        <v>-3.6</v>
      </c>
      <c r="L165" s="1">
        <v>-1.2</v>
      </c>
      <c r="M165" s="1">
        <v>-8</v>
      </c>
      <c r="N165" s="1">
        <v>-4.5</v>
      </c>
      <c r="O165" s="1">
        <f t="shared" si="75"/>
        <v>25</v>
      </c>
      <c r="P165" s="1">
        <f t="shared" si="85"/>
        <v>-17.333333333333332</v>
      </c>
      <c r="Q165" s="1">
        <f t="shared" si="86"/>
        <v>-8.4333333333333336</v>
      </c>
      <c r="R165" s="1">
        <f t="shared" si="87"/>
        <v>6.4666666666666677</v>
      </c>
      <c r="S165" s="1">
        <f t="shared" si="88"/>
        <v>-0.19999999999999996</v>
      </c>
      <c r="U165" s="1">
        <f t="shared" si="79"/>
        <v>7.7</v>
      </c>
      <c r="V165" s="1">
        <f t="shared" si="80"/>
        <v>-21.2</v>
      </c>
      <c r="W165" s="5">
        <f t="shared" si="105"/>
        <v>129.31159420289856</v>
      </c>
      <c r="X165" s="1">
        <f t="shared" si="90"/>
        <v>274.42307692307691</v>
      </c>
      <c r="Y165" s="1">
        <f t="shared" si="81"/>
        <v>145.11148272017834</v>
      </c>
      <c r="Z165" s="1">
        <f t="shared" si="82"/>
        <v>201.86733556298773</v>
      </c>
      <c r="AA165" s="7">
        <f t="shared" si="83"/>
        <v>744.90561129691548</v>
      </c>
      <c r="AB165" s="1">
        <f t="shared" si="84"/>
        <v>225.72996154983736</v>
      </c>
      <c r="AC165" s="1">
        <f t="shared" si="91"/>
        <v>3190.3167899043679</v>
      </c>
      <c r="AD165" s="1">
        <f t="shared" si="92"/>
        <v>16.446613427979884</v>
      </c>
      <c r="AE165" s="12">
        <f t="shared" si="93"/>
        <v>0.67421447183357641</v>
      </c>
      <c r="AG165" s="23">
        <f t="shared" si="76"/>
        <v>0.22613000000000005</v>
      </c>
      <c r="AH165" s="23">
        <f t="shared" si="77"/>
        <v>0.29830000000000001</v>
      </c>
      <c r="AI165" s="11">
        <f t="shared" si="74"/>
        <v>0.2074</v>
      </c>
      <c r="AJ165" s="11">
        <f t="shared" si="74"/>
        <v>0.31759999999999999</v>
      </c>
      <c r="AK165" s="11">
        <f t="shared" si="74"/>
        <v>0.35539999999999999</v>
      </c>
      <c r="AL165" s="11">
        <f t="shared" si="74"/>
        <v>0.49880000000000002</v>
      </c>
      <c r="AM165" s="23">
        <f t="shared" si="67"/>
        <v>0.85745559380000003</v>
      </c>
      <c r="AN165" s="23">
        <f t="shared" si="67"/>
        <v>1.0198217192000001</v>
      </c>
      <c r="AO165" s="23">
        <f t="shared" si="67"/>
        <v>0.82812881920000003</v>
      </c>
      <c r="AP165" s="23">
        <f t="shared" si="66"/>
        <v>0.77591416720000017</v>
      </c>
      <c r="AQ165" s="23">
        <f t="shared" si="66"/>
        <v>0.64071148480000006</v>
      </c>
      <c r="AR165" s="23">
        <f t="shared" si="78"/>
        <v>2.3703430411775912</v>
      </c>
      <c r="AS165" s="23">
        <f t="shared" si="78"/>
        <v>1.1425031439327398</v>
      </c>
      <c r="AT165" s="23">
        <f t="shared" si="78"/>
        <v>0.93760965476351243</v>
      </c>
      <c r="AU165" s="23">
        <f t="shared" si="78"/>
        <v>0.30585100576748164</v>
      </c>
    </row>
    <row r="166" spans="1:47" x14ac:dyDescent="0.35">
      <c r="A166">
        <v>1996</v>
      </c>
      <c r="B166" s="1">
        <v>-11.7</v>
      </c>
      <c r="C166" s="1">
        <v>-13.3</v>
      </c>
      <c r="D166" s="1">
        <v>-14.6</v>
      </c>
      <c r="E166" s="1">
        <v>-7.3</v>
      </c>
      <c r="F166" s="6">
        <v>-0.2</v>
      </c>
      <c r="G166" s="1">
        <v>2.9</v>
      </c>
      <c r="H166" s="1">
        <v>6</v>
      </c>
      <c r="I166" s="1">
        <v>5.3</v>
      </c>
      <c r="J166" s="1">
        <v>2.2000000000000002</v>
      </c>
      <c r="K166" s="1">
        <v>-3.2</v>
      </c>
      <c r="L166" s="1">
        <v>-5.8</v>
      </c>
      <c r="M166" s="1">
        <v>-5.3</v>
      </c>
      <c r="N166" s="1">
        <v>-3.7</v>
      </c>
      <c r="O166" s="1">
        <f t="shared" si="75"/>
        <v>16.399999999999999</v>
      </c>
      <c r="P166" s="1">
        <f t="shared" si="85"/>
        <v>-11</v>
      </c>
      <c r="Q166" s="1">
        <f t="shared" si="86"/>
        <v>-7.3666666666666663</v>
      </c>
      <c r="R166" s="1">
        <f t="shared" si="87"/>
        <v>4.7333333333333334</v>
      </c>
      <c r="S166" s="1">
        <f t="shared" si="88"/>
        <v>-2.2666666666666666</v>
      </c>
      <c r="U166" s="1">
        <f t="shared" si="79"/>
        <v>6</v>
      </c>
      <c r="V166" s="1">
        <f t="shared" si="80"/>
        <v>-14.6</v>
      </c>
      <c r="W166" s="4">
        <f t="shared" ref="W166:W171" si="106">INTERCEPT(F$7:G$7,F166:G166)</f>
        <v>137.46774193548387</v>
      </c>
      <c r="X166" s="1">
        <f t="shared" si="90"/>
        <v>270.42592592592592</v>
      </c>
      <c r="Y166" s="1">
        <f t="shared" si="81"/>
        <v>132.95818399044205</v>
      </c>
      <c r="Z166" s="1">
        <f t="shared" si="82"/>
        <v>203.94683393070488</v>
      </c>
      <c r="AA166" s="7">
        <f t="shared" si="83"/>
        <v>531.83273596176821</v>
      </c>
      <c r="AB166" s="1">
        <f t="shared" si="84"/>
        <v>228.04466501240697</v>
      </c>
      <c r="AC166" s="1">
        <f t="shared" si="91"/>
        <v>2219.6347394540944</v>
      </c>
      <c r="AD166" s="1">
        <f t="shared" si="92"/>
        <v>23.445409429280389</v>
      </c>
      <c r="AE166" s="12">
        <f t="shared" si="93"/>
        <v>0.67136923769642121</v>
      </c>
      <c r="AG166" s="23">
        <f t="shared" si="76"/>
        <v>0.16340000000000002</v>
      </c>
      <c r="AH166" s="23">
        <f t="shared" si="77"/>
        <v>0.18907999999999997</v>
      </c>
      <c r="AI166" s="11">
        <f t="shared" si="74"/>
        <v>0.15236</v>
      </c>
      <c r="AJ166" s="11">
        <f t="shared" si="74"/>
        <v>0.22987999999999997</v>
      </c>
      <c r="AK166" s="11">
        <f t="shared" si="74"/>
        <v>0.27111999999999997</v>
      </c>
      <c r="AL166" s="11">
        <f t="shared" si="74"/>
        <v>0.44289999999999996</v>
      </c>
      <c r="AM166" s="23">
        <f t="shared" si="67"/>
        <v>1.0573872162880003</v>
      </c>
      <c r="AN166" s="23">
        <f t="shared" si="67"/>
        <v>1.1375732384320001</v>
      </c>
      <c r="AO166" s="23">
        <f t="shared" si="67"/>
        <v>0.97594565084800011</v>
      </c>
      <c r="AP166" s="23">
        <f t="shared" si="66"/>
        <v>0.90181345164800009</v>
      </c>
      <c r="AQ166" s="23">
        <f t="shared" si="66"/>
        <v>0.68157919220000007</v>
      </c>
      <c r="AR166" s="23">
        <f t="shared" si="78"/>
        <v>2.1153180126437539</v>
      </c>
      <c r="AS166" s="23">
        <f t="shared" si="78"/>
        <v>1.0479925158965864</v>
      </c>
      <c r="AT166" s="23">
        <f t="shared" si="78"/>
        <v>0.85410348623412202</v>
      </c>
      <c r="AU166" s="23">
        <f t="shared" si="78"/>
        <v>0.26654695797592254</v>
      </c>
    </row>
    <row r="167" spans="1:47" x14ac:dyDescent="0.35">
      <c r="A167">
        <v>1997</v>
      </c>
      <c r="B167" s="1">
        <v>-7.5</v>
      </c>
      <c r="C167" s="1">
        <v>-17</v>
      </c>
      <c r="D167" s="1">
        <v>-14.9</v>
      </c>
      <c r="E167" s="1">
        <v>-9.9</v>
      </c>
      <c r="F167" s="6">
        <v>-0.1</v>
      </c>
      <c r="G167" s="1">
        <v>7.1</v>
      </c>
      <c r="H167" s="1">
        <v>5.0999999999999996</v>
      </c>
      <c r="I167" s="1">
        <v>4.9000000000000004</v>
      </c>
      <c r="J167" s="1">
        <v>2.1</v>
      </c>
      <c r="K167" s="1">
        <v>-1.3</v>
      </c>
      <c r="L167" s="1">
        <v>-3.7</v>
      </c>
      <c r="M167" s="1">
        <v>-5.3</v>
      </c>
      <c r="N167" s="1">
        <v>-3.4</v>
      </c>
      <c r="O167" s="1">
        <f t="shared" si="75"/>
        <v>19.200000000000003</v>
      </c>
      <c r="P167" s="1">
        <f t="shared" si="85"/>
        <v>-9.9333333333333336</v>
      </c>
      <c r="Q167" s="1">
        <f t="shared" si="86"/>
        <v>-8.3000000000000007</v>
      </c>
      <c r="R167" s="1">
        <f t="shared" si="87"/>
        <v>5.7</v>
      </c>
      <c r="S167" s="1">
        <f t="shared" si="88"/>
        <v>-0.96666666666666679</v>
      </c>
      <c r="U167" s="1">
        <f t="shared" si="79"/>
        <v>7.1</v>
      </c>
      <c r="V167" s="1">
        <f t="shared" si="80"/>
        <v>-17</v>
      </c>
      <c r="W167" s="4">
        <f t="shared" si="106"/>
        <v>135.92361111111111</v>
      </c>
      <c r="X167" s="1">
        <f t="shared" si="90"/>
        <v>276.83823529411762</v>
      </c>
      <c r="Y167" s="1">
        <f t="shared" si="81"/>
        <v>140.91462418300651</v>
      </c>
      <c r="Z167" s="1">
        <f t="shared" si="82"/>
        <v>206.38092320261438</v>
      </c>
      <c r="AA167" s="7">
        <f t="shared" si="83"/>
        <v>666.995887799564</v>
      </c>
      <c r="AB167" s="1">
        <f t="shared" si="84"/>
        <v>230.49768518518519</v>
      </c>
      <c r="AC167" s="1">
        <f t="shared" si="91"/>
        <v>2612.3070987654319</v>
      </c>
      <c r="AD167" s="1">
        <f t="shared" si="92"/>
        <v>20.674768518518519</v>
      </c>
      <c r="AE167" s="12">
        <f t="shared" si="93"/>
        <v>0.66431932022042972</v>
      </c>
      <c r="AG167" s="23">
        <f t="shared" si="76"/>
        <v>0.13019</v>
      </c>
      <c r="AH167" s="23">
        <f t="shared" si="77"/>
        <v>0.22464000000000003</v>
      </c>
      <c r="AI167" s="11">
        <f t="shared" si="74"/>
        <v>0.17028000000000004</v>
      </c>
      <c r="AJ167" s="11">
        <f t="shared" si="74"/>
        <v>0.25844000000000006</v>
      </c>
      <c r="AK167" s="11">
        <f t="shared" si="74"/>
        <v>0.29856000000000005</v>
      </c>
      <c r="AL167" s="11">
        <f t="shared" si="74"/>
        <v>0.46110000000000001</v>
      </c>
      <c r="AM167" s="23">
        <f t="shared" si="67"/>
        <v>0.985954373632</v>
      </c>
      <c r="AN167" s="23">
        <f t="shared" si="67"/>
        <v>1.097625773728</v>
      </c>
      <c r="AO167" s="23">
        <f t="shared" si="67"/>
        <v>0.92373038531199991</v>
      </c>
      <c r="AP167" s="23">
        <f t="shared" si="66"/>
        <v>0.8570485381120001</v>
      </c>
      <c r="AQ167" s="23">
        <f t="shared" si="66"/>
        <v>0.66661296820000016</v>
      </c>
      <c r="AR167" s="23">
        <f t="shared" si="78"/>
        <v>2.3269506753246429</v>
      </c>
      <c r="AS167" s="23">
        <f t="shared" si="78"/>
        <v>1.1418052213999113</v>
      </c>
      <c r="AT167" s="23">
        <f t="shared" si="78"/>
        <v>0.93245717365993275</v>
      </c>
      <c r="AU167" s="23">
        <f t="shared" si="78"/>
        <v>0.29520689232211245</v>
      </c>
    </row>
    <row r="168" spans="1:47" x14ac:dyDescent="0.35">
      <c r="A168">
        <v>1998</v>
      </c>
      <c r="B168" s="1">
        <v>-7.4</v>
      </c>
      <c r="C168" s="1">
        <v>-18.100000000000001</v>
      </c>
      <c r="D168" s="1">
        <v>-15.2</v>
      </c>
      <c r="E168" s="1">
        <v>-4.7</v>
      </c>
      <c r="F168" s="6">
        <v>-0.1</v>
      </c>
      <c r="G168" s="1">
        <v>5.0999999999999996</v>
      </c>
      <c r="H168" s="1">
        <v>8</v>
      </c>
      <c r="I168" s="1">
        <v>6.8</v>
      </c>
      <c r="J168" s="1">
        <v>4</v>
      </c>
      <c r="K168" s="1">
        <v>-1.4</v>
      </c>
      <c r="L168" s="1">
        <v>-3.7</v>
      </c>
      <c r="M168" s="1">
        <v>-3.9</v>
      </c>
      <c r="N168" s="1">
        <v>-2.5</v>
      </c>
      <c r="O168" s="1">
        <f t="shared" si="75"/>
        <v>23.9</v>
      </c>
      <c r="P168" s="1">
        <f t="shared" si="85"/>
        <v>-10.266666666666667</v>
      </c>
      <c r="Q168" s="1">
        <f t="shared" si="86"/>
        <v>-6.666666666666667</v>
      </c>
      <c r="R168" s="1">
        <f t="shared" si="87"/>
        <v>6.6333333333333329</v>
      </c>
      <c r="S168" s="1">
        <f t="shared" si="88"/>
        <v>-0.3666666666666667</v>
      </c>
      <c r="U168" s="1">
        <f t="shared" si="79"/>
        <v>8</v>
      </c>
      <c r="V168" s="1">
        <f t="shared" si="80"/>
        <v>-18.100000000000001</v>
      </c>
      <c r="W168" s="4">
        <f t="shared" si="106"/>
        <v>136.08653846153845</v>
      </c>
      <c r="X168" s="1">
        <f t="shared" si="90"/>
        <v>280.59259259259261</v>
      </c>
      <c r="Y168" s="1">
        <f t="shared" si="81"/>
        <v>144.50605413105416</v>
      </c>
      <c r="Z168" s="1">
        <f t="shared" si="82"/>
        <v>208.33956552706553</v>
      </c>
      <c r="AA168" s="7">
        <f t="shared" si="83"/>
        <v>770.69895536562217</v>
      </c>
      <c r="AB168" s="1">
        <f t="shared" si="84"/>
        <v>224.24830316742083</v>
      </c>
      <c r="AC168" s="1">
        <f t="shared" si="91"/>
        <v>2705.929524886878</v>
      </c>
      <c r="AD168" s="1">
        <f t="shared" si="92"/>
        <v>23.962386877828038</v>
      </c>
      <c r="AE168" s="12">
        <f t="shared" si="93"/>
        <v>0.65202481778062427</v>
      </c>
      <c r="AG168" s="23">
        <f t="shared" si="76"/>
        <v>0.23720000000000002</v>
      </c>
      <c r="AH168" s="23">
        <f t="shared" si="77"/>
        <v>0.28432999999999997</v>
      </c>
      <c r="AI168" s="11">
        <f t="shared" si="74"/>
        <v>0.20035999999999998</v>
      </c>
      <c r="AJ168" s="11">
        <f t="shared" si="74"/>
        <v>0.30637999999999999</v>
      </c>
      <c r="AK168" s="11">
        <f t="shared" si="74"/>
        <v>0.34461999999999998</v>
      </c>
      <c r="AL168" s="11">
        <f t="shared" si="74"/>
        <v>0.49164999999999998</v>
      </c>
      <c r="AM168" s="23">
        <f t="shared" si="67"/>
        <v>0.87980808833800006</v>
      </c>
      <c r="AN168" s="23">
        <f t="shared" si="67"/>
        <v>1.0340651936320002</v>
      </c>
      <c r="AO168" s="23">
        <f t="shared" si="67"/>
        <v>0.84495846464800006</v>
      </c>
      <c r="AP168" s="23">
        <f t="shared" si="66"/>
        <v>0.79010012544800001</v>
      </c>
      <c r="AQ168" s="23">
        <f t="shared" si="66"/>
        <v>0.64509522845000022</v>
      </c>
      <c r="AR168" s="23">
        <f t="shared" si="78"/>
        <v>2.4278105621180024</v>
      </c>
      <c r="AS168" s="23">
        <f t="shared" si="78"/>
        <v>1.1738643066226895</v>
      </c>
      <c r="AT168" s="23">
        <f t="shared" si="78"/>
        <v>0.96238325429279392</v>
      </c>
      <c r="AU168" s="23">
        <f t="shared" si="78"/>
        <v>0.31216365397150492</v>
      </c>
    </row>
    <row r="169" spans="1:47" x14ac:dyDescent="0.35">
      <c r="A169">
        <v>1999</v>
      </c>
      <c r="B169" s="1">
        <v>-11</v>
      </c>
      <c r="C169" s="1">
        <v>-16.8</v>
      </c>
      <c r="D169" s="1">
        <v>-14.6</v>
      </c>
      <c r="E169" s="1">
        <v>-5.7</v>
      </c>
      <c r="F169" s="6">
        <v>-4.8</v>
      </c>
      <c r="G169" s="1">
        <v>2.5</v>
      </c>
      <c r="H169" s="1">
        <v>8.6</v>
      </c>
      <c r="I169" s="1">
        <v>6.8</v>
      </c>
      <c r="J169" s="1">
        <v>1.8</v>
      </c>
      <c r="K169" s="1">
        <v>-2.6</v>
      </c>
      <c r="L169" s="1">
        <v>-6.6</v>
      </c>
      <c r="M169" s="1">
        <v>-7.4</v>
      </c>
      <c r="N169" s="1">
        <v>-4.2</v>
      </c>
      <c r="O169" s="1">
        <f t="shared" si="75"/>
        <v>19.7</v>
      </c>
      <c r="P169" s="1">
        <f t="shared" si="85"/>
        <v>-10.566666666666668</v>
      </c>
      <c r="Q169" s="1">
        <f t="shared" si="86"/>
        <v>-8.3666666666666671</v>
      </c>
      <c r="R169" s="1">
        <f t="shared" si="87"/>
        <v>5.9666666666666659</v>
      </c>
      <c r="S169" s="1">
        <f t="shared" si="88"/>
        <v>-2.4666666666666663</v>
      </c>
      <c r="U169" s="1">
        <f t="shared" si="79"/>
        <v>8.6</v>
      </c>
      <c r="V169" s="1">
        <f t="shared" si="80"/>
        <v>-16.8</v>
      </c>
      <c r="W169" s="4">
        <f t="shared" si="106"/>
        <v>155.55479452054794</v>
      </c>
      <c r="X169" s="1">
        <f t="shared" si="90"/>
        <v>270.47727272727275</v>
      </c>
      <c r="Y169" s="1">
        <f t="shared" si="81"/>
        <v>114.9224782067248</v>
      </c>
      <c r="Z169" s="1">
        <f t="shared" si="82"/>
        <v>213.01603362391035</v>
      </c>
      <c r="AA169" s="7">
        <f t="shared" si="83"/>
        <v>658.88887505188882</v>
      </c>
      <c r="AB169" s="1">
        <f t="shared" si="84"/>
        <v>239.96220192795533</v>
      </c>
      <c r="AC169" s="1">
        <f t="shared" si="91"/>
        <v>2687.5766615930997</v>
      </c>
      <c r="AD169" s="1">
        <f t="shared" si="92"/>
        <v>35.573693556570277</v>
      </c>
      <c r="AE169" s="12">
        <f t="shared" si="93"/>
        <v>0.66883488913531075</v>
      </c>
      <c r="AG169" s="23">
        <f t="shared" si="76"/>
        <v>0.25934000000000001</v>
      </c>
      <c r="AH169" s="23">
        <f t="shared" si="77"/>
        <v>0.23098999999999997</v>
      </c>
      <c r="AI169" s="11">
        <f t="shared" si="74"/>
        <v>0.17348</v>
      </c>
      <c r="AJ169" s="11">
        <f t="shared" si="74"/>
        <v>0.26354</v>
      </c>
      <c r="AK169" s="11">
        <f t="shared" si="74"/>
        <v>0.30345999999999995</v>
      </c>
      <c r="AL169" s="11">
        <f t="shared" si="74"/>
        <v>0.46434999999999998</v>
      </c>
      <c r="AM169" s="23">
        <f t="shared" si="67"/>
        <v>0.9738425398420002</v>
      </c>
      <c r="AN169" s="23">
        <f t="shared" si="67"/>
        <v>1.090655851168</v>
      </c>
      <c r="AO169" s="23">
        <f t="shared" si="67"/>
        <v>0.91482166247200003</v>
      </c>
      <c r="AP169" s="23">
        <f t="shared" si="66"/>
        <v>0.84943829127200021</v>
      </c>
      <c r="AQ169" s="23">
        <f t="shared" si="66"/>
        <v>0.66410913245000003</v>
      </c>
      <c r="AR169" s="23">
        <f t="shared" si="78"/>
        <v>2.3054112359022771</v>
      </c>
      <c r="AS169" s="23">
        <f t="shared" si="78"/>
        <v>1.1293593169498473</v>
      </c>
      <c r="AT169" s="23">
        <f t="shared" si="78"/>
        <v>0.92264920445785714</v>
      </c>
      <c r="AU169" s="23">
        <f t="shared" si="78"/>
        <v>0.29285581326237425</v>
      </c>
    </row>
    <row r="170" spans="1:47" x14ac:dyDescent="0.35">
      <c r="A170">
        <v>2000</v>
      </c>
      <c r="B170" s="1">
        <v>-11.2</v>
      </c>
      <c r="C170" s="1">
        <v>-14.1</v>
      </c>
      <c r="D170" s="1">
        <v>-14.6</v>
      </c>
      <c r="E170" s="1">
        <v>-3</v>
      </c>
      <c r="F170" s="6">
        <v>-1.7</v>
      </c>
      <c r="G170" s="1">
        <v>5.9</v>
      </c>
      <c r="H170" s="1">
        <v>7.6</v>
      </c>
      <c r="I170" s="1">
        <v>7</v>
      </c>
      <c r="J170" s="1">
        <v>4.5999999999999996</v>
      </c>
      <c r="K170" s="1">
        <v>-2.2999999999999998</v>
      </c>
      <c r="L170" s="1">
        <v>-3.8</v>
      </c>
      <c r="M170" s="1">
        <v>-5.6</v>
      </c>
      <c r="N170" s="1">
        <v>-2.6</v>
      </c>
      <c r="O170" s="1">
        <f t="shared" si="75"/>
        <v>25.1</v>
      </c>
      <c r="P170" s="1">
        <f t="shared" si="85"/>
        <v>-10.9</v>
      </c>
      <c r="Q170" s="1">
        <f t="shared" si="86"/>
        <v>-6.4333333333333336</v>
      </c>
      <c r="R170" s="1">
        <f t="shared" si="87"/>
        <v>6.833333333333333</v>
      </c>
      <c r="S170" s="1">
        <f t="shared" si="88"/>
        <v>-0.5</v>
      </c>
      <c r="U170" s="1">
        <f t="shared" si="79"/>
        <v>7.6</v>
      </c>
      <c r="V170" s="1">
        <f t="shared" si="80"/>
        <v>-14.6</v>
      </c>
      <c r="W170" s="4">
        <f t="shared" si="106"/>
        <v>142.32236842105263</v>
      </c>
      <c r="X170" s="1">
        <f t="shared" si="90"/>
        <v>278.33333333333331</v>
      </c>
      <c r="Y170" s="1">
        <f t="shared" si="81"/>
        <v>136.01096491228068</v>
      </c>
      <c r="Z170" s="1">
        <f t="shared" si="82"/>
        <v>210.32785087719299</v>
      </c>
      <c r="AA170" s="7">
        <f t="shared" si="83"/>
        <v>689.12222222222215</v>
      </c>
      <c r="AB170" s="1">
        <f t="shared" si="84"/>
        <v>236.84509569377988</v>
      </c>
      <c r="AC170" s="1">
        <f t="shared" si="91"/>
        <v>2305.2922647527907</v>
      </c>
      <c r="AD170" s="1">
        <f t="shared" si="92"/>
        <v>23.899820574162689</v>
      </c>
      <c r="AE170" s="12">
        <f t="shared" si="93"/>
        <v>0.6465188166120942</v>
      </c>
      <c r="AG170" s="23">
        <f t="shared" si="76"/>
        <v>0.22244000000000003</v>
      </c>
      <c r="AH170" s="23">
        <f t="shared" si="77"/>
        <v>0.29957</v>
      </c>
      <c r="AI170" s="11">
        <f t="shared" si="74"/>
        <v>0.20804</v>
      </c>
      <c r="AJ170" s="11">
        <f t="shared" si="74"/>
        <v>0.31862000000000001</v>
      </c>
      <c r="AK170" s="11">
        <f t="shared" si="74"/>
        <v>0.35638000000000003</v>
      </c>
      <c r="AL170" s="11">
        <f t="shared" si="74"/>
        <v>0.49944999999999995</v>
      </c>
      <c r="AM170" s="23">
        <f t="shared" si="67"/>
        <v>0.85547038745800008</v>
      </c>
      <c r="AN170" s="23">
        <f t="shared" si="67"/>
        <v>1.018538752672</v>
      </c>
      <c r="AO170" s="23">
        <f t="shared" si="67"/>
        <v>0.82662906464800012</v>
      </c>
      <c r="AP170" s="23">
        <f t="shared" si="66"/>
        <v>0.7746524246480001</v>
      </c>
      <c r="AQ170" s="23">
        <f t="shared" si="66"/>
        <v>0.64032523205000025</v>
      </c>
      <c r="AR170" s="23">
        <f t="shared" ref="AR170:AU190" si="107">AR$6*SQRT($AA170*AN170)</f>
        <v>2.2784282532779301</v>
      </c>
      <c r="AS170" s="23">
        <f t="shared" si="107"/>
        <v>1.0978962323888006</v>
      </c>
      <c r="AT170" s="23">
        <f t="shared" si="107"/>
        <v>0.90108586421699122</v>
      </c>
      <c r="AU170" s="23">
        <f t="shared" si="107"/>
        <v>0.29408743594997427</v>
      </c>
    </row>
    <row r="171" spans="1:47" x14ac:dyDescent="0.35">
      <c r="A171">
        <v>2001</v>
      </c>
      <c r="B171" s="1">
        <v>-13.2</v>
      </c>
      <c r="C171" s="1">
        <v>-14.7</v>
      </c>
      <c r="D171" s="1">
        <v>-11.8</v>
      </c>
      <c r="E171" s="1">
        <v>-5.8</v>
      </c>
      <c r="F171" s="6">
        <v>-2</v>
      </c>
      <c r="G171" s="1">
        <v>4.3</v>
      </c>
      <c r="H171" s="1">
        <v>8.6</v>
      </c>
      <c r="I171" s="1">
        <v>9.1</v>
      </c>
      <c r="J171" s="1">
        <v>4.0999999999999996</v>
      </c>
      <c r="K171" s="1">
        <v>-0.3</v>
      </c>
      <c r="L171" s="1">
        <v>-6.1</v>
      </c>
      <c r="M171" s="1">
        <v>-6.2</v>
      </c>
      <c r="N171" s="1">
        <v>-2.8</v>
      </c>
      <c r="O171" s="1">
        <f t="shared" si="75"/>
        <v>26.1</v>
      </c>
      <c r="P171" s="1">
        <f t="shared" si="85"/>
        <v>-11.166666666666666</v>
      </c>
      <c r="Q171" s="1">
        <f t="shared" si="86"/>
        <v>-6.5333333333333341</v>
      </c>
      <c r="R171" s="1">
        <f t="shared" si="87"/>
        <v>7.333333333333333</v>
      </c>
      <c r="S171" s="1">
        <f t="shared" si="88"/>
        <v>-0.76666666666666661</v>
      </c>
      <c r="U171" s="1">
        <f t="shared" si="79"/>
        <v>9.1</v>
      </c>
      <c r="V171" s="1">
        <f t="shared" si="80"/>
        <v>-14.7</v>
      </c>
      <c r="W171" s="4">
        <f t="shared" si="106"/>
        <v>145.18253968253967</v>
      </c>
      <c r="X171" s="1">
        <f t="shared" si="90"/>
        <v>286.42045454545456</v>
      </c>
      <c r="Y171" s="1">
        <f t="shared" si="81"/>
        <v>141.23791486291489</v>
      </c>
      <c r="Z171" s="1">
        <f t="shared" si="82"/>
        <v>215.80149711399713</v>
      </c>
      <c r="AA171" s="7">
        <f t="shared" si="83"/>
        <v>856.8433501683503</v>
      </c>
      <c r="AB171" s="1">
        <f t="shared" si="84"/>
        <v>231.84920634920636</v>
      </c>
      <c r="AC171" s="1">
        <f t="shared" si="91"/>
        <v>2272.1222222222218</v>
      </c>
      <c r="AD171" s="1">
        <f t="shared" si="92"/>
        <v>29.257936507936492</v>
      </c>
      <c r="AE171" s="12">
        <f t="shared" si="93"/>
        <v>0.61954259511958898</v>
      </c>
      <c r="AG171" s="23">
        <f t="shared" si="76"/>
        <v>0.25934000000000001</v>
      </c>
      <c r="AH171" s="23">
        <f t="shared" si="77"/>
        <v>0.31226999999999999</v>
      </c>
      <c r="AI171" s="11">
        <f t="shared" si="74"/>
        <v>0.21444000000000002</v>
      </c>
      <c r="AJ171" s="11">
        <f t="shared" si="74"/>
        <v>0.32882</v>
      </c>
      <c r="AK171" s="11">
        <f t="shared" si="74"/>
        <v>0.36618000000000001</v>
      </c>
      <c r="AL171" s="11">
        <f t="shared" si="74"/>
        <v>0.50595000000000001</v>
      </c>
      <c r="AM171" s="23">
        <f t="shared" si="67"/>
        <v>0.83604767801800006</v>
      </c>
      <c r="AN171" s="23">
        <f t="shared" si="67"/>
        <v>1.005818122912</v>
      </c>
      <c r="AO171" s="23">
        <f t="shared" si="67"/>
        <v>0.811908473608</v>
      </c>
      <c r="AP171" s="23">
        <f t="shared" si="66"/>
        <v>0.76229065760800008</v>
      </c>
      <c r="AQ171" s="23">
        <f t="shared" si="66"/>
        <v>0.63657517405000008</v>
      </c>
      <c r="AR171" s="23">
        <f t="shared" si="107"/>
        <v>2.5246948537258356</v>
      </c>
      <c r="AS171" s="23">
        <f t="shared" si="107"/>
        <v>1.2132829203418456</v>
      </c>
      <c r="AT171" s="23">
        <f t="shared" si="107"/>
        <v>0.99672561851219355</v>
      </c>
      <c r="AU171" s="23">
        <f t="shared" si="107"/>
        <v>0.32696675692542898</v>
      </c>
    </row>
    <row r="172" spans="1:47" x14ac:dyDescent="0.35">
      <c r="A172">
        <v>2002</v>
      </c>
      <c r="B172" s="1">
        <v>-6.9</v>
      </c>
      <c r="C172" s="1">
        <v>-19.100000000000001</v>
      </c>
      <c r="D172" s="1">
        <v>-16.100000000000001</v>
      </c>
      <c r="E172" s="1">
        <v>-9.9</v>
      </c>
      <c r="F172" s="5">
        <v>1.6</v>
      </c>
      <c r="G172" s="1">
        <v>4.7</v>
      </c>
      <c r="H172" s="1">
        <v>6</v>
      </c>
      <c r="I172" s="1">
        <v>4.0999999999999996</v>
      </c>
      <c r="J172" s="1">
        <v>3.5</v>
      </c>
      <c r="K172" s="1">
        <v>-2.2000000000000002</v>
      </c>
      <c r="L172" s="1">
        <v>-2.6</v>
      </c>
      <c r="M172" s="1">
        <v>-6.3</v>
      </c>
      <c r="N172" s="1">
        <v>-3.6</v>
      </c>
      <c r="O172" s="1">
        <f t="shared" si="75"/>
        <v>19.899999999999999</v>
      </c>
      <c r="P172" s="1">
        <f t="shared" si="85"/>
        <v>-10.733333333333334</v>
      </c>
      <c r="Q172" s="1">
        <f t="shared" si="86"/>
        <v>-8.1333333333333329</v>
      </c>
      <c r="R172" s="1">
        <f t="shared" si="87"/>
        <v>4.9333333333333327</v>
      </c>
      <c r="S172" s="1">
        <f t="shared" si="88"/>
        <v>-0.4333333333333334</v>
      </c>
      <c r="U172" s="1">
        <f t="shared" si="79"/>
        <v>6</v>
      </c>
      <c r="V172" s="1">
        <f t="shared" si="80"/>
        <v>-19.100000000000001</v>
      </c>
      <c r="W172" s="5">
        <f t="shared" ref="W172:W174" si="108">INTERCEPT(E$7:F$7,E172:F172)</f>
        <v>131.25652173913045</v>
      </c>
      <c r="X172" s="1">
        <f t="shared" si="90"/>
        <v>276.72807017543857</v>
      </c>
      <c r="Y172" s="1">
        <f t="shared" si="81"/>
        <v>145.47154843630813</v>
      </c>
      <c r="Z172" s="1">
        <f t="shared" si="82"/>
        <v>203.99229595728451</v>
      </c>
      <c r="AA172" s="7">
        <f t="shared" si="83"/>
        <v>581.8861937452325</v>
      </c>
      <c r="AB172" s="1">
        <f t="shared" si="84"/>
        <v>209.83606719367589</v>
      </c>
      <c r="AC172" s="1">
        <f t="shared" si="91"/>
        <v>2671.9125889328066</v>
      </c>
      <c r="AD172" s="1">
        <f t="shared" si="92"/>
        <v>26.338488142292505</v>
      </c>
      <c r="AE172" s="12">
        <f t="shared" si="93"/>
        <v>0.6818176211404392</v>
      </c>
      <c r="AG172" s="23">
        <f t="shared" si="76"/>
        <v>0.16340000000000002</v>
      </c>
      <c r="AH172" s="23">
        <f t="shared" si="77"/>
        <v>0.23352999999999996</v>
      </c>
      <c r="AI172" s="11">
        <f t="shared" si="74"/>
        <v>0.17476</v>
      </c>
      <c r="AJ172" s="11">
        <f t="shared" si="74"/>
        <v>0.26557999999999998</v>
      </c>
      <c r="AK172" s="11">
        <f t="shared" si="74"/>
        <v>0.30541999999999997</v>
      </c>
      <c r="AL172" s="11">
        <f t="shared" si="74"/>
        <v>0.46565000000000001</v>
      </c>
      <c r="AM172" s="23">
        <f t="shared" si="67"/>
        <v>0.96905245137800011</v>
      </c>
      <c r="AN172" s="23">
        <f t="shared" si="67"/>
        <v>1.087881759392</v>
      </c>
      <c r="AO172" s="23">
        <f t="shared" si="67"/>
        <v>0.91129342208800013</v>
      </c>
      <c r="AP172" s="23">
        <f t="shared" si="66"/>
        <v>0.84642673088800013</v>
      </c>
      <c r="AQ172" s="23">
        <f t="shared" si="66"/>
        <v>0.66312191245000007</v>
      </c>
      <c r="AR172" s="23">
        <f t="shared" si="107"/>
        <v>2.1637561994144501</v>
      </c>
      <c r="AS172" s="23">
        <f t="shared" si="107"/>
        <v>1.0592683005623813</v>
      </c>
      <c r="AT172" s="23">
        <f t="shared" si="107"/>
        <v>0.86552241316102918</v>
      </c>
      <c r="AU172" s="23">
        <f t="shared" si="107"/>
        <v>0.27500700206071049</v>
      </c>
    </row>
    <row r="173" spans="1:47" x14ac:dyDescent="0.35">
      <c r="A173">
        <v>2003</v>
      </c>
      <c r="B173" s="1">
        <v>-5.7</v>
      </c>
      <c r="C173" s="1">
        <v>-11.6</v>
      </c>
      <c r="D173" s="1">
        <v>-7.6</v>
      </c>
      <c r="E173" s="1">
        <v>-5.4</v>
      </c>
      <c r="F173" s="5">
        <v>1.2</v>
      </c>
      <c r="G173" s="1">
        <v>8.5</v>
      </c>
      <c r="H173" s="1">
        <v>8.8000000000000007</v>
      </c>
      <c r="I173" s="1">
        <v>8.3000000000000007</v>
      </c>
      <c r="J173" s="1">
        <v>4.7</v>
      </c>
      <c r="K173" s="5">
        <v>1</v>
      </c>
      <c r="L173" s="1">
        <v>-5.0999999999999996</v>
      </c>
      <c r="M173" s="1">
        <v>-6.3</v>
      </c>
      <c r="N173" s="1">
        <v>-0.8</v>
      </c>
      <c r="O173" s="1">
        <f t="shared" si="75"/>
        <v>31.5</v>
      </c>
      <c r="P173" s="1">
        <f t="shared" si="85"/>
        <v>-7.8666666666666671</v>
      </c>
      <c r="Q173" s="1">
        <f t="shared" si="86"/>
        <v>-3.9333333333333336</v>
      </c>
      <c r="R173" s="1">
        <f t="shared" si="87"/>
        <v>8.5333333333333332</v>
      </c>
      <c r="S173" s="1">
        <f t="shared" si="88"/>
        <v>0.20000000000000018</v>
      </c>
      <c r="U173" s="1">
        <f t="shared" si="79"/>
        <v>8.8000000000000007</v>
      </c>
      <c r="V173" s="1">
        <f t="shared" si="80"/>
        <v>-11.6</v>
      </c>
      <c r="W173" s="5">
        <f t="shared" si="108"/>
        <v>129.95454545454547</v>
      </c>
      <c r="X173" s="5">
        <f>INTERCEPT(K$7:L$7,K173:L173)</f>
        <v>293.5</v>
      </c>
      <c r="Y173" s="1">
        <f t="shared" si="81"/>
        <v>163.54545454545453</v>
      </c>
      <c r="Z173" s="1">
        <f t="shared" si="82"/>
        <v>211.72727272727275</v>
      </c>
      <c r="AA173" s="7">
        <f t="shared" si="83"/>
        <v>959.4666666666667</v>
      </c>
      <c r="AB173" s="1">
        <f t="shared" si="84"/>
        <v>218.22647527910689</v>
      </c>
      <c r="AC173" s="1">
        <f t="shared" si="91"/>
        <v>1687.6180754917598</v>
      </c>
      <c r="AD173" s="1">
        <f t="shared" si="92"/>
        <v>20.841307814992021</v>
      </c>
      <c r="AE173" s="12">
        <f t="shared" si="93"/>
        <v>0.57012175067791304</v>
      </c>
      <c r="AG173" s="23">
        <f t="shared" si="76"/>
        <v>0.26672000000000007</v>
      </c>
      <c r="AH173" s="23">
        <f t="shared" si="77"/>
        <v>0.38084999999999997</v>
      </c>
      <c r="AI173" s="11">
        <f t="shared" si="74"/>
        <v>0.249</v>
      </c>
      <c r="AJ173" s="11">
        <f t="shared" si="74"/>
        <v>0.38390000000000002</v>
      </c>
      <c r="AK173" s="11">
        <f t="shared" si="74"/>
        <v>0.41909999999999997</v>
      </c>
      <c r="AL173" s="11">
        <f t="shared" si="74"/>
        <v>0.54105000000000003</v>
      </c>
      <c r="AM173" s="23">
        <f t="shared" si="67"/>
        <v>0.74465456845000011</v>
      </c>
      <c r="AN173" s="23">
        <f t="shared" si="67"/>
        <v>0.94055242000000006</v>
      </c>
      <c r="AO173" s="23">
        <f t="shared" si="67"/>
        <v>0.74111868820000015</v>
      </c>
      <c r="AP173" s="23">
        <f t="shared" si="66"/>
        <v>0.70356944020000012</v>
      </c>
      <c r="AQ173" s="23">
        <f t="shared" si="66"/>
        <v>0.61985844805000001</v>
      </c>
      <c r="AR173" s="23">
        <f t="shared" si="107"/>
        <v>2.5834787845102896</v>
      </c>
      <c r="AS173" s="23">
        <f t="shared" si="107"/>
        <v>1.2266386922473798</v>
      </c>
      <c r="AT173" s="23">
        <f t="shared" si="107"/>
        <v>1.0132883194197702</v>
      </c>
      <c r="AU173" s="23">
        <f t="shared" si="107"/>
        <v>0.3414202245259037</v>
      </c>
    </row>
    <row r="174" spans="1:47" x14ac:dyDescent="0.35">
      <c r="A174">
        <v>2004</v>
      </c>
      <c r="B174" s="1">
        <v>-9.6</v>
      </c>
      <c r="C174" s="1">
        <v>-10.5</v>
      </c>
      <c r="D174" s="1">
        <v>-14.7</v>
      </c>
      <c r="E174" s="1">
        <v>-7.4</v>
      </c>
      <c r="F174" s="5">
        <v>2.4</v>
      </c>
      <c r="G174" s="1">
        <v>4.9000000000000004</v>
      </c>
      <c r="H174" s="1">
        <v>5.9</v>
      </c>
      <c r="I174" s="1">
        <v>6.7</v>
      </c>
      <c r="J174" s="1">
        <v>2.6</v>
      </c>
      <c r="K174" s="1">
        <v>-0.1</v>
      </c>
      <c r="L174" s="1">
        <v>-3.9</v>
      </c>
      <c r="M174" s="1">
        <v>-11.4</v>
      </c>
      <c r="N174" s="1">
        <v>-2.9</v>
      </c>
      <c r="O174" s="1">
        <f t="shared" si="75"/>
        <v>22.500000000000004</v>
      </c>
      <c r="P174" s="1">
        <f t="shared" si="85"/>
        <v>-8.7999999999999989</v>
      </c>
      <c r="Q174" s="1">
        <f t="shared" si="86"/>
        <v>-6.5666666666666673</v>
      </c>
      <c r="R174" s="1">
        <f t="shared" si="87"/>
        <v>5.833333333333333</v>
      </c>
      <c r="S174" s="1">
        <f t="shared" si="88"/>
        <v>-0.46666666666666662</v>
      </c>
      <c r="U174" s="1">
        <f t="shared" si="79"/>
        <v>6.7</v>
      </c>
      <c r="V174" s="1">
        <f t="shared" si="80"/>
        <v>-14.7</v>
      </c>
      <c r="W174" s="5">
        <f t="shared" si="108"/>
        <v>128.03061224489795</v>
      </c>
      <c r="X174" s="1">
        <f t="shared" si="90"/>
        <v>287.37037037037038</v>
      </c>
      <c r="Y174" s="1">
        <f t="shared" si="81"/>
        <v>159.33975812547243</v>
      </c>
      <c r="Z174" s="1">
        <f t="shared" si="82"/>
        <v>207.70049130763417</v>
      </c>
      <c r="AA174" s="7">
        <f t="shared" si="83"/>
        <v>711.71758629377689</v>
      </c>
      <c r="AB174" s="1">
        <f t="shared" si="84"/>
        <v>199.53061224489795</v>
      </c>
      <c r="AC174" s="1">
        <f t="shared" si="91"/>
        <v>1955.3999999999996</v>
      </c>
      <c r="AD174" s="1">
        <f t="shared" si="92"/>
        <v>28.265306122448976</v>
      </c>
      <c r="AE174" s="12">
        <f t="shared" si="93"/>
        <v>0.62371212196632042</v>
      </c>
      <c r="AG174" s="23">
        <f t="shared" si="76"/>
        <v>0.15971000000000002</v>
      </c>
      <c r="AH174" s="23">
        <f t="shared" si="77"/>
        <v>0.26655000000000006</v>
      </c>
      <c r="AI174" s="11">
        <f t="shared" si="74"/>
        <v>0.19140000000000001</v>
      </c>
      <c r="AJ174" s="11">
        <f t="shared" si="74"/>
        <v>0.29210000000000008</v>
      </c>
      <c r="AK174" s="11">
        <f t="shared" si="74"/>
        <v>0.33090000000000003</v>
      </c>
      <c r="AL174" s="11">
        <f t="shared" si="74"/>
        <v>0.48255000000000003</v>
      </c>
      <c r="AM174" s="23">
        <f t="shared" si="67"/>
        <v>0.90962284404999993</v>
      </c>
      <c r="AN174" s="23">
        <f t="shared" si="67"/>
        <v>1.0525401832000001</v>
      </c>
      <c r="AO174" s="23">
        <f t="shared" si="67"/>
        <v>0.86725923220000001</v>
      </c>
      <c r="AP174" s="23">
        <f t="shared" si="66"/>
        <v>0.80896844020000003</v>
      </c>
      <c r="AQ174" s="23">
        <f t="shared" si="66"/>
        <v>0.65103239605000007</v>
      </c>
      <c r="AR174" s="23">
        <f t="shared" si="107"/>
        <v>2.3538112941952813</v>
      </c>
      <c r="AS174" s="23">
        <f t="shared" si="107"/>
        <v>1.1428418779371503</v>
      </c>
      <c r="AT174" s="23">
        <f t="shared" si="107"/>
        <v>0.93580259502154894</v>
      </c>
      <c r="AU174" s="23">
        <f t="shared" si="107"/>
        <v>0.30135831875209457</v>
      </c>
    </row>
    <row r="175" spans="1:47" x14ac:dyDescent="0.35">
      <c r="A175">
        <v>2005</v>
      </c>
      <c r="B175" s="1">
        <v>-10.6</v>
      </c>
      <c r="C175" s="1">
        <v>-8.1</v>
      </c>
      <c r="D175" s="1">
        <v>-4.3</v>
      </c>
      <c r="E175" s="1">
        <v>-5.5</v>
      </c>
      <c r="F175" s="6">
        <v>-0.6</v>
      </c>
      <c r="G175" s="1">
        <v>6.3</v>
      </c>
      <c r="H175" s="1">
        <v>8.1</v>
      </c>
      <c r="I175" s="1">
        <v>7.5</v>
      </c>
      <c r="J175" s="1">
        <v>1.7</v>
      </c>
      <c r="K175" s="1">
        <v>-1.8</v>
      </c>
      <c r="L175" s="1">
        <v>-2.6</v>
      </c>
      <c r="M175" s="1">
        <v>-6.3</v>
      </c>
      <c r="N175" s="1">
        <v>-1.3</v>
      </c>
      <c r="O175" s="1">
        <f t="shared" si="75"/>
        <v>23.599999999999998</v>
      </c>
      <c r="P175" s="1">
        <f t="shared" si="85"/>
        <v>-10.033333333333333</v>
      </c>
      <c r="Q175" s="1">
        <f t="shared" si="86"/>
        <v>-3.4666666666666668</v>
      </c>
      <c r="R175" s="1">
        <f t="shared" si="87"/>
        <v>7.3</v>
      </c>
      <c r="S175" s="1">
        <f t="shared" si="88"/>
        <v>-0.9</v>
      </c>
      <c r="U175" s="1">
        <f t="shared" si="79"/>
        <v>8.1</v>
      </c>
      <c r="V175" s="1">
        <f t="shared" si="80"/>
        <v>-10.6</v>
      </c>
      <c r="W175" s="4">
        <f t="shared" ref="W175" si="109">INTERCEPT(F$7:G$7,F175:G175)</f>
        <v>138.15217391304347</v>
      </c>
      <c r="X175" s="1">
        <f t="shared" si="90"/>
        <v>272.81428571428569</v>
      </c>
      <c r="Y175" s="1">
        <f t="shared" si="81"/>
        <v>134.66211180124222</v>
      </c>
      <c r="Z175" s="1">
        <f t="shared" si="82"/>
        <v>205.48322981366459</v>
      </c>
      <c r="AA175" s="7">
        <f t="shared" si="83"/>
        <v>727.17540372670794</v>
      </c>
      <c r="AB175" s="1">
        <f t="shared" si="84"/>
        <v>215.78180354267309</v>
      </c>
      <c r="AC175" s="1">
        <f t="shared" si="91"/>
        <v>1524.858078368223</v>
      </c>
      <c r="AD175" s="1">
        <f t="shared" si="92"/>
        <v>30.261272141706925</v>
      </c>
      <c r="AE175" s="12">
        <f t="shared" si="93"/>
        <v>0.59151804512946915</v>
      </c>
      <c r="AG175" s="23">
        <f t="shared" si="76"/>
        <v>0.24088999999999999</v>
      </c>
      <c r="AH175" s="23">
        <f t="shared" si="77"/>
        <v>0.28051999999999999</v>
      </c>
      <c r="AI175" s="11">
        <f t="shared" si="74"/>
        <v>0.19843999999999998</v>
      </c>
      <c r="AJ175" s="11">
        <f t="shared" si="74"/>
        <v>0.30331999999999998</v>
      </c>
      <c r="AK175" s="11">
        <f t="shared" si="74"/>
        <v>0.34167999999999998</v>
      </c>
      <c r="AL175" s="11">
        <f t="shared" si="74"/>
        <v>0.48969999999999997</v>
      </c>
      <c r="AM175" s="23">
        <f t="shared" si="67"/>
        <v>0.88606815836800012</v>
      </c>
      <c r="AN175" s="23">
        <f t="shared" si="67"/>
        <v>1.0379914093120002</v>
      </c>
      <c r="AO175" s="23">
        <f t="shared" si="67"/>
        <v>0.84965411420800008</v>
      </c>
      <c r="AP175" s="23">
        <f t="shared" si="66"/>
        <v>0.79406663820800016</v>
      </c>
      <c r="AQ175" s="23">
        <f t="shared" si="66"/>
        <v>0.64633373780000014</v>
      </c>
      <c r="AR175" s="23">
        <f t="shared" si="107"/>
        <v>2.3627344913221111</v>
      </c>
      <c r="AS175" s="23">
        <f t="shared" si="107"/>
        <v>1.143400833296742</v>
      </c>
      <c r="AT175" s="23">
        <f t="shared" si="107"/>
        <v>0.93715768824138623</v>
      </c>
      <c r="AU175" s="23">
        <f t="shared" si="107"/>
        <v>0.30351212061213279</v>
      </c>
    </row>
    <row r="176" spans="1:47" x14ac:dyDescent="0.35">
      <c r="A176">
        <v>2006</v>
      </c>
      <c r="B176" s="1">
        <v>-13.2</v>
      </c>
      <c r="C176" s="1">
        <v>-8.9</v>
      </c>
      <c r="D176" s="1">
        <v>-7.3</v>
      </c>
      <c r="E176" s="1">
        <v>-7.8</v>
      </c>
      <c r="F176" s="5">
        <v>1.2</v>
      </c>
      <c r="G176" s="1">
        <v>4</v>
      </c>
      <c r="H176" s="1">
        <v>7.8</v>
      </c>
      <c r="I176" s="1">
        <v>8.1999999999999993</v>
      </c>
      <c r="J176" s="1">
        <v>5.0999999999999996</v>
      </c>
      <c r="K176" s="5">
        <v>0.2</v>
      </c>
      <c r="L176" s="1">
        <v>-6.4</v>
      </c>
      <c r="M176" s="1">
        <v>-8.6</v>
      </c>
      <c r="N176" s="1">
        <v>-2.1</v>
      </c>
      <c r="O176" s="1">
        <f t="shared" si="75"/>
        <v>26.299999999999997</v>
      </c>
      <c r="P176" s="1">
        <f t="shared" si="85"/>
        <v>-9.4666666666666668</v>
      </c>
      <c r="Q176" s="1">
        <f t="shared" si="86"/>
        <v>-4.6333333333333337</v>
      </c>
      <c r="R176" s="1">
        <f t="shared" si="87"/>
        <v>6.666666666666667</v>
      </c>
      <c r="S176" s="1">
        <f t="shared" si="88"/>
        <v>-0.36666666666666686</v>
      </c>
      <c r="U176" s="1">
        <f t="shared" si="79"/>
        <v>8.1999999999999993</v>
      </c>
      <c r="V176" s="1">
        <f t="shared" si="80"/>
        <v>-13.2</v>
      </c>
      <c r="W176" s="5">
        <f t="shared" ref="W176" si="110">INTERCEPT(E$7:F$7,E176:F176)</f>
        <v>131.43333333333334</v>
      </c>
      <c r="X176" s="5">
        <f>INTERCEPT(K$7:L$7,K176:L176)</f>
        <v>289.42424242424244</v>
      </c>
      <c r="Y176" s="1">
        <f t="shared" si="81"/>
        <v>157.9909090909091</v>
      </c>
      <c r="Z176" s="1">
        <f t="shared" si="82"/>
        <v>210.42878787878789</v>
      </c>
      <c r="AA176" s="7">
        <f t="shared" si="83"/>
        <v>863.68363636363631</v>
      </c>
      <c r="AB176" s="1">
        <f t="shared" si="84"/>
        <v>223.61904761904765</v>
      </c>
      <c r="AC176" s="1">
        <f t="shared" si="91"/>
        <v>1967.847619047619</v>
      </c>
      <c r="AD176" s="1">
        <f t="shared" si="92"/>
        <v>19.623809523809513</v>
      </c>
      <c r="AE176" s="12">
        <f t="shared" si="93"/>
        <v>0.60150611596398185</v>
      </c>
      <c r="AG176" s="23">
        <f t="shared" si="76"/>
        <v>0.22982000000000002</v>
      </c>
      <c r="AH176" s="23">
        <f t="shared" si="77"/>
        <v>0.31480999999999998</v>
      </c>
      <c r="AI176" s="11">
        <f t="shared" si="74"/>
        <v>0.21572</v>
      </c>
      <c r="AJ176" s="11">
        <f t="shared" si="74"/>
        <v>0.33085999999999999</v>
      </c>
      <c r="AK176" s="11">
        <f t="shared" si="74"/>
        <v>0.36813999999999997</v>
      </c>
      <c r="AL176" s="11">
        <f t="shared" si="74"/>
        <v>0.50724999999999998</v>
      </c>
      <c r="AM176" s="23">
        <f t="shared" si="67"/>
        <v>0.83225681336200008</v>
      </c>
      <c r="AN176" s="23">
        <f t="shared" si="67"/>
        <v>1.0032977865279999</v>
      </c>
      <c r="AO176" s="23">
        <f t="shared" si="67"/>
        <v>0.80902478183200011</v>
      </c>
      <c r="AP176" s="23">
        <f t="shared" si="66"/>
        <v>0.7598740842320002</v>
      </c>
      <c r="AQ176" s="23">
        <f t="shared" si="66"/>
        <v>0.63584970125000029</v>
      </c>
      <c r="AR176" s="23">
        <f t="shared" si="107"/>
        <v>2.5315745671608747</v>
      </c>
      <c r="AS176" s="23">
        <f t="shared" si="107"/>
        <v>1.2159510438162016</v>
      </c>
      <c r="AT176" s="23">
        <f t="shared" si="107"/>
        <v>0.99910876556518147</v>
      </c>
      <c r="AU176" s="23">
        <f t="shared" si="107"/>
        <v>0.32808216120758699</v>
      </c>
    </row>
    <row r="177" spans="1:47" x14ac:dyDescent="0.35">
      <c r="A177">
        <v>2007</v>
      </c>
      <c r="B177" s="1">
        <v>-8.4</v>
      </c>
      <c r="C177" s="1">
        <v>-4.5999999999999996</v>
      </c>
      <c r="D177" s="1">
        <v>-10.6</v>
      </c>
      <c r="E177" s="1">
        <v>-7.9</v>
      </c>
      <c r="F177" s="6">
        <v>-0.5</v>
      </c>
      <c r="G177" s="1">
        <v>7.7</v>
      </c>
      <c r="H177" s="1">
        <v>10.5</v>
      </c>
      <c r="I177" s="1">
        <v>9.6</v>
      </c>
      <c r="J177" s="1">
        <v>4.0999999999999996</v>
      </c>
      <c r="K177" s="1">
        <v>-0.5</v>
      </c>
      <c r="L177" s="1">
        <v>4.4000000000000004</v>
      </c>
      <c r="M177" s="1">
        <v>-7.5</v>
      </c>
      <c r="N177" s="1">
        <v>-0.3</v>
      </c>
      <c r="O177" s="1">
        <f t="shared" si="75"/>
        <v>31.9</v>
      </c>
      <c r="P177" s="1">
        <f t="shared" si="85"/>
        <v>-7.2</v>
      </c>
      <c r="Q177" s="1">
        <f t="shared" si="86"/>
        <v>-6.333333333333333</v>
      </c>
      <c r="R177" s="1">
        <f t="shared" si="87"/>
        <v>9.2666666666666657</v>
      </c>
      <c r="S177" s="1">
        <f t="shared" si="88"/>
        <v>2.6666666666666665</v>
      </c>
      <c r="U177" s="1">
        <f t="shared" si="79"/>
        <v>10.5</v>
      </c>
      <c r="V177" s="1">
        <f t="shared" si="80"/>
        <v>-10.6</v>
      </c>
      <c r="W177" s="4">
        <f t="shared" ref="W177" si="111">INTERCEPT(F$7:G$7,F177:G177)</f>
        <v>137.35975609756099</v>
      </c>
      <c r="X177" s="1">
        <f t="shared" si="90"/>
        <v>285.18478260869563</v>
      </c>
      <c r="Y177" s="1">
        <f t="shared" si="81"/>
        <v>147.82502651113464</v>
      </c>
      <c r="Z177" s="1">
        <f t="shared" si="82"/>
        <v>211.27226935312831</v>
      </c>
      <c r="AA177" s="7">
        <f t="shared" si="83"/>
        <v>1034.7751855779425</v>
      </c>
      <c r="AB177" s="1">
        <f t="shared" si="84"/>
        <v>212.93551367331855</v>
      </c>
      <c r="AC177" s="1">
        <f t="shared" si="91"/>
        <v>1504.7442966247843</v>
      </c>
      <c r="AD177" s="1">
        <f t="shared" si="92"/>
        <v>30.891999260901713</v>
      </c>
      <c r="AE177" s="12">
        <f t="shared" si="93"/>
        <v>0.54666861280062762</v>
      </c>
      <c r="AG177" s="23">
        <f t="shared" si="76"/>
        <v>0.32945000000000002</v>
      </c>
      <c r="AH177" s="23">
        <f t="shared" si="77"/>
        <v>0.38593</v>
      </c>
      <c r="AI177" s="11">
        <f t="shared" si="74"/>
        <v>0.25156000000000001</v>
      </c>
      <c r="AJ177" s="11">
        <f t="shared" si="74"/>
        <v>0.38797999999999999</v>
      </c>
      <c r="AK177" s="11">
        <f t="shared" si="74"/>
        <v>0.42301999999999995</v>
      </c>
      <c r="AL177" s="11">
        <f t="shared" si="74"/>
        <v>0.54364999999999997</v>
      </c>
      <c r="AM177" s="23">
        <f t="shared" si="67"/>
        <v>0.73879025505800011</v>
      </c>
      <c r="AN177" s="23">
        <f t="shared" si="67"/>
        <v>0.93594788931200013</v>
      </c>
      <c r="AO177" s="23">
        <f t="shared" si="67"/>
        <v>0.73645912256800006</v>
      </c>
      <c r="AP177" s="23">
        <f t="shared" si="66"/>
        <v>0.69975892736800027</v>
      </c>
      <c r="AQ177" s="23">
        <f t="shared" si="66"/>
        <v>0.61885738045000016</v>
      </c>
      <c r="AR177" s="23">
        <f t="shared" si="107"/>
        <v>2.6763769976811909</v>
      </c>
      <c r="AS177" s="23">
        <f t="shared" si="107"/>
        <v>1.2698579948080584</v>
      </c>
      <c r="AT177" s="23">
        <f t="shared" si="107"/>
        <v>1.0494501977431014</v>
      </c>
      <c r="AU177" s="23">
        <f t="shared" si="107"/>
        <v>0.35427974694791675</v>
      </c>
    </row>
    <row r="178" spans="1:47" x14ac:dyDescent="0.35">
      <c r="A178">
        <v>2008</v>
      </c>
      <c r="B178" s="1">
        <v>-12.8</v>
      </c>
      <c r="C178" s="1">
        <v>-16.7</v>
      </c>
      <c r="D178" s="1">
        <v>-12</v>
      </c>
      <c r="E178" s="1">
        <v>-4.8</v>
      </c>
      <c r="F178" s="5">
        <v>1.8</v>
      </c>
      <c r="G178" s="1">
        <v>6.5</v>
      </c>
      <c r="H178" s="1">
        <v>9.9</v>
      </c>
      <c r="I178" s="1">
        <v>6.4</v>
      </c>
      <c r="J178" s="1">
        <v>0.6</v>
      </c>
      <c r="K178" s="1">
        <v>-4.3</v>
      </c>
      <c r="L178" s="1">
        <v>-6.2</v>
      </c>
      <c r="M178" s="1">
        <v>-9.3000000000000007</v>
      </c>
      <c r="N178" s="1">
        <v>-3.4</v>
      </c>
      <c r="O178" s="1">
        <f t="shared" si="75"/>
        <v>25.200000000000003</v>
      </c>
      <c r="P178" s="1">
        <f t="shared" si="85"/>
        <v>-12.333333333333334</v>
      </c>
      <c r="Q178" s="1">
        <f t="shared" si="86"/>
        <v>-5</v>
      </c>
      <c r="R178" s="1">
        <f t="shared" si="87"/>
        <v>7.5999999999999988</v>
      </c>
      <c r="S178" s="1">
        <f t="shared" si="88"/>
        <v>-3.3000000000000003</v>
      </c>
      <c r="U178" s="1">
        <f t="shared" si="79"/>
        <v>9.9</v>
      </c>
      <c r="V178" s="1">
        <f t="shared" si="80"/>
        <v>-16.7</v>
      </c>
      <c r="W178" s="5">
        <f t="shared" ref="W178" si="112">INTERCEPT(E$7:F$7,E178:F178)</f>
        <v>127.18181818181819</v>
      </c>
      <c r="X178" s="1">
        <f t="shared" si="90"/>
        <v>261.73469387755102</v>
      </c>
      <c r="Y178" s="1">
        <f t="shared" si="81"/>
        <v>134.55287569573284</v>
      </c>
      <c r="Z178" s="1">
        <f t="shared" si="82"/>
        <v>194.45825602968461</v>
      </c>
      <c r="AA178" s="7">
        <f t="shared" si="83"/>
        <v>888.04897959183666</v>
      </c>
      <c r="AB178" s="1">
        <f t="shared" si="84"/>
        <v>206.99703557312256</v>
      </c>
      <c r="AC178" s="1">
        <f t="shared" si="91"/>
        <v>2304.5669960474311</v>
      </c>
      <c r="AD178" s="1">
        <f t="shared" si="92"/>
        <v>23.683300395256907</v>
      </c>
      <c r="AE178" s="12">
        <f t="shared" si="93"/>
        <v>0.61699446031806937</v>
      </c>
      <c r="AG178" s="23">
        <f t="shared" si="76"/>
        <v>0.30731000000000003</v>
      </c>
      <c r="AH178" s="23">
        <f t="shared" si="77"/>
        <v>0.30084000000000005</v>
      </c>
      <c r="AI178" s="11">
        <f t="shared" si="74"/>
        <v>0.20868000000000003</v>
      </c>
      <c r="AJ178" s="11">
        <f t="shared" si="74"/>
        <v>0.31964000000000004</v>
      </c>
      <c r="AK178" s="11">
        <f t="shared" si="74"/>
        <v>0.35736000000000001</v>
      </c>
      <c r="AL178" s="11">
        <f t="shared" si="74"/>
        <v>0.50009999999999999</v>
      </c>
      <c r="AM178" s="23">
        <f t="shared" si="67"/>
        <v>0.85349298755199998</v>
      </c>
      <c r="AN178" s="23">
        <f t="shared" si="67"/>
        <v>1.017257768608</v>
      </c>
      <c r="AO178" s="23">
        <f t="shared" si="67"/>
        <v>0.82513434563200017</v>
      </c>
      <c r="AP178" s="23">
        <f t="shared" si="66"/>
        <v>0.77339533043200015</v>
      </c>
      <c r="AQ178" s="23">
        <f t="shared" si="66"/>
        <v>0.63994102420000021</v>
      </c>
      <c r="AR178" s="23">
        <f t="shared" si="107"/>
        <v>2.584832577600245</v>
      </c>
      <c r="AS178" s="23">
        <f t="shared" si="107"/>
        <v>1.2451986002700346</v>
      </c>
      <c r="AT178" s="23">
        <f t="shared" si="107"/>
        <v>1.0220775277008489</v>
      </c>
      <c r="AU178" s="23">
        <f t="shared" si="107"/>
        <v>0.33374630906392649</v>
      </c>
    </row>
    <row r="179" spans="1:47" x14ac:dyDescent="0.35">
      <c r="A179">
        <v>2009</v>
      </c>
      <c r="B179" s="1">
        <v>-7.5</v>
      </c>
      <c r="C179" s="1">
        <v>-10.1</v>
      </c>
      <c r="D179" s="1">
        <v>-16.2</v>
      </c>
      <c r="E179" s="1">
        <v>-7.6</v>
      </c>
      <c r="F179" s="6">
        <v>-0.1</v>
      </c>
      <c r="G179" s="1">
        <v>5.0999999999999996</v>
      </c>
      <c r="H179" s="1">
        <v>9.4</v>
      </c>
      <c r="I179" s="1">
        <v>8.8000000000000007</v>
      </c>
      <c r="J179" s="1">
        <v>2.7</v>
      </c>
      <c r="K179" s="1">
        <v>-1.8</v>
      </c>
      <c r="L179" s="1">
        <v>-6.9</v>
      </c>
      <c r="M179" s="1">
        <v>-3.3</v>
      </c>
      <c r="N179" s="1">
        <v>-2.2999999999999998</v>
      </c>
      <c r="O179" s="1">
        <f t="shared" si="75"/>
        <v>26</v>
      </c>
      <c r="P179" s="1">
        <f t="shared" si="85"/>
        <v>-8.9666666666666668</v>
      </c>
      <c r="Q179" s="1">
        <f t="shared" si="86"/>
        <v>-7.9666666666666659</v>
      </c>
      <c r="R179" s="1">
        <f t="shared" si="87"/>
        <v>7.7666666666666666</v>
      </c>
      <c r="S179" s="1">
        <f t="shared" si="88"/>
        <v>-2</v>
      </c>
      <c r="U179" s="1">
        <f t="shared" si="79"/>
        <v>9.4</v>
      </c>
      <c r="V179" s="1">
        <f t="shared" si="80"/>
        <v>-16.2</v>
      </c>
      <c r="W179" s="4">
        <f t="shared" ref="W179" si="113">INTERCEPT(F$7:G$7,F179:G179)</f>
        <v>136.08653846153845</v>
      </c>
      <c r="X179" s="1">
        <f t="shared" si="90"/>
        <v>276.3</v>
      </c>
      <c r="Y179" s="1">
        <f t="shared" si="81"/>
        <v>140.21346153846156</v>
      </c>
      <c r="Z179" s="1">
        <f t="shared" si="82"/>
        <v>206.19326923076923</v>
      </c>
      <c r="AA179" s="7">
        <f t="shared" si="83"/>
        <v>878.67102564102572</v>
      </c>
      <c r="AB179" s="1">
        <f t="shared" si="84"/>
        <v>239.35184458398743</v>
      </c>
      <c r="AC179" s="1">
        <f t="shared" si="91"/>
        <v>2584.9999215070638</v>
      </c>
      <c r="AD179" s="1">
        <f t="shared" si="92"/>
        <v>16.410616169544738</v>
      </c>
      <c r="AE179" s="12">
        <f t="shared" si="93"/>
        <v>0.63170426221179321</v>
      </c>
      <c r="AG179" s="23">
        <f t="shared" si="76"/>
        <v>0.28886000000000006</v>
      </c>
      <c r="AH179" s="23">
        <f t="shared" si="77"/>
        <v>0.311</v>
      </c>
      <c r="AI179" s="11">
        <f t="shared" si="74"/>
        <v>0.21380000000000002</v>
      </c>
      <c r="AJ179" s="11">
        <f t="shared" si="74"/>
        <v>0.32779999999999998</v>
      </c>
      <c r="AK179" s="11">
        <f t="shared" si="74"/>
        <v>0.36519999999999997</v>
      </c>
      <c r="AL179" s="11">
        <f t="shared" si="74"/>
        <v>0.50529999999999997</v>
      </c>
      <c r="AM179" s="23">
        <f t="shared" si="67"/>
        <v>0.83795482000000021</v>
      </c>
      <c r="AN179" s="23">
        <f t="shared" si="67"/>
        <v>1.0070812648</v>
      </c>
      <c r="AO179" s="23">
        <f t="shared" si="67"/>
        <v>0.81335787280000016</v>
      </c>
      <c r="AP179" s="23">
        <f t="shared" si="66"/>
        <v>0.76350591680000002</v>
      </c>
      <c r="AQ179" s="23">
        <f t="shared" si="66"/>
        <v>0.63694097780000014</v>
      </c>
      <c r="AR179" s="23">
        <f t="shared" si="107"/>
        <v>2.5582551814755754</v>
      </c>
      <c r="AS179" s="23">
        <f t="shared" si="107"/>
        <v>1.2297358156060585</v>
      </c>
      <c r="AT179" s="23">
        <f t="shared" si="107"/>
        <v>1.0101455694915571</v>
      </c>
      <c r="AU179" s="23">
        <f t="shared" si="107"/>
        <v>0.33120034740066245</v>
      </c>
    </row>
    <row r="180" spans="1:47" x14ac:dyDescent="0.35">
      <c r="A180">
        <v>2010</v>
      </c>
      <c r="B180" s="1">
        <v>-6.9</v>
      </c>
      <c r="C180" s="1">
        <v>-4.8</v>
      </c>
      <c r="D180" s="1">
        <v>-7.3</v>
      </c>
      <c r="E180" s="1">
        <v>-3.2</v>
      </c>
      <c r="F180" s="5">
        <v>3.5</v>
      </c>
      <c r="G180" s="1">
        <v>6.2</v>
      </c>
      <c r="H180" s="1">
        <v>9</v>
      </c>
      <c r="I180" s="1">
        <v>9.6</v>
      </c>
      <c r="J180" s="1">
        <v>6.3</v>
      </c>
      <c r="K180" s="5">
        <v>1.2</v>
      </c>
      <c r="L180" s="1">
        <v>-0.6</v>
      </c>
      <c r="M180" s="1">
        <v>-1.9</v>
      </c>
      <c r="N180" s="1">
        <v>0.9</v>
      </c>
      <c r="O180" s="1">
        <f t="shared" si="75"/>
        <v>34.599999999999994</v>
      </c>
      <c r="P180" s="1">
        <f t="shared" si="85"/>
        <v>-5</v>
      </c>
      <c r="Q180" s="1">
        <f t="shared" si="86"/>
        <v>-2.3333333333333335</v>
      </c>
      <c r="R180" s="1">
        <f t="shared" si="87"/>
        <v>8.2666666666666657</v>
      </c>
      <c r="S180" s="1">
        <f t="shared" si="88"/>
        <v>2.3000000000000003</v>
      </c>
      <c r="U180" s="1">
        <f t="shared" si="79"/>
        <v>9.6</v>
      </c>
      <c r="V180" s="1">
        <f t="shared" si="80"/>
        <v>-7.3</v>
      </c>
      <c r="W180" s="5">
        <f t="shared" ref="W180" si="114">INTERCEPT(E$7:F$7,E180:F180)</f>
        <v>119.56716417910448</v>
      </c>
      <c r="X180" s="5">
        <f>INTERCEPT(K$7:L$7,K180:L180)</f>
        <v>308.83333333333331</v>
      </c>
      <c r="Y180" s="1">
        <f t="shared" si="81"/>
        <v>189.26616915422883</v>
      </c>
      <c r="Z180" s="1">
        <f t="shared" si="82"/>
        <v>214.20024875621891</v>
      </c>
      <c r="AA180" s="7">
        <f t="shared" si="83"/>
        <v>1211.3034825870645</v>
      </c>
      <c r="AB180" s="1">
        <f t="shared" si="84"/>
        <v>208.26716417910447</v>
      </c>
      <c r="AC180" s="1">
        <f t="shared" si="91"/>
        <v>1013.5668656716416</v>
      </c>
      <c r="AD180" s="1">
        <f t="shared" si="92"/>
        <v>15.433582089552246</v>
      </c>
      <c r="AE180" s="12">
        <f t="shared" si="93"/>
        <v>0.47773705772683184</v>
      </c>
      <c r="AG180" s="23">
        <f t="shared" si="76"/>
        <v>0.27410000000000001</v>
      </c>
      <c r="AH180" s="23">
        <f t="shared" si="77"/>
        <v>0.42021999999999993</v>
      </c>
      <c r="AI180" s="11">
        <f t="shared" si="74"/>
        <v>0.26883999999999997</v>
      </c>
      <c r="AJ180" s="11">
        <f t="shared" si="74"/>
        <v>0.41551999999999994</v>
      </c>
      <c r="AK180" s="11">
        <f t="shared" si="74"/>
        <v>0.44947999999999994</v>
      </c>
      <c r="AL180" s="11">
        <f t="shared" si="74"/>
        <v>0.56119999999999992</v>
      </c>
      <c r="AM180" s="23">
        <f t="shared" si="67"/>
        <v>0.7024731331280003</v>
      </c>
      <c r="AN180" s="23">
        <f t="shared" si="67"/>
        <v>0.9056969683520002</v>
      </c>
      <c r="AO180" s="23">
        <f t="shared" si="67"/>
        <v>0.70711442636800026</v>
      </c>
      <c r="AP180" s="23">
        <f t="shared" si="66"/>
        <v>0.6759832943680002</v>
      </c>
      <c r="AQ180" s="23">
        <f t="shared" si="66"/>
        <v>0.61295596480000003</v>
      </c>
      <c r="AR180" s="23">
        <f t="shared" si="107"/>
        <v>2.8485010979002383</v>
      </c>
      <c r="AS180" s="23">
        <f t="shared" si="107"/>
        <v>1.346260685712426</v>
      </c>
      <c r="AT180" s="23">
        <f t="shared" si="107"/>
        <v>1.1159868356075553</v>
      </c>
      <c r="AU180" s="23">
        <f t="shared" si="107"/>
        <v>0.3814777007737305</v>
      </c>
    </row>
    <row r="181" spans="1:47" x14ac:dyDescent="0.35">
      <c r="A181">
        <v>2011</v>
      </c>
      <c r="B181" s="1">
        <v>-6</v>
      </c>
      <c r="C181" s="1">
        <v>-8.9</v>
      </c>
      <c r="D181" s="1">
        <v>-12.2</v>
      </c>
      <c r="E181" s="1">
        <v>-12.3</v>
      </c>
      <c r="F181" s="6">
        <v>-1.6</v>
      </c>
      <c r="G181" s="1">
        <v>5.4</v>
      </c>
      <c r="H181" s="1">
        <v>9.8000000000000007</v>
      </c>
      <c r="I181" s="1">
        <v>8.1</v>
      </c>
      <c r="J181" s="1">
        <v>2.9</v>
      </c>
      <c r="K181" s="1">
        <v>-2.6</v>
      </c>
      <c r="L181" s="1">
        <v>-5.6</v>
      </c>
      <c r="M181" s="1">
        <v>-8.9</v>
      </c>
      <c r="N181" s="1">
        <v>-2.7</v>
      </c>
      <c r="O181" s="1">
        <f t="shared" si="75"/>
        <v>26.2</v>
      </c>
      <c r="P181" s="1">
        <f t="shared" si="85"/>
        <v>-5.6000000000000005</v>
      </c>
      <c r="Q181" s="1">
        <f t="shared" si="86"/>
        <v>-8.7000000000000011</v>
      </c>
      <c r="R181" s="1">
        <f t="shared" si="87"/>
        <v>7.7666666666666666</v>
      </c>
      <c r="S181" s="1">
        <f t="shared" si="88"/>
        <v>-1.7666666666666666</v>
      </c>
      <c r="U181" s="1">
        <f t="shared" si="79"/>
        <v>9.8000000000000007</v>
      </c>
      <c r="V181" s="1">
        <f t="shared" si="80"/>
        <v>-12.3</v>
      </c>
      <c r="W181" s="4">
        <f t="shared" ref="W181" si="115">INTERCEPT(F$7:G$7,F181:G181)</f>
        <v>142.47142857142856</v>
      </c>
      <c r="X181" s="1">
        <f t="shared" si="90"/>
        <v>274.08181818181816</v>
      </c>
      <c r="Y181" s="1">
        <f t="shared" si="81"/>
        <v>131.6103896103896</v>
      </c>
      <c r="Z181" s="1">
        <f t="shared" si="82"/>
        <v>208.27662337662338</v>
      </c>
      <c r="AA181" s="7">
        <f t="shared" si="83"/>
        <v>859.85454545454536</v>
      </c>
      <c r="AB181" s="1">
        <f t="shared" si="84"/>
        <v>198.63809523809525</v>
      </c>
      <c r="AC181" s="1">
        <f t="shared" si="91"/>
        <v>1628.8323809523808</v>
      </c>
      <c r="AD181" s="1">
        <f t="shared" si="92"/>
        <v>43.152380952380938</v>
      </c>
      <c r="AE181" s="12">
        <f t="shared" si="93"/>
        <v>0.57918477980462368</v>
      </c>
      <c r="AG181" s="23">
        <f t="shared" si="76"/>
        <v>0.30362000000000006</v>
      </c>
      <c r="AH181" s="23">
        <f t="shared" si="77"/>
        <v>0.31353999999999999</v>
      </c>
      <c r="AI181" s="11">
        <f t="shared" si="74"/>
        <v>0.21507999999999999</v>
      </c>
      <c r="AJ181" s="11">
        <f t="shared" si="74"/>
        <v>0.32984000000000002</v>
      </c>
      <c r="AK181" s="11">
        <f t="shared" si="74"/>
        <v>0.36715999999999999</v>
      </c>
      <c r="AL181" s="11">
        <f t="shared" si="74"/>
        <v>0.50659999999999994</v>
      </c>
      <c r="AM181" s="23">
        <f t="shared" si="67"/>
        <v>0.83414834247200009</v>
      </c>
      <c r="AN181" s="23">
        <f t="shared" si="67"/>
        <v>1.0045569634880001</v>
      </c>
      <c r="AO181" s="23">
        <f t="shared" si="67"/>
        <v>0.81046410995200002</v>
      </c>
      <c r="AP181" s="23">
        <f t="shared" si="66"/>
        <v>0.76108004675200003</v>
      </c>
      <c r="AQ181" s="23">
        <f t="shared" si="66"/>
        <v>0.63621141520000024</v>
      </c>
      <c r="AR181" s="23">
        <f t="shared" si="107"/>
        <v>2.5275411283630151</v>
      </c>
      <c r="AS181" s="23">
        <f t="shared" si="107"/>
        <v>1.2143313891228043</v>
      </c>
      <c r="AT181" s="23">
        <f t="shared" si="107"/>
        <v>0.99768230783774114</v>
      </c>
      <c r="AU181" s="23">
        <f t="shared" si="107"/>
        <v>0.32744718404200501</v>
      </c>
    </row>
    <row r="182" spans="1:47" x14ac:dyDescent="0.35">
      <c r="A182">
        <v>2012</v>
      </c>
      <c r="B182" s="1">
        <v>-11.1</v>
      </c>
      <c r="C182" s="1">
        <v>-12.6</v>
      </c>
      <c r="D182" s="1">
        <v>-15.3</v>
      </c>
      <c r="E182" s="1">
        <v>-4.8</v>
      </c>
      <c r="F182" s="5">
        <v>1.6</v>
      </c>
      <c r="G182" s="1">
        <v>8.1</v>
      </c>
      <c r="H182" s="1">
        <v>10</v>
      </c>
      <c r="I182" s="1">
        <v>8.1999999999999993</v>
      </c>
      <c r="J182" s="1">
        <v>5</v>
      </c>
      <c r="K182" s="5">
        <v>0.7</v>
      </c>
      <c r="L182" s="1">
        <v>-4.5</v>
      </c>
      <c r="M182" s="1">
        <v>-6.3</v>
      </c>
      <c r="N182" s="1">
        <v>-1.8</v>
      </c>
      <c r="O182" s="1">
        <f t="shared" si="75"/>
        <v>32.9</v>
      </c>
      <c r="P182" s="1">
        <f t="shared" si="85"/>
        <v>-10.866666666666667</v>
      </c>
      <c r="Q182" s="1">
        <f t="shared" si="86"/>
        <v>-6.166666666666667</v>
      </c>
      <c r="R182" s="1">
        <f t="shared" si="87"/>
        <v>8.7666666666666675</v>
      </c>
      <c r="S182" s="1">
        <f t="shared" si="88"/>
        <v>0.40000000000000008</v>
      </c>
      <c r="U182" s="1">
        <f t="shared" si="79"/>
        <v>10</v>
      </c>
      <c r="V182" s="1">
        <f t="shared" si="80"/>
        <v>-15.3</v>
      </c>
      <c r="W182" s="5">
        <f t="shared" ref="W182" si="116">INTERCEPT(E$7:F$7,E182:F182)</f>
        <v>127.875</v>
      </c>
      <c r="X182" s="5">
        <f>INTERCEPT(K$7:L$7,K182:L182)</f>
        <v>292.60576923076923</v>
      </c>
      <c r="Y182" s="1">
        <f t="shared" si="81"/>
        <v>164.73076923076923</v>
      </c>
      <c r="Z182" s="1">
        <f t="shared" si="82"/>
        <v>210.24038461538461</v>
      </c>
      <c r="AA182" s="7">
        <f t="shared" si="83"/>
        <v>1098.2051282051282</v>
      </c>
      <c r="AB182" s="1">
        <f t="shared" si="84"/>
        <v>218.79318181818184</v>
      </c>
      <c r="AC182" s="1">
        <f t="shared" si="91"/>
        <v>2231.6904545454545</v>
      </c>
      <c r="AD182" s="1">
        <f t="shared" si="92"/>
        <v>18.478409090909082</v>
      </c>
      <c r="AE182" s="12">
        <f t="shared" si="93"/>
        <v>0.58771834947485402</v>
      </c>
      <c r="AG182" s="23">
        <f t="shared" si="76"/>
        <v>0.311</v>
      </c>
      <c r="AH182" s="23">
        <f t="shared" si="77"/>
        <v>0.39862999999999998</v>
      </c>
      <c r="AI182" s="11">
        <f t="shared" si="74"/>
        <v>0.25795999999999997</v>
      </c>
      <c r="AJ182" s="11">
        <f t="shared" si="74"/>
        <v>0.39817999999999998</v>
      </c>
      <c r="AK182" s="11">
        <f t="shared" si="74"/>
        <v>0.43281999999999998</v>
      </c>
      <c r="AL182" s="11">
        <f t="shared" si="74"/>
        <v>0.55014999999999992</v>
      </c>
      <c r="AM182" s="23">
        <f t="shared" si="67"/>
        <v>0.72467592209800014</v>
      </c>
      <c r="AN182" s="23">
        <f t="shared" si="67"/>
        <v>0.92457533507200018</v>
      </c>
      <c r="AO182" s="23">
        <f t="shared" si="67"/>
        <v>0.72516269600800021</v>
      </c>
      <c r="AP182" s="23">
        <f t="shared" si="66"/>
        <v>0.69055802880799999</v>
      </c>
      <c r="AQ182" s="23">
        <f t="shared" si="66"/>
        <v>0.61649785445000027</v>
      </c>
      <c r="AR182" s="23">
        <f t="shared" si="107"/>
        <v>2.7403834543680161</v>
      </c>
      <c r="AS182" s="23">
        <f t="shared" si="107"/>
        <v>1.2981273283066701</v>
      </c>
      <c r="AT182" s="23">
        <f t="shared" si="107"/>
        <v>1.0740053140371415</v>
      </c>
      <c r="AU182" s="23">
        <f t="shared" si="107"/>
        <v>0.36428018973827275</v>
      </c>
    </row>
    <row r="183" spans="1:47" x14ac:dyDescent="0.35">
      <c r="A183">
        <v>2013</v>
      </c>
      <c r="B183" s="1">
        <v>-7.4</v>
      </c>
      <c r="C183" s="1">
        <v>-10.6</v>
      </c>
      <c r="D183" s="1">
        <v>-7.3</v>
      </c>
      <c r="E183" s="1">
        <v>-4.3</v>
      </c>
      <c r="F183" s="6">
        <v>-3</v>
      </c>
      <c r="G183" s="1">
        <v>6.3</v>
      </c>
      <c r="H183" s="1">
        <v>8.1999999999999993</v>
      </c>
      <c r="I183" s="1">
        <v>6.8</v>
      </c>
      <c r="J183" s="1">
        <v>3.5</v>
      </c>
      <c r="K183" s="1">
        <v>-0.7</v>
      </c>
      <c r="L183" s="1">
        <v>-5.8</v>
      </c>
      <c r="M183" s="1">
        <v>-8.3000000000000007</v>
      </c>
      <c r="N183" s="1">
        <v>-1.9</v>
      </c>
      <c r="O183" s="1">
        <f t="shared" si="75"/>
        <v>24.8</v>
      </c>
      <c r="P183" s="1">
        <f t="shared" si="85"/>
        <v>-8.1</v>
      </c>
      <c r="Q183" s="1">
        <f t="shared" si="86"/>
        <v>-4.8666666666666663</v>
      </c>
      <c r="R183" s="1">
        <f t="shared" si="87"/>
        <v>7.1000000000000005</v>
      </c>
      <c r="S183" s="1">
        <f t="shared" si="88"/>
        <v>-1</v>
      </c>
      <c r="U183" s="1">
        <f t="shared" si="79"/>
        <v>8.1999999999999993</v>
      </c>
      <c r="V183" s="1">
        <f t="shared" si="80"/>
        <v>-10.6</v>
      </c>
      <c r="W183" s="4">
        <f t="shared" ref="W183:W185" si="117">INTERCEPT(F$7:G$7,F183:G183)</f>
        <v>145.33870967741936</v>
      </c>
      <c r="X183" s="1">
        <f t="shared" si="90"/>
        <v>283.41666666666669</v>
      </c>
      <c r="Y183" s="1">
        <f t="shared" si="81"/>
        <v>138.07795698924733</v>
      </c>
      <c r="Z183" s="1">
        <f t="shared" si="82"/>
        <v>214.37768817204301</v>
      </c>
      <c r="AA183" s="7">
        <f t="shared" si="83"/>
        <v>754.82616487455198</v>
      </c>
      <c r="AB183" s="1">
        <f t="shared" si="84"/>
        <v>217.73294044665013</v>
      </c>
      <c r="AC183" s="1">
        <f t="shared" si="91"/>
        <v>1538.6461124896609</v>
      </c>
      <c r="AD183" s="1">
        <f t="shared" si="92"/>
        <v>36.472239454094293</v>
      </c>
      <c r="AE183" s="12">
        <f t="shared" si="93"/>
        <v>0.58809247646799645</v>
      </c>
      <c r="AG183" s="23">
        <f t="shared" si="76"/>
        <v>0.24458000000000002</v>
      </c>
      <c r="AH183" s="23">
        <f t="shared" si="77"/>
        <v>0.29576000000000002</v>
      </c>
      <c r="AI183" s="11">
        <f t="shared" si="74"/>
        <v>0.20612</v>
      </c>
      <c r="AJ183" s="11">
        <f t="shared" si="74"/>
        <v>0.31556000000000001</v>
      </c>
      <c r="AK183" s="11">
        <f t="shared" si="74"/>
        <v>0.35343999999999998</v>
      </c>
      <c r="AL183" s="11">
        <f t="shared" si="74"/>
        <v>0.4975</v>
      </c>
      <c r="AM183" s="23">
        <f t="shared" si="67"/>
        <v>0.86144942579200012</v>
      </c>
      <c r="AN183" s="23">
        <f t="shared" si="67"/>
        <v>1.0223935996480003</v>
      </c>
      <c r="AO183" s="23">
        <f t="shared" si="67"/>
        <v>0.83114343491200005</v>
      </c>
      <c r="AP183" s="23">
        <f t="shared" si="66"/>
        <v>0.77845159731200009</v>
      </c>
      <c r="AQ183" s="23">
        <f t="shared" si="66"/>
        <v>0.64149012500000013</v>
      </c>
      <c r="AR183" s="23">
        <f t="shared" si="107"/>
        <v>2.38908160950368</v>
      </c>
      <c r="AS183" s="23">
        <f t="shared" si="107"/>
        <v>1.1521772454779111</v>
      </c>
      <c r="AT183" s="23">
        <f t="shared" si="107"/>
        <v>0.94537450722862137</v>
      </c>
      <c r="AU183" s="23">
        <f t="shared" si="107"/>
        <v>0.30806793414488115</v>
      </c>
    </row>
    <row r="184" spans="1:47" x14ac:dyDescent="0.35">
      <c r="A184">
        <v>2014</v>
      </c>
      <c r="B184" s="1">
        <v>-5.3</v>
      </c>
      <c r="C184" s="1">
        <v>-9</v>
      </c>
      <c r="D184" s="1">
        <v>-12.4</v>
      </c>
      <c r="E184" s="1">
        <v>-8.5</v>
      </c>
      <c r="F184" s="6">
        <v>-1.1000000000000001</v>
      </c>
      <c r="G184" s="1">
        <v>6.6</v>
      </c>
      <c r="H184" s="1">
        <v>8.6999999999999993</v>
      </c>
      <c r="I184" s="1">
        <v>7.4</v>
      </c>
      <c r="J184" s="1">
        <v>3.4</v>
      </c>
      <c r="K184" s="1">
        <v>-1.3</v>
      </c>
      <c r="L184" s="1">
        <v>-3.3</v>
      </c>
      <c r="M184" s="1">
        <v>-8.5</v>
      </c>
      <c r="N184" s="1">
        <v>-1.9</v>
      </c>
      <c r="O184" s="1">
        <f t="shared" si="75"/>
        <v>26.099999999999998</v>
      </c>
      <c r="P184" s="1">
        <f t="shared" si="85"/>
        <v>-7.5333333333333341</v>
      </c>
      <c r="Q184" s="1">
        <f t="shared" si="86"/>
        <v>-7.333333333333333</v>
      </c>
      <c r="R184" s="1">
        <f t="shared" si="87"/>
        <v>7.5666666666666664</v>
      </c>
      <c r="S184" s="1">
        <f t="shared" si="88"/>
        <v>-0.40000000000000008</v>
      </c>
      <c r="U184" s="1">
        <f t="shared" si="79"/>
        <v>8.6999999999999993</v>
      </c>
      <c r="V184" s="1">
        <f t="shared" si="80"/>
        <v>-12.4</v>
      </c>
      <c r="W184" s="4">
        <f t="shared" si="117"/>
        <v>139.85714285714286</v>
      </c>
      <c r="X184" s="1">
        <f t="shared" si="90"/>
        <v>280.06382978723406</v>
      </c>
      <c r="Y184" s="1">
        <f t="shared" si="81"/>
        <v>140.20668693009119</v>
      </c>
      <c r="Z184" s="1">
        <f t="shared" si="82"/>
        <v>209.96048632218844</v>
      </c>
      <c r="AA184" s="7">
        <f t="shared" si="83"/>
        <v>813.1987841945288</v>
      </c>
      <c r="AB184" s="1">
        <f t="shared" si="84"/>
        <v>221.44047619047618</v>
      </c>
      <c r="AC184" s="1">
        <f t="shared" si="91"/>
        <v>1830.5746031746028</v>
      </c>
      <c r="AD184" s="1">
        <f t="shared" si="92"/>
        <v>29.136904761904773</v>
      </c>
      <c r="AE184" s="12">
        <f t="shared" si="93"/>
        <v>0.60005752475789476</v>
      </c>
      <c r="AG184" s="23">
        <f t="shared" si="76"/>
        <v>0.26302999999999999</v>
      </c>
      <c r="AH184" s="23">
        <f t="shared" si="77"/>
        <v>0.31226999999999999</v>
      </c>
      <c r="AI184" s="11">
        <f t="shared" si="74"/>
        <v>0.21443999999999999</v>
      </c>
      <c r="AJ184" s="11">
        <f t="shared" si="74"/>
        <v>0.32882</v>
      </c>
      <c r="AK184" s="11">
        <f t="shared" si="74"/>
        <v>0.36617999999999995</v>
      </c>
      <c r="AL184" s="11">
        <f t="shared" si="74"/>
        <v>0.5059499999999999</v>
      </c>
      <c r="AM184" s="23">
        <f t="shared" si="67"/>
        <v>0.83604767801800006</v>
      </c>
      <c r="AN184" s="23">
        <f t="shared" si="67"/>
        <v>1.0058181229120002</v>
      </c>
      <c r="AO184" s="23">
        <f t="shared" si="67"/>
        <v>0.811908473608</v>
      </c>
      <c r="AP184" s="23">
        <f t="shared" si="66"/>
        <v>0.76229065760800019</v>
      </c>
      <c r="AQ184" s="23">
        <f t="shared" si="66"/>
        <v>0.63657517405000008</v>
      </c>
      <c r="AR184" s="23">
        <f t="shared" si="107"/>
        <v>2.4595550069637566</v>
      </c>
      <c r="AS184" s="23">
        <f t="shared" si="107"/>
        <v>1.1819789140800663</v>
      </c>
      <c r="AT184" s="23">
        <f t="shared" si="107"/>
        <v>0.97100902390753996</v>
      </c>
      <c r="AU184" s="23">
        <f t="shared" si="107"/>
        <v>0.31853066239662486</v>
      </c>
    </row>
    <row r="185" spans="1:47" x14ac:dyDescent="0.35">
      <c r="A185">
        <v>2015</v>
      </c>
      <c r="B185" s="1">
        <v>-13.9</v>
      </c>
      <c r="C185" s="1">
        <v>-18.600000000000001</v>
      </c>
      <c r="D185" s="1">
        <v>-14</v>
      </c>
      <c r="E185" s="1">
        <v>-10</v>
      </c>
      <c r="F185" s="6">
        <v>-1.6</v>
      </c>
      <c r="G185" s="1">
        <v>4.7</v>
      </c>
      <c r="H185" s="1">
        <v>9.1999999999999993</v>
      </c>
      <c r="I185" s="1">
        <v>6.8</v>
      </c>
      <c r="J185" s="1">
        <v>2.8</v>
      </c>
      <c r="K185" s="1">
        <v>-2.5</v>
      </c>
      <c r="L185" s="1">
        <v>-7.5</v>
      </c>
      <c r="M185" s="1">
        <v>-10.4</v>
      </c>
      <c r="N185" s="1">
        <v>-4.5999999999999996</v>
      </c>
      <c r="O185" s="1">
        <f t="shared" si="75"/>
        <v>23.5</v>
      </c>
      <c r="P185" s="1">
        <f t="shared" si="85"/>
        <v>-13.666666666666666</v>
      </c>
      <c r="Q185" s="1">
        <f t="shared" si="86"/>
        <v>-8.5333333333333332</v>
      </c>
      <c r="R185" s="1">
        <f t="shared" si="87"/>
        <v>6.8999999999999995</v>
      </c>
      <c r="S185" s="1">
        <f t="shared" si="88"/>
        <v>-2.4</v>
      </c>
      <c r="U185" s="1">
        <f t="shared" si="79"/>
        <v>9.1999999999999993</v>
      </c>
      <c r="V185" s="1">
        <f t="shared" si="80"/>
        <v>-18.600000000000001</v>
      </c>
      <c r="W185" s="4">
        <f t="shared" si="117"/>
        <v>143.24603174603175</v>
      </c>
      <c r="X185" s="1">
        <f t="shared" si="90"/>
        <v>274.11320754716979</v>
      </c>
      <c r="Y185" s="1">
        <f t="shared" si="81"/>
        <v>130.86717580113805</v>
      </c>
      <c r="Z185" s="1">
        <f t="shared" si="82"/>
        <v>208.67961964660077</v>
      </c>
      <c r="AA185" s="7">
        <f t="shared" si="83"/>
        <v>802.65201158031334</v>
      </c>
      <c r="AB185" s="1">
        <f t="shared" si="84"/>
        <v>228.18220195879769</v>
      </c>
      <c r="AC185" s="1">
        <f t="shared" si="91"/>
        <v>2829.4593042890915</v>
      </c>
      <c r="AD185" s="1">
        <f t="shared" si="92"/>
        <v>29.154930766632901</v>
      </c>
      <c r="AE185" s="12">
        <f t="shared" si="93"/>
        <v>0.65248035305748819</v>
      </c>
      <c r="AG185" s="23">
        <f t="shared" si="76"/>
        <v>0.28148000000000001</v>
      </c>
      <c r="AH185" s="23">
        <f t="shared" si="77"/>
        <v>0.27925</v>
      </c>
      <c r="AI185" s="11">
        <f t="shared" si="74"/>
        <v>0.1978</v>
      </c>
      <c r="AJ185" s="11">
        <f t="shared" si="74"/>
        <v>0.30230000000000001</v>
      </c>
      <c r="AK185" s="11">
        <f t="shared" si="74"/>
        <v>0.3407</v>
      </c>
      <c r="AL185" s="11">
        <f t="shared" si="74"/>
        <v>0.48904999999999998</v>
      </c>
      <c r="AM185" s="23">
        <f t="shared" si="67"/>
        <v>0.8881704612500001</v>
      </c>
      <c r="AN185" s="23">
        <f t="shared" si="67"/>
        <v>1.0393041128</v>
      </c>
      <c r="AO185" s="23">
        <f t="shared" si="67"/>
        <v>0.85122940180000017</v>
      </c>
      <c r="AP185" s="23">
        <f t="shared" si="66"/>
        <v>0.79539810580000014</v>
      </c>
      <c r="AQ185" s="23">
        <f t="shared" si="66"/>
        <v>0.64675066405000015</v>
      </c>
      <c r="AR185" s="23">
        <f t="shared" si="107"/>
        <v>2.4838960876099878</v>
      </c>
      <c r="AS185" s="23">
        <f t="shared" si="107"/>
        <v>1.2023884307394175</v>
      </c>
      <c r="AT185" s="23">
        <f t="shared" si="107"/>
        <v>0.98541809407149106</v>
      </c>
      <c r="AU185" s="23">
        <f t="shared" si="107"/>
        <v>0.31897755628282792</v>
      </c>
    </row>
    <row r="186" spans="1:47" x14ac:dyDescent="0.35">
      <c r="A186">
        <v>2016</v>
      </c>
      <c r="B186" s="1">
        <v>-7</v>
      </c>
      <c r="C186" s="1">
        <v>-9.3000000000000007</v>
      </c>
      <c r="D186" s="1">
        <v>-6.5</v>
      </c>
      <c r="E186" s="1">
        <v>-0.4</v>
      </c>
      <c r="F186" s="5">
        <v>1.7</v>
      </c>
      <c r="G186" s="1">
        <v>6</v>
      </c>
      <c r="H186" s="1">
        <v>9.1999999999999993</v>
      </c>
      <c r="I186" s="1">
        <v>8.1999999999999993</v>
      </c>
      <c r="J186" s="1">
        <v>3</v>
      </c>
      <c r="K186" s="1">
        <v>-1.2</v>
      </c>
      <c r="L186" s="1">
        <v>-4.7</v>
      </c>
      <c r="M186" s="1">
        <v>-8.3000000000000007</v>
      </c>
      <c r="N186" s="1">
        <v>-0.8</v>
      </c>
      <c r="O186" s="1">
        <f t="shared" si="75"/>
        <v>28.099999999999998</v>
      </c>
      <c r="P186" s="1">
        <f t="shared" si="85"/>
        <v>-8.9</v>
      </c>
      <c r="Q186" s="1">
        <f t="shared" si="86"/>
        <v>-1.7333333333333334</v>
      </c>
      <c r="R186" s="1">
        <f t="shared" si="87"/>
        <v>7.8</v>
      </c>
      <c r="S186" s="1">
        <f t="shared" si="88"/>
        <v>-0.96666666666666679</v>
      </c>
      <c r="U186" s="1">
        <f t="shared" si="79"/>
        <v>9.1999999999999993</v>
      </c>
      <c r="V186" s="1">
        <f t="shared" si="80"/>
        <v>-9.3000000000000007</v>
      </c>
      <c r="W186" s="5">
        <f t="shared" ref="W186:W187" si="118">INTERCEPT(E$7:F$7,E186:F186)</f>
        <v>110.80952380952381</v>
      </c>
      <c r="X186" s="1">
        <f t="shared" si="90"/>
        <v>279.78571428571428</v>
      </c>
      <c r="Y186" s="1">
        <f t="shared" si="81"/>
        <v>168.97619047619048</v>
      </c>
      <c r="Z186" s="1">
        <f t="shared" si="82"/>
        <v>195.29761904761904</v>
      </c>
      <c r="AA186" s="7">
        <f t="shared" si="83"/>
        <v>1036.3873015873016</v>
      </c>
      <c r="AB186" s="1">
        <f>365-X185+W186</f>
        <v>201.696316262354</v>
      </c>
      <c r="AC186" s="1">
        <f t="shared" si="91"/>
        <v>1250.5171608265948</v>
      </c>
      <c r="AD186" s="1">
        <f t="shared" si="92"/>
        <v>9.9613656783468087</v>
      </c>
      <c r="AE186" s="12">
        <f t="shared" si="93"/>
        <v>0.52345979669998555</v>
      </c>
      <c r="AG186" s="23">
        <f t="shared" si="76"/>
        <v>0.28148000000000001</v>
      </c>
      <c r="AH186" s="23">
        <f t="shared" si="77"/>
        <v>0.33766999999999997</v>
      </c>
      <c r="AI186" s="11">
        <f t="shared" si="74"/>
        <v>0.22724</v>
      </c>
      <c r="AJ186" s="11">
        <f t="shared" si="74"/>
        <v>0.34921999999999997</v>
      </c>
      <c r="AK186" s="11">
        <f t="shared" si="74"/>
        <v>0.38577999999999996</v>
      </c>
      <c r="AL186" s="11">
        <f t="shared" si="74"/>
        <v>0.51895000000000002</v>
      </c>
      <c r="AM186" s="23">
        <f t="shared" si="67"/>
        <v>0.79954418993800025</v>
      </c>
      <c r="AN186" s="23">
        <f t="shared" si="67"/>
        <v>0.98097160259200011</v>
      </c>
      <c r="AO186" s="23">
        <f t="shared" si="67"/>
        <v>0.78397795232800016</v>
      </c>
      <c r="AP186" s="23">
        <f t="shared" si="66"/>
        <v>0.73896162432800017</v>
      </c>
      <c r="AQ186" s="23">
        <f t="shared" si="66"/>
        <v>0.62968852804999997</v>
      </c>
      <c r="AR186" s="23">
        <f t="shared" si="107"/>
        <v>2.742127918937721</v>
      </c>
      <c r="AS186" s="23">
        <f t="shared" si="107"/>
        <v>1.311205607522443</v>
      </c>
      <c r="AT186" s="23">
        <f t="shared" si="107"/>
        <v>1.0792861182470983</v>
      </c>
      <c r="AU186" s="23">
        <f t="shared" si="107"/>
        <v>0.3576448435355094</v>
      </c>
    </row>
    <row r="187" spans="1:47" x14ac:dyDescent="0.35">
      <c r="A187">
        <v>2017</v>
      </c>
      <c r="B187" s="1">
        <v>-10.9</v>
      </c>
      <c r="C187" s="1">
        <v>-14.9</v>
      </c>
      <c r="D187" s="1">
        <v>-12.7</v>
      </c>
      <c r="E187" s="1">
        <v>-8.4</v>
      </c>
      <c r="F187" s="5">
        <v>0.5</v>
      </c>
      <c r="G187" s="1">
        <v>4.5999999999999996</v>
      </c>
      <c r="H187" s="1">
        <v>7.3</v>
      </c>
      <c r="I187" s="1">
        <v>6.8</v>
      </c>
      <c r="J187" s="1">
        <v>3</v>
      </c>
      <c r="K187" s="1">
        <v>-0.1</v>
      </c>
      <c r="L187" s="1">
        <v>-4.5</v>
      </c>
      <c r="M187" s="1">
        <v>-4.8</v>
      </c>
      <c r="N187" s="1">
        <v>-2.9</v>
      </c>
      <c r="O187" s="1">
        <f t="shared" si="75"/>
        <v>22.2</v>
      </c>
      <c r="P187" s="1">
        <f t="shared" si="85"/>
        <v>-11.366666666666667</v>
      </c>
      <c r="Q187" s="1">
        <f t="shared" si="86"/>
        <v>-6.8666666666666671</v>
      </c>
      <c r="R187" s="1">
        <f t="shared" si="87"/>
        <v>6.2333333333333334</v>
      </c>
      <c r="S187" s="1">
        <f t="shared" si="88"/>
        <v>-0.53333333333333333</v>
      </c>
      <c r="U187" s="1">
        <f t="shared" si="79"/>
        <v>7.3</v>
      </c>
      <c r="V187" s="1">
        <f t="shared" si="80"/>
        <v>-14.9</v>
      </c>
      <c r="W187" s="5">
        <f t="shared" si="118"/>
        <v>133.7865168539326</v>
      </c>
      <c r="X187" s="1">
        <f t="shared" si="90"/>
        <v>287.51612903225805</v>
      </c>
      <c r="Y187" s="1">
        <f t="shared" si="81"/>
        <v>153.72961217832545</v>
      </c>
      <c r="Z187" s="1">
        <f t="shared" si="82"/>
        <v>210.65132294309532</v>
      </c>
      <c r="AA187" s="7">
        <f t="shared" si="83"/>
        <v>748.15077926785045</v>
      </c>
      <c r="AB187" s="1">
        <f t="shared" ref="AB187:AB192" si="119">365-X186+W187</f>
        <v>219.00080256821832</v>
      </c>
      <c r="AC187" s="1">
        <f t="shared" si="91"/>
        <v>2175.4079721776352</v>
      </c>
      <c r="AD187" s="1">
        <f t="shared" si="92"/>
        <v>24.286115569823437</v>
      </c>
      <c r="AE187" s="12">
        <f t="shared" si="93"/>
        <v>0.6303418152668081</v>
      </c>
      <c r="AG187" s="23">
        <f t="shared" si="76"/>
        <v>0.21137</v>
      </c>
      <c r="AH187" s="23">
        <f t="shared" si="77"/>
        <v>0.26273999999999997</v>
      </c>
      <c r="AI187" s="11">
        <f t="shared" si="74"/>
        <v>0.18948000000000001</v>
      </c>
      <c r="AJ187" s="11">
        <f t="shared" si="74"/>
        <v>0.28904000000000002</v>
      </c>
      <c r="AK187" s="11">
        <f t="shared" si="74"/>
        <v>0.32795999999999997</v>
      </c>
      <c r="AL187" s="11">
        <f t="shared" si="74"/>
        <v>0.48059999999999997</v>
      </c>
      <c r="AM187" s="23">
        <f t="shared" si="67"/>
        <v>0.9162107843920001</v>
      </c>
      <c r="AN187" s="23">
        <f t="shared" si="67"/>
        <v>1.056549662368</v>
      </c>
      <c r="AO187" s="23">
        <f t="shared" si="67"/>
        <v>0.87216637427200006</v>
      </c>
      <c r="AP187" s="23">
        <f t="shared" si="66"/>
        <v>0.81313018307200013</v>
      </c>
      <c r="AQ187" s="23">
        <f t="shared" si="66"/>
        <v>0.65235679120000012</v>
      </c>
      <c r="AR187" s="23">
        <f t="shared" si="107"/>
        <v>2.4178979962215119</v>
      </c>
      <c r="AS187" s="23">
        <f t="shared" si="107"/>
        <v>1.1750384213390264</v>
      </c>
      <c r="AT187" s="23">
        <f t="shared" si="107"/>
        <v>0.96192057559324107</v>
      </c>
      <c r="AU187" s="23">
        <f t="shared" si="107"/>
        <v>0.30928951384197151</v>
      </c>
    </row>
    <row r="188" spans="1:47" x14ac:dyDescent="0.35">
      <c r="A188">
        <v>2018</v>
      </c>
      <c r="B188" s="1">
        <v>-10.1</v>
      </c>
      <c r="C188" s="1">
        <v>-16.2</v>
      </c>
      <c r="D188" s="1">
        <v>-12.1</v>
      </c>
      <c r="E188" s="1">
        <v>-6.1</v>
      </c>
      <c r="F188" s="6">
        <v>-2.5</v>
      </c>
      <c r="G188" s="1">
        <v>3.8</v>
      </c>
      <c r="H188" s="1">
        <v>6</v>
      </c>
      <c r="I188" s="1">
        <v>7.1</v>
      </c>
      <c r="J188" s="1">
        <v>3.2</v>
      </c>
      <c r="K188" s="1">
        <v>-3.3</v>
      </c>
      <c r="L188" s="1">
        <v>-4.5999999999999996</v>
      </c>
      <c r="M188" s="1">
        <v>-5.9</v>
      </c>
      <c r="N188" s="1">
        <v>-3.4</v>
      </c>
      <c r="O188" s="1">
        <f t="shared" si="75"/>
        <v>20.099999999999998</v>
      </c>
      <c r="P188" s="1">
        <f t="shared" si="85"/>
        <v>-10.366666666666665</v>
      </c>
      <c r="Q188" s="1">
        <f t="shared" si="86"/>
        <v>-6.8999999999999995</v>
      </c>
      <c r="R188" s="1">
        <f t="shared" si="87"/>
        <v>5.6333333333333329</v>
      </c>
      <c r="S188" s="1">
        <f t="shared" si="88"/>
        <v>-1.5666666666666664</v>
      </c>
      <c r="U188" s="1">
        <f t="shared" si="79"/>
        <v>7.1</v>
      </c>
      <c r="V188" s="1">
        <f t="shared" si="80"/>
        <v>-16.2</v>
      </c>
      <c r="W188" s="4">
        <f t="shared" ref="W188" si="120">INTERCEPT(F$7:G$7,F188:G188)</f>
        <v>147.60317460317461</v>
      </c>
      <c r="X188" s="1">
        <f t="shared" si="90"/>
        <v>273.01538461538462</v>
      </c>
      <c r="Y188" s="1">
        <f t="shared" si="81"/>
        <v>125.41221001221001</v>
      </c>
      <c r="Z188" s="1">
        <f t="shared" si="82"/>
        <v>210.3092796092796</v>
      </c>
      <c r="AA188" s="7">
        <f t="shared" si="83"/>
        <v>593.61779405779396</v>
      </c>
      <c r="AB188" s="1">
        <f t="shared" si="119"/>
        <v>225.08704557091656</v>
      </c>
      <c r="AC188" s="1">
        <f t="shared" si="91"/>
        <v>2430.9400921658985</v>
      </c>
      <c r="AD188" s="1">
        <f t="shared" si="92"/>
        <v>35.059651817716329</v>
      </c>
      <c r="AE188" s="12">
        <f t="shared" si="93"/>
        <v>0.66927300983129523</v>
      </c>
      <c r="AG188" s="23">
        <f t="shared" si="76"/>
        <v>0.16340000000000002</v>
      </c>
      <c r="AH188" s="23">
        <f t="shared" si="77"/>
        <v>0.23606999999999995</v>
      </c>
      <c r="AI188" s="11">
        <f t="shared" si="74"/>
        <v>0.17604</v>
      </c>
      <c r="AJ188" s="11">
        <f t="shared" si="74"/>
        <v>0.26761999999999997</v>
      </c>
      <c r="AK188" s="11">
        <f t="shared" si="74"/>
        <v>0.30737999999999999</v>
      </c>
      <c r="AL188" s="11">
        <f t="shared" si="74"/>
        <v>0.46694999999999998</v>
      </c>
      <c r="AM188" s="23">
        <f t="shared" si="67"/>
        <v>0.96429358865800019</v>
      </c>
      <c r="AN188" s="23">
        <f t="shared" si="67"/>
        <v>1.0851155974720001</v>
      </c>
      <c r="AO188" s="23">
        <f t="shared" si="67"/>
        <v>0.90778532384800015</v>
      </c>
      <c r="AP188" s="23">
        <f t="shared" si="66"/>
        <v>0.84343376384800017</v>
      </c>
      <c r="AQ188" s="23">
        <f t="shared" si="66"/>
        <v>0.66214287205000011</v>
      </c>
      <c r="AR188" s="23">
        <f t="shared" si="107"/>
        <v>2.1826791990766243</v>
      </c>
      <c r="AS188" s="23">
        <f t="shared" si="107"/>
        <v>1.0678318385055674</v>
      </c>
      <c r="AT188" s="23">
        <f t="shared" si="107"/>
        <v>0.87265695355671347</v>
      </c>
      <c r="AU188" s="23">
        <f t="shared" si="107"/>
        <v>0.27756029803855775</v>
      </c>
    </row>
    <row r="189" spans="1:47" x14ac:dyDescent="0.35">
      <c r="A189">
        <v>2019</v>
      </c>
      <c r="B189" s="1">
        <v>-11.3</v>
      </c>
      <c r="C189" s="1">
        <v>-9.9</v>
      </c>
      <c r="D189" s="1">
        <v>-11.1</v>
      </c>
      <c r="E189" s="1">
        <v>-2.4</v>
      </c>
      <c r="F189" s="5">
        <v>4.7</v>
      </c>
      <c r="G189" s="1">
        <v>7.2</v>
      </c>
      <c r="H189" s="1">
        <v>10.199999999999999</v>
      </c>
      <c r="I189" s="1">
        <v>9</v>
      </c>
      <c r="J189" s="1">
        <v>5.0999999999999996</v>
      </c>
      <c r="K189" s="5">
        <v>0.9</v>
      </c>
      <c r="L189" s="1">
        <v>-0.7</v>
      </c>
      <c r="M189" s="1">
        <v>-7.4</v>
      </c>
      <c r="N189" s="1">
        <v>-0.5</v>
      </c>
      <c r="O189" s="1">
        <f t="shared" si="75"/>
        <v>36.200000000000003</v>
      </c>
      <c r="P189" s="1">
        <f t="shared" si="85"/>
        <v>-9.0333333333333332</v>
      </c>
      <c r="Q189" s="1">
        <f t="shared" si="86"/>
        <v>-2.9333333333333336</v>
      </c>
      <c r="R189" s="1">
        <f t="shared" si="87"/>
        <v>8.7999999999999989</v>
      </c>
      <c r="S189" s="1">
        <f t="shared" si="88"/>
        <v>1.7666666666666666</v>
      </c>
      <c r="U189" s="1">
        <f t="shared" si="79"/>
        <v>10.199999999999999</v>
      </c>
      <c r="V189" s="1">
        <f t="shared" si="80"/>
        <v>-11.3</v>
      </c>
      <c r="W189" s="5">
        <f t="shared" ref="W189:W192" si="121">INTERCEPT(E$7:F$7,E189:F189)</f>
        <v>115.30985915492958</v>
      </c>
      <c r="X189" s="5">
        <f>INTERCEPT(K$7:L$7,K189:L189)</f>
        <v>305.65625</v>
      </c>
      <c r="Y189" s="1">
        <f t="shared" si="81"/>
        <v>190.3463908450704</v>
      </c>
      <c r="Z189" s="1">
        <f t="shared" si="82"/>
        <v>210.4830545774648</v>
      </c>
      <c r="AA189" s="7">
        <f t="shared" si="83"/>
        <v>1294.3554577464786</v>
      </c>
      <c r="AB189" s="1">
        <f t="shared" si="119"/>
        <v>207.29447453954498</v>
      </c>
      <c r="AC189" s="1">
        <f t="shared" si="91"/>
        <v>1561.6183748645722</v>
      </c>
      <c r="AD189" s="1">
        <f t="shared" si="92"/>
        <v>11.662621885157094</v>
      </c>
      <c r="AE189" s="12">
        <f t="shared" si="93"/>
        <v>0.52344652232912647</v>
      </c>
      <c r="AG189" s="23">
        <f t="shared" si="76"/>
        <v>0.31838</v>
      </c>
      <c r="AH189" s="23">
        <f t="shared" si="77"/>
        <v>0.44054000000000004</v>
      </c>
      <c r="AI189" s="11">
        <f t="shared" si="74"/>
        <v>0.27907999999999999</v>
      </c>
      <c r="AJ189" s="11">
        <f t="shared" si="74"/>
        <v>0.43184000000000006</v>
      </c>
      <c r="AK189" s="11">
        <f t="shared" si="74"/>
        <v>0.46516000000000002</v>
      </c>
      <c r="AL189" s="11">
        <f t="shared" si="74"/>
        <v>0.5716</v>
      </c>
      <c r="AM189" s="23">
        <f t="shared" si="67"/>
        <v>0.6836372896720001</v>
      </c>
      <c r="AN189" s="23">
        <f t="shared" si="67"/>
        <v>0.88845246428800007</v>
      </c>
      <c r="AO189" s="23">
        <f t="shared" si="67"/>
        <v>0.69145720115200004</v>
      </c>
      <c r="AP189" s="23">
        <f t="shared" si="67"/>
        <v>0.66349305795200009</v>
      </c>
      <c r="AQ189" s="23">
        <f t="shared" si="67"/>
        <v>0.6101622752000001</v>
      </c>
      <c r="AR189" s="23">
        <f t="shared" si="107"/>
        <v>2.916368031979462</v>
      </c>
      <c r="AS189" s="23">
        <f t="shared" si="107"/>
        <v>1.3761547176328173</v>
      </c>
      <c r="AT189" s="23">
        <f t="shared" si="107"/>
        <v>1.1429035410659494</v>
      </c>
      <c r="AU189" s="23">
        <f t="shared" si="107"/>
        <v>0.39343907624835806</v>
      </c>
    </row>
    <row r="190" spans="1:47" x14ac:dyDescent="0.35">
      <c r="A190">
        <v>2020</v>
      </c>
      <c r="B190" s="1">
        <v>-13.2</v>
      </c>
      <c r="C190" s="1">
        <v>-15.3</v>
      </c>
      <c r="D190" s="1">
        <v>-13.8</v>
      </c>
      <c r="E190" s="1">
        <v>-3.7</v>
      </c>
      <c r="F190" s="5">
        <v>0.4</v>
      </c>
      <c r="G190" s="1">
        <v>3.3</v>
      </c>
      <c r="H190" s="1">
        <v>7.6</v>
      </c>
      <c r="I190" s="1">
        <v>6.3</v>
      </c>
      <c r="J190" s="1">
        <v>1.6</v>
      </c>
      <c r="K190" s="1">
        <v>-0.2</v>
      </c>
      <c r="L190" s="1">
        <v>-4.8</v>
      </c>
      <c r="M190" s="1">
        <v>-4.3</v>
      </c>
      <c r="N190" s="1">
        <v>-3</v>
      </c>
      <c r="O190" s="1">
        <f t="shared" si="75"/>
        <v>19.2</v>
      </c>
      <c r="P190" s="1">
        <f t="shared" si="85"/>
        <v>-11.966666666666669</v>
      </c>
      <c r="Q190" s="1">
        <f t="shared" si="86"/>
        <v>-5.7</v>
      </c>
      <c r="R190" s="1">
        <f t="shared" si="87"/>
        <v>5.7333333333333334</v>
      </c>
      <c r="S190" s="1">
        <f t="shared" si="88"/>
        <v>-1.1333333333333331</v>
      </c>
      <c r="U190" s="1">
        <f t="shared" si="79"/>
        <v>7.6</v>
      </c>
      <c r="V190" s="1">
        <f t="shared" si="80"/>
        <v>-15.3</v>
      </c>
      <c r="W190" s="5">
        <f t="shared" si="121"/>
        <v>132.52439024390245</v>
      </c>
      <c r="X190" s="1">
        <f t="shared" si="90"/>
        <v>285.11111111111109</v>
      </c>
      <c r="Y190" s="1">
        <f t="shared" si="81"/>
        <v>152.58672086720864</v>
      </c>
      <c r="Z190" s="1">
        <f t="shared" si="82"/>
        <v>208.81775067750675</v>
      </c>
      <c r="AA190" s="7">
        <f t="shared" si="83"/>
        <v>773.10605239385711</v>
      </c>
      <c r="AB190" s="1">
        <f t="shared" si="119"/>
        <v>191.86814024390245</v>
      </c>
      <c r="AC190" s="1">
        <f t="shared" si="91"/>
        <v>1957.0550304878047</v>
      </c>
      <c r="AD190" s="1">
        <f t="shared" si="92"/>
        <v>36.590320121951223</v>
      </c>
      <c r="AE190" s="12">
        <f t="shared" si="93"/>
        <v>0.6140550704999943</v>
      </c>
      <c r="AG190" s="23">
        <f t="shared" si="76"/>
        <v>0.22244000000000003</v>
      </c>
      <c r="AH190" s="23">
        <f t="shared" si="77"/>
        <v>0.22463999999999998</v>
      </c>
      <c r="AI190" s="11">
        <f t="shared" si="74"/>
        <v>0.17027999999999999</v>
      </c>
      <c r="AJ190" s="11">
        <f t="shared" si="74"/>
        <v>0.25844</v>
      </c>
      <c r="AK190" s="11">
        <f t="shared" si="74"/>
        <v>0.29855999999999999</v>
      </c>
      <c r="AL190" s="11">
        <f t="shared" si="74"/>
        <v>0.46109999999999995</v>
      </c>
      <c r="AM190" s="23">
        <f t="shared" ref="AM190:AQ192" si="122">2.42*AH190^2-3.01*AH190+1.54</f>
        <v>0.98595437363200022</v>
      </c>
      <c r="AN190" s="23">
        <f t="shared" si="122"/>
        <v>1.0976257737280002</v>
      </c>
      <c r="AO190" s="23">
        <f t="shared" si="122"/>
        <v>0.92373038531200002</v>
      </c>
      <c r="AP190" s="23">
        <f t="shared" si="122"/>
        <v>0.8570485381120001</v>
      </c>
      <c r="AQ190" s="23">
        <f t="shared" si="122"/>
        <v>0.66661296820000027</v>
      </c>
      <c r="AR190" s="23">
        <f t="shared" si="107"/>
        <v>2.5052157650760467</v>
      </c>
      <c r="AS190" s="23">
        <f t="shared" si="107"/>
        <v>1.2292776428955146</v>
      </c>
      <c r="AT190" s="23">
        <f t="shared" si="107"/>
        <v>1.0038916752651879</v>
      </c>
      <c r="AU190" s="23">
        <f t="shared" si="107"/>
        <v>0.31782236230739364</v>
      </c>
    </row>
    <row r="191" spans="1:47" x14ac:dyDescent="0.35">
      <c r="A191" s="52">
        <v>2021</v>
      </c>
      <c r="B191" s="1">
        <v>-6.4</v>
      </c>
      <c r="C191" s="1">
        <v>-10.4</v>
      </c>
      <c r="D191" s="1">
        <v>-11</v>
      </c>
      <c r="E191" s="1">
        <v>-3.9</v>
      </c>
      <c r="F191" s="46">
        <v>2.6</v>
      </c>
      <c r="G191" s="1">
        <v>5.3</v>
      </c>
      <c r="H191" s="1">
        <v>7.9</v>
      </c>
      <c r="I191" s="1">
        <v>8.1</v>
      </c>
      <c r="J191" s="1">
        <v>0.6</v>
      </c>
      <c r="K191" s="1">
        <v>-0.9</v>
      </c>
      <c r="L191" s="1">
        <v>-5</v>
      </c>
      <c r="M191" s="1">
        <v>-2.7</v>
      </c>
      <c r="N191" s="1">
        <f t="shared" ref="N191:N254" si="123">AVERAGE(B191:M191)</f>
        <v>-1.3166666666666664</v>
      </c>
      <c r="O191" s="1">
        <f t="shared" si="75"/>
        <v>24.5</v>
      </c>
      <c r="P191" s="1">
        <f t="shared" si="85"/>
        <v>-7.0333333333333341</v>
      </c>
      <c r="Q191" s="1">
        <f t="shared" si="86"/>
        <v>-4.1000000000000005</v>
      </c>
      <c r="R191" s="1">
        <f t="shared" si="87"/>
        <v>7.0999999999999988</v>
      </c>
      <c r="S191" s="1">
        <f t="shared" si="88"/>
        <v>-1.7666666666666666</v>
      </c>
      <c r="U191" s="1">
        <f t="shared" si="79"/>
        <v>8.1</v>
      </c>
      <c r="V191" s="1">
        <f t="shared" si="80"/>
        <v>-11</v>
      </c>
      <c r="W191" s="5">
        <f t="shared" si="121"/>
        <v>123.3</v>
      </c>
      <c r="X191" s="1">
        <f t="shared" si="90"/>
        <v>270.2</v>
      </c>
      <c r="Y191" s="1">
        <f t="shared" si="81"/>
        <v>146.89999999999998</v>
      </c>
      <c r="Z191" s="1">
        <f t="shared" si="82"/>
        <v>196.75</v>
      </c>
      <c r="AA191" s="7">
        <f t="shared" si="83"/>
        <v>793.25999999999976</v>
      </c>
      <c r="AB191" s="1">
        <f t="shared" si="119"/>
        <v>203.18888888888893</v>
      </c>
      <c r="AC191" s="1">
        <f t="shared" si="91"/>
        <v>1490.051851851852</v>
      </c>
      <c r="AD191" s="1">
        <f t="shared" si="92"/>
        <v>21.705555555555534</v>
      </c>
      <c r="AE191" s="12">
        <f t="shared" si="93"/>
        <v>0.57815586091760351</v>
      </c>
      <c r="AG191" s="23">
        <f t="shared" si="76"/>
        <v>0.23351000000000005</v>
      </c>
      <c r="AH191" s="23">
        <f t="shared" si="77"/>
        <v>0.29194999999999999</v>
      </c>
      <c r="AI191" s="11">
        <f t="shared" si="74"/>
        <v>0.20419999999999999</v>
      </c>
      <c r="AJ191" s="11">
        <f t="shared" si="74"/>
        <v>0.3125</v>
      </c>
      <c r="AK191" s="11">
        <f t="shared" si="74"/>
        <v>0.35049999999999998</v>
      </c>
      <c r="AL191" s="11">
        <f t="shared" si="74"/>
        <v>0.49554999999999999</v>
      </c>
      <c r="AM191" s="23">
        <f t="shared" si="122"/>
        <v>0.86749872205000012</v>
      </c>
      <c r="AN191" s="23">
        <f t="shared" si="122"/>
        <v>1.0262662888</v>
      </c>
      <c r="AO191" s="23">
        <f t="shared" si="122"/>
        <v>0.8357031250000001</v>
      </c>
      <c r="AP191" s="23">
        <f t="shared" si="122"/>
        <v>0.78229260500000009</v>
      </c>
      <c r="AQ191" s="23">
        <f t="shared" si="122"/>
        <v>0.64267342205000011</v>
      </c>
      <c r="AR191" s="23">
        <f t="shared" ref="AR191:AU192" si="124">AR$6*SQRT($AA191*AN191)</f>
        <v>2.4537836066554024</v>
      </c>
      <c r="AS191" s="23">
        <f t="shared" si="124"/>
        <v>1.1843815203488062</v>
      </c>
      <c r="AT191" s="23">
        <f t="shared" si="124"/>
        <v>0.97153174823684385</v>
      </c>
      <c r="AU191" s="23">
        <f t="shared" si="124"/>
        <v>0.31610472201467521</v>
      </c>
    </row>
    <row r="192" spans="1:47" x14ac:dyDescent="0.35">
      <c r="A192" s="52">
        <v>2022</v>
      </c>
      <c r="B192" s="1">
        <v>-7.6</v>
      </c>
      <c r="C192" s="1">
        <v>-13.3</v>
      </c>
      <c r="D192" s="1">
        <v>-10.5</v>
      </c>
      <c r="E192" s="1">
        <v>-5.0999999999999996</v>
      </c>
      <c r="F192" s="46">
        <v>-1.5</v>
      </c>
      <c r="G192" s="1">
        <v>4.0999999999999996</v>
      </c>
      <c r="H192" s="1">
        <v>8.2483092804363842</v>
      </c>
      <c r="I192" s="1">
        <v>7.4</v>
      </c>
      <c r="J192" s="1">
        <v>5.3</v>
      </c>
      <c r="K192" s="1">
        <v>0</v>
      </c>
      <c r="L192" s="1">
        <v>-4.7</v>
      </c>
      <c r="M192" s="1">
        <v>-5</v>
      </c>
      <c r="N192" s="1">
        <f t="shared" si="123"/>
        <v>-1.8876408932969675</v>
      </c>
      <c r="O192" s="1">
        <f t="shared" si="75"/>
        <v>25.048309280436385</v>
      </c>
      <c r="P192" s="1">
        <f t="shared" si="85"/>
        <v>-7.8666666666666671</v>
      </c>
      <c r="Q192" s="1">
        <f t="shared" si="86"/>
        <v>-5.7</v>
      </c>
      <c r="R192" s="1">
        <f t="shared" si="87"/>
        <v>6.5827697601454611</v>
      </c>
      <c r="S192" s="1">
        <f t="shared" si="88"/>
        <v>0.19999999999999987</v>
      </c>
      <c r="U192" s="1">
        <f t="shared" si="79"/>
        <v>8.2483092804363842</v>
      </c>
      <c r="V192" s="1">
        <f t="shared" si="80"/>
        <v>-13.3</v>
      </c>
      <c r="W192" s="5">
        <f t="shared" si="121"/>
        <v>148.20833333333334</v>
      </c>
      <c r="X192" s="1">
        <f t="shared" si="90"/>
        <v>288.5</v>
      </c>
      <c r="Y192" s="1">
        <f t="shared" si="81"/>
        <v>140.29166666666666</v>
      </c>
      <c r="Z192" s="1">
        <f t="shared" si="82"/>
        <v>218.35416666666669</v>
      </c>
      <c r="AA192" s="7">
        <f t="shared" si="83"/>
        <v>771.44603742303627</v>
      </c>
      <c r="AB192" s="1">
        <f t="shared" si="119"/>
        <v>243.00833333333335</v>
      </c>
      <c r="AC192" s="1">
        <f t="shared" si="91"/>
        <v>2154.673888888889</v>
      </c>
      <c r="AD192" s="1">
        <f t="shared" si="92"/>
        <v>26.704166666666666</v>
      </c>
      <c r="AE192" s="12">
        <f t="shared" si="93"/>
        <v>0.6256415797814886</v>
      </c>
      <c r="AG192" s="23">
        <f t="shared" si="76"/>
        <v>0.24636261244810259</v>
      </c>
      <c r="AH192" s="23">
        <f t="shared" si="77"/>
        <v>0.29891352786154207</v>
      </c>
      <c r="AI192" s="11">
        <f t="shared" si="74"/>
        <v>0.20770917939479286</v>
      </c>
      <c r="AJ192" s="11">
        <f t="shared" si="74"/>
        <v>0.31809275466045112</v>
      </c>
      <c r="AK192" s="11">
        <f t="shared" si="74"/>
        <v>0.35587343094827656</v>
      </c>
      <c r="AL192" s="11">
        <f t="shared" si="74"/>
        <v>0.49911401032283648</v>
      </c>
      <c r="AM192" s="23">
        <f t="shared" si="122"/>
        <v>0.85649558021225003</v>
      </c>
      <c r="AN192" s="23">
        <f t="shared" si="122"/>
        <v>1.0192016797774306</v>
      </c>
      <c r="AO192" s="23">
        <f t="shared" si="122"/>
        <v>0.8274036698453292</v>
      </c>
      <c r="AP192" s="23">
        <f t="shared" si="122"/>
        <v>0.77530404807454012</v>
      </c>
      <c r="AQ192" s="23">
        <f t="shared" si="122"/>
        <v>0.64052463355558009</v>
      </c>
      <c r="AR192" s="23">
        <f t="shared" si="124"/>
        <v>2.4114668322175388</v>
      </c>
      <c r="AS192" s="23">
        <f t="shared" si="124"/>
        <v>1.1621691140566779</v>
      </c>
      <c r="AT192" s="23">
        <f t="shared" si="124"/>
        <v>0.95379141507831933</v>
      </c>
      <c r="AU192" s="23">
        <f t="shared" si="124"/>
        <v>0.31120655090140015</v>
      </c>
    </row>
    <row r="193" spans="1:47" x14ac:dyDescent="0.35">
      <c r="A193" s="31">
        <v>2023</v>
      </c>
      <c r="B193" s="1">
        <v>-20.011852707366018</v>
      </c>
      <c r="C193" s="1">
        <v>-9.7416448501545894</v>
      </c>
      <c r="D193" s="1">
        <v>-5.1260619900561855</v>
      </c>
      <c r="E193" s="1">
        <v>-4.2203616684540712</v>
      </c>
      <c r="F193" s="5">
        <v>1.556252024528042</v>
      </c>
      <c r="G193" s="1">
        <v>6.7993943796315985</v>
      </c>
      <c r="H193" s="1">
        <v>8.6317267294472089</v>
      </c>
      <c r="I193" s="1">
        <v>8.9243089329180219</v>
      </c>
      <c r="J193" s="1">
        <v>4.3788743195664459</v>
      </c>
      <c r="K193" s="1">
        <v>0.1052457904812194</v>
      </c>
      <c r="L193" s="1">
        <v>-1.7978446396185632</v>
      </c>
      <c r="M193" s="1">
        <v>-3.4239892768650284</v>
      </c>
      <c r="N193" s="1">
        <f t="shared" si="123"/>
        <v>-1.1604960796618264</v>
      </c>
      <c r="O193" s="1">
        <f t="shared" si="75"/>
        <v>30.290556386091321</v>
      </c>
      <c r="P193" s="1">
        <f t="shared" ref="P193:P254" si="125">(M192+B193+C193)/3</f>
        <v>-11.584499185840201</v>
      </c>
      <c r="Q193" s="1">
        <f t="shared" ref="Q193:Q254" si="126">AVERAGE(D193:F193)</f>
        <v>-2.5967238779940716</v>
      </c>
      <c r="R193" s="1">
        <f t="shared" ref="R193:R254" si="127">AVERAGE(G193:I193)</f>
        <v>8.1184766806656103</v>
      </c>
      <c r="S193" s="1">
        <f t="shared" ref="S193:S254" si="128">AVERAGE(J193:L193)</f>
        <v>0.8954251568097007</v>
      </c>
      <c r="U193" s="1">
        <f t="shared" ref="U193:U254" si="129">MAX(B193:M193)</f>
        <v>8.9243089329180219</v>
      </c>
      <c r="V193" s="1">
        <f t="shared" ref="V193:V254" si="130">MIN(B193:M193)</f>
        <v>-20.011852707366018</v>
      </c>
      <c r="W193" s="5">
        <f t="shared" ref="W193:W254" si="131">INTERCEPT(E$7:F$7,E193:F193)</f>
        <v>127.28312948193674</v>
      </c>
      <c r="X193" s="1">
        <f t="shared" si="90"/>
        <v>289.25111736732163</v>
      </c>
      <c r="Y193" s="1">
        <f t="shared" ref="Y193:Y254" si="132">(X193-W193)</f>
        <v>161.9679878853849</v>
      </c>
      <c r="Z193" s="1">
        <f t="shared" ref="Z193:Z254" si="133">(X193+W193)/2</f>
        <v>208.26712342462918</v>
      </c>
      <c r="AA193" s="7">
        <f t="shared" ref="AA193:AA254" si="134">(2/3)*U193*(X193-W193)</f>
        <v>963.63490742153215</v>
      </c>
      <c r="AB193" s="1">
        <f t="shared" ref="AB193:AB254" si="135">365-X192+W193</f>
        <v>203.78312948193673</v>
      </c>
      <c r="AC193" s="1">
        <f t="shared" ref="AC193:AC254" si="136">ABS((2/3)*V193*AB193)</f>
        <v>2718.7186476257434</v>
      </c>
      <c r="AD193" s="1">
        <f t="shared" ref="AD193:AD254" si="137">W193-AB193/2</f>
        <v>25.391564740968377</v>
      </c>
      <c r="AE193" s="12">
        <f t="shared" ref="AE193:AE254" si="138">SQRT(AC193)/(SQRT(AA193)+SQRT(AC193))</f>
        <v>0.6268207467216097</v>
      </c>
      <c r="AG193" s="23">
        <f t="shared" si="76"/>
        <v>0.26051071631660205</v>
      </c>
      <c r="AH193" s="23">
        <f t="shared" si="77"/>
        <v>0.36549006610335977</v>
      </c>
      <c r="AI193" s="11">
        <f t="shared" si="74"/>
        <v>0.24125956087098446</v>
      </c>
      <c r="AJ193" s="11">
        <f t="shared" si="74"/>
        <v>0.37156367513813149</v>
      </c>
      <c r="AK193" s="11">
        <f t="shared" si="74"/>
        <v>0.40724745258369494</v>
      </c>
      <c r="AL193" s="11">
        <f t="shared" si="74"/>
        <v>0.53318861650959359</v>
      </c>
      <c r="AM193" s="23">
        <f t="shared" ref="AM193:AM256" si="139">2.42*AH193^2-3.01*AH193+1.54</f>
        <v>0.76314573300586386</v>
      </c>
      <c r="AN193" s="23">
        <f t="shared" ref="AN193:AN256" si="140">2.42*AI193^2-3.01*AI193+1.54</f>
        <v>0.95466766700055472</v>
      </c>
      <c r="AO193" s="23">
        <f t="shared" ref="AO193:AO256" si="141">2.42*AJ193^2-3.01*AJ193+1.54</f>
        <v>0.75569748436503914</v>
      </c>
      <c r="AP193" s="23">
        <f t="shared" ref="AP193:AP256" si="142">2.42*AK193^2-3.01*AK193+1.54</f>
        <v>0.71554334780197792</v>
      </c>
      <c r="AQ193" s="23">
        <f t="shared" ref="AQ193:AQ256" si="143">2.42*AL193^2-3.01*AL193+1.54</f>
        <v>0.6230843081826265</v>
      </c>
      <c r="AR193" s="23">
        <f t="shared" ref="AR193:AR256" si="144">AR$6*SQRT($AA193*AN193)</f>
        <v>2.6084398121418473</v>
      </c>
      <c r="AS193" s="23">
        <f t="shared" ref="AS193:AS256" si="145">AS$6*SQRT($AA193*AO193)</f>
        <v>1.2413323736671875</v>
      </c>
      <c r="AT193" s="23">
        <f t="shared" ref="AT193:AT256" si="146">AT$6*SQRT($AA193*AP193)</f>
        <v>1.0240916927086647</v>
      </c>
      <c r="AU193" s="23">
        <f t="shared" ref="AU193:AU256" si="147">AU$6*SQRT($AA193*AQ193)</f>
        <v>0.3430502219322259</v>
      </c>
    </row>
    <row r="194" spans="1:47" x14ac:dyDescent="0.35">
      <c r="A194" s="31">
        <v>2024</v>
      </c>
      <c r="B194" s="1">
        <v>-7.2812197315236489</v>
      </c>
      <c r="C194" s="1">
        <v>-14.214360876389319</v>
      </c>
      <c r="D194" s="1">
        <v>-6.0344415583608741</v>
      </c>
      <c r="E194" s="1">
        <v>-4.3575277052970867</v>
      </c>
      <c r="F194" s="1">
        <v>-0.51719191474126336</v>
      </c>
      <c r="G194" s="1">
        <v>6.8710828383347371</v>
      </c>
      <c r="H194" s="1">
        <v>10.026407593996597</v>
      </c>
      <c r="I194" s="1">
        <v>7.7598706686808763</v>
      </c>
      <c r="J194" s="1">
        <v>4.6548944267922572</v>
      </c>
      <c r="K194" s="1">
        <v>-0.22228234616829262</v>
      </c>
      <c r="L194" s="1">
        <v>-2.4935245304415528</v>
      </c>
      <c r="M194" s="1">
        <v>-4.225396077949263</v>
      </c>
      <c r="N194" s="1">
        <f t="shared" si="123"/>
        <v>-0.83614076775556967</v>
      </c>
      <c r="O194" s="1">
        <f t="shared" si="75"/>
        <v>29.312255527804467</v>
      </c>
      <c r="P194" s="1">
        <f t="shared" si="125"/>
        <v>-8.3065232949260004</v>
      </c>
      <c r="Q194" s="1">
        <f t="shared" si="126"/>
        <v>-3.6363870594664078</v>
      </c>
      <c r="R194" s="1">
        <f t="shared" si="127"/>
        <v>8.21912036700407</v>
      </c>
      <c r="S194" s="1">
        <f t="shared" si="128"/>
        <v>0.64636251672747047</v>
      </c>
      <c r="U194" s="1">
        <f t="shared" si="129"/>
        <v>10.026407593996597</v>
      </c>
      <c r="V194" s="1">
        <f t="shared" si="130"/>
        <v>-14.214360876389319</v>
      </c>
      <c r="W194" s="5">
        <f t="shared" si="131"/>
        <v>139.60754534496721</v>
      </c>
      <c r="X194" s="1">
        <f t="shared" ref="X194:X254" si="148">INTERCEPT(J$7:K$7,J194:K194)</f>
        <v>287.1099311397283</v>
      </c>
      <c r="Y194" s="1">
        <f t="shared" si="132"/>
        <v>147.5023857947611</v>
      </c>
      <c r="Z194" s="1">
        <f t="shared" si="133"/>
        <v>213.35873824234775</v>
      </c>
      <c r="AA194" s="7">
        <f t="shared" si="134"/>
        <v>985.94602737680555</v>
      </c>
      <c r="AB194" s="1">
        <f t="shared" si="135"/>
        <v>215.35642797764558</v>
      </c>
      <c r="AC194" s="1">
        <f t="shared" si="136"/>
        <v>2040.769322882933</v>
      </c>
      <c r="AD194" s="1">
        <f t="shared" si="137"/>
        <v>31.929331356144417</v>
      </c>
      <c r="AE194" s="12">
        <f t="shared" si="138"/>
        <v>0.58994554312708469</v>
      </c>
      <c r="AG194" s="23">
        <f t="shared" si="76"/>
        <v>0.31197444021847442</v>
      </c>
      <c r="AH194" s="23">
        <f t="shared" si="77"/>
        <v>0.35306564520311673</v>
      </c>
      <c r="AI194" s="11">
        <f t="shared" si="74"/>
        <v>0.23499843537794859</v>
      </c>
      <c r="AJ194" s="11">
        <f t="shared" si="74"/>
        <v>0.36158500638360558</v>
      </c>
      <c r="AK194" s="11">
        <f t="shared" si="74"/>
        <v>0.39766010417248376</v>
      </c>
      <c r="AL194" s="11">
        <f t="shared" si="74"/>
        <v>0.52682966093072903</v>
      </c>
      <c r="AM194" s="23">
        <f t="shared" si="139"/>
        <v>0.77893835450953608</v>
      </c>
      <c r="AN194" s="23">
        <f t="shared" si="140"/>
        <v>0.96629742991717782</v>
      </c>
      <c r="AO194" s="23">
        <f t="shared" si="141"/>
        <v>0.76802892554161295</v>
      </c>
      <c r="AP194" s="23">
        <f t="shared" si="142"/>
        <v>0.72572629789096299</v>
      </c>
      <c r="AQ194" s="23">
        <f t="shared" si="143"/>
        <v>0.62591249035856211</v>
      </c>
      <c r="AR194" s="23">
        <f t="shared" si="144"/>
        <v>2.6544859695440373</v>
      </c>
      <c r="AS194" s="23">
        <f t="shared" si="145"/>
        <v>1.2658236069808675</v>
      </c>
      <c r="AT194" s="23">
        <f t="shared" si="146"/>
        <v>1.043224092283362</v>
      </c>
      <c r="AU194" s="23">
        <f t="shared" si="147"/>
        <v>0.34778545532769384</v>
      </c>
    </row>
    <row r="195" spans="1:47" x14ac:dyDescent="0.35">
      <c r="A195" s="31">
        <v>2025</v>
      </c>
      <c r="B195" s="1">
        <v>-5.1406922588002759</v>
      </c>
      <c r="C195" s="1">
        <v>-17.379289055335107</v>
      </c>
      <c r="D195" s="1">
        <v>-15.619797554488247</v>
      </c>
      <c r="E195" s="1">
        <v>-5.9930716999708293</v>
      </c>
      <c r="F195" s="1">
        <v>-0.74625110385241578</v>
      </c>
      <c r="G195" s="1">
        <v>6.3756615510193928</v>
      </c>
      <c r="H195" s="1">
        <v>8.2045649084914771</v>
      </c>
      <c r="I195" s="1">
        <v>9.792471462401247</v>
      </c>
      <c r="J195" s="1">
        <v>4.7486676070497502</v>
      </c>
      <c r="K195" s="1">
        <v>0.61304700038441151</v>
      </c>
      <c r="L195" s="1">
        <v>-2.3863866334761279</v>
      </c>
      <c r="M195" s="1">
        <v>-5.5005921193972194</v>
      </c>
      <c r="N195" s="1">
        <f t="shared" si="123"/>
        <v>-1.9193056579978285</v>
      </c>
      <c r="O195" s="1">
        <f t="shared" si="75"/>
        <v>29.121365528961867</v>
      </c>
      <c r="P195" s="1">
        <f t="shared" si="125"/>
        <v>-8.915125797361549</v>
      </c>
      <c r="Q195" s="1">
        <f t="shared" si="126"/>
        <v>-7.4530401194371647</v>
      </c>
      <c r="R195" s="1">
        <f t="shared" si="127"/>
        <v>8.1242326406373717</v>
      </c>
      <c r="S195" s="1">
        <f t="shared" si="128"/>
        <v>0.99177599131934457</v>
      </c>
      <c r="U195" s="1">
        <f t="shared" si="129"/>
        <v>9.792471462401247</v>
      </c>
      <c r="V195" s="1">
        <f t="shared" si="130"/>
        <v>-17.379289055335107</v>
      </c>
      <c r="W195" s="5">
        <f t="shared" si="131"/>
        <v>139.83799064605657</v>
      </c>
      <c r="X195" s="1">
        <f t="shared" si="148"/>
        <v>293.02119168803574</v>
      </c>
      <c r="Y195" s="1">
        <f t="shared" si="132"/>
        <v>153.18320104197917</v>
      </c>
      <c r="Z195" s="1">
        <f t="shared" si="133"/>
        <v>216.42959116704617</v>
      </c>
      <c r="AA195" s="7">
        <f t="shared" si="134"/>
        <v>1000.0280831485693</v>
      </c>
      <c r="AB195" s="1">
        <f t="shared" si="135"/>
        <v>217.72805950632826</v>
      </c>
      <c r="AC195" s="1">
        <f t="shared" si="136"/>
        <v>2522.6392544117875</v>
      </c>
      <c r="AD195" s="1">
        <f t="shared" si="137"/>
        <v>30.973960892892435</v>
      </c>
      <c r="AE195" s="12">
        <f t="shared" si="138"/>
        <v>0.61363998512962803</v>
      </c>
      <c r="AG195" s="23">
        <f t="shared" si="76"/>
        <v>0.24474844512333555</v>
      </c>
      <c r="AH195" s="23">
        <f t="shared" si="77"/>
        <v>0.35064134221781568</v>
      </c>
      <c r="AI195" s="11">
        <f t="shared" si="74"/>
        <v>0.23377673938535595</v>
      </c>
      <c r="AJ195" s="11">
        <f t="shared" si="74"/>
        <v>0.35963792839541103</v>
      </c>
      <c r="AK195" s="11">
        <f t="shared" si="74"/>
        <v>0.39578938218382631</v>
      </c>
      <c r="AL195" s="11">
        <f t="shared" si="74"/>
        <v>0.5255888759382521</v>
      </c>
      <c r="AM195" s="23">
        <f t="shared" si="139"/>
        <v>0.78210698903536824</v>
      </c>
      <c r="AN195" s="23">
        <f t="shared" si="140"/>
        <v>0.96858879903398831</v>
      </c>
      <c r="AO195" s="23">
        <f t="shared" si="141"/>
        <v>0.77049127921792648</v>
      </c>
      <c r="AP195" s="23">
        <f t="shared" si="142"/>
        <v>0.72776510844636388</v>
      </c>
      <c r="AQ195" s="23">
        <f t="shared" si="143"/>
        <v>0.62648715638014696</v>
      </c>
      <c r="AR195" s="23">
        <f t="shared" si="144"/>
        <v>2.6765432812533709</v>
      </c>
      <c r="AS195" s="23">
        <f t="shared" si="145"/>
        <v>1.2768732640534484</v>
      </c>
      <c r="AT195" s="23">
        <f t="shared" si="146"/>
        <v>1.0521225290084157</v>
      </c>
      <c r="AU195" s="23">
        <f t="shared" si="147"/>
        <v>0.35042107673762884</v>
      </c>
    </row>
    <row r="196" spans="1:47" x14ac:dyDescent="0.35">
      <c r="A196" s="31">
        <v>2026</v>
      </c>
      <c r="B196" s="1">
        <v>-4.7675685836374733</v>
      </c>
      <c r="C196" s="1">
        <v>-10.367645290079457</v>
      </c>
      <c r="D196" s="1">
        <v>-7.7082438374930788</v>
      </c>
      <c r="E196" s="1">
        <v>-3.4621145680196177</v>
      </c>
      <c r="F196" s="1">
        <v>-0.35299334008291139</v>
      </c>
      <c r="G196" s="1">
        <v>7.7239918745381182</v>
      </c>
      <c r="H196" s="1">
        <v>9.1428596368693658</v>
      </c>
      <c r="I196" s="1">
        <v>8.4364625349860347</v>
      </c>
      <c r="J196" s="1">
        <v>4.5998187895486842</v>
      </c>
      <c r="K196" s="1">
        <v>-0.49795806555457822</v>
      </c>
      <c r="L196" s="1">
        <v>-3.0424733144018408</v>
      </c>
      <c r="M196" s="1">
        <v>-4.1155495588771291</v>
      </c>
      <c r="N196" s="1">
        <f t="shared" si="123"/>
        <v>-0.36761781018365686</v>
      </c>
      <c r="O196" s="1">
        <f t="shared" si="75"/>
        <v>29.903132835942202</v>
      </c>
      <c r="P196" s="1">
        <f t="shared" si="125"/>
        <v>-6.8786019977047159</v>
      </c>
      <c r="Q196" s="1">
        <f t="shared" si="126"/>
        <v>-3.8411172485318694</v>
      </c>
      <c r="R196" s="1">
        <f t="shared" si="127"/>
        <v>8.4344380154645062</v>
      </c>
      <c r="S196" s="1">
        <f t="shared" si="128"/>
        <v>0.35312913653075501</v>
      </c>
      <c r="U196" s="1">
        <f t="shared" si="129"/>
        <v>9.1428596368693658</v>
      </c>
      <c r="V196" s="1">
        <f t="shared" si="130"/>
        <v>-10.367645290079457</v>
      </c>
      <c r="W196" s="5">
        <f t="shared" si="131"/>
        <v>138.96281025512587</v>
      </c>
      <c r="X196" s="1">
        <f t="shared" si="148"/>
        <v>285.52071678868987</v>
      </c>
      <c r="Y196" s="1">
        <f t="shared" si="132"/>
        <v>146.55790653356399</v>
      </c>
      <c r="Z196" s="1">
        <f t="shared" si="133"/>
        <v>212.24176352190787</v>
      </c>
      <c r="AA196" s="7">
        <f t="shared" si="134"/>
        <v>893.30557873986356</v>
      </c>
      <c r="AB196" s="1">
        <f t="shared" si="135"/>
        <v>210.94161856709013</v>
      </c>
      <c r="AC196" s="1">
        <f t="shared" si="136"/>
        <v>1457.9785854792194</v>
      </c>
      <c r="AD196" s="1">
        <f t="shared" si="137"/>
        <v>33.492000971580808</v>
      </c>
      <c r="AE196" s="12">
        <f t="shared" si="138"/>
        <v>0.56093036639053451</v>
      </c>
      <c r="AG196" s="23">
        <f t="shared" si="76"/>
        <v>0.27937152060047959</v>
      </c>
      <c r="AH196" s="23">
        <f t="shared" si="77"/>
        <v>0.36056978701646597</v>
      </c>
      <c r="AI196" s="11">
        <f t="shared" si="74"/>
        <v>0.23878005015003009</v>
      </c>
      <c r="AJ196" s="11">
        <f t="shared" si="74"/>
        <v>0.36761195492661047</v>
      </c>
      <c r="AK196" s="11">
        <f t="shared" si="74"/>
        <v>0.40345070179223358</v>
      </c>
      <c r="AL196" s="11">
        <f t="shared" si="74"/>
        <v>0.53067036343362428</v>
      </c>
      <c r="AM196" s="23">
        <f t="shared" si="139"/>
        <v>0.76931052364845853</v>
      </c>
      <c r="AN196" s="23">
        <f t="shared" si="140"/>
        <v>0.95925055693456474</v>
      </c>
      <c r="AO196" s="23">
        <f t="shared" si="141"/>
        <v>0.76052330523091616</v>
      </c>
      <c r="AP196" s="23">
        <f t="shared" si="142"/>
        <v>0.71952276204485988</v>
      </c>
      <c r="AQ196" s="23">
        <f t="shared" si="143"/>
        <v>0.62418090986158625</v>
      </c>
      <c r="AR196" s="23">
        <f t="shared" si="144"/>
        <v>2.5174711620006067</v>
      </c>
      <c r="AS196" s="23">
        <f t="shared" si="145"/>
        <v>1.1989860170838325</v>
      </c>
      <c r="AT196" s="23">
        <f t="shared" si="146"/>
        <v>0.98875091589952413</v>
      </c>
      <c r="AU196" s="23">
        <f t="shared" si="147"/>
        <v>0.3305851185833486</v>
      </c>
    </row>
    <row r="197" spans="1:47" x14ac:dyDescent="0.35">
      <c r="A197" s="31">
        <v>2027</v>
      </c>
      <c r="B197" s="1">
        <v>-5.8394160890860096</v>
      </c>
      <c r="C197" s="1">
        <v>-10.175575602215174</v>
      </c>
      <c r="D197" s="1">
        <v>-12.954842005057259</v>
      </c>
      <c r="E197" s="1">
        <v>-3.9276291991822134</v>
      </c>
      <c r="F197" s="5">
        <v>0.21531660980458922</v>
      </c>
      <c r="G197" s="1">
        <v>5.9965751848547519</v>
      </c>
      <c r="H197" s="1">
        <v>9.8445137868277683</v>
      </c>
      <c r="I197" s="1">
        <v>8.6857532625499907</v>
      </c>
      <c r="J197" s="1">
        <v>4.0385063415553804</v>
      </c>
      <c r="K197" s="1">
        <v>-0.60046245835550938</v>
      </c>
      <c r="L197" s="1">
        <v>-3.4350029032824332</v>
      </c>
      <c r="M197" s="1">
        <v>-5.6779190517335731</v>
      </c>
      <c r="N197" s="1">
        <f t="shared" si="123"/>
        <v>-1.1525151769433075</v>
      </c>
      <c r="O197" s="1">
        <f t="shared" si="75"/>
        <v>28.780665185592479</v>
      </c>
      <c r="P197" s="1">
        <f t="shared" si="125"/>
        <v>-6.7101804167261037</v>
      </c>
      <c r="Q197" s="1">
        <f t="shared" si="126"/>
        <v>-5.5557181981449615</v>
      </c>
      <c r="R197" s="1">
        <f t="shared" si="127"/>
        <v>8.1756140780775031</v>
      </c>
      <c r="S197" s="1">
        <f t="shared" si="128"/>
        <v>1.0136599724792639E-3</v>
      </c>
      <c r="U197" s="1">
        <f t="shared" si="129"/>
        <v>9.8445137868277683</v>
      </c>
      <c r="V197" s="1">
        <f t="shared" si="130"/>
        <v>-12.954842005057259</v>
      </c>
      <c r="W197" s="5">
        <f t="shared" si="131"/>
        <v>133.91485819467042</v>
      </c>
      <c r="X197" s="1">
        <f t="shared" si="148"/>
        <v>284.55211723342592</v>
      </c>
      <c r="Y197" s="1">
        <f t="shared" si="132"/>
        <v>150.6372590387555</v>
      </c>
      <c r="Z197" s="1">
        <f t="shared" si="133"/>
        <v>209.23348771404818</v>
      </c>
      <c r="AA197" s="7">
        <f t="shared" si="134"/>
        <v>988.63371561131623</v>
      </c>
      <c r="AB197" s="1">
        <f t="shared" si="135"/>
        <v>213.39414140598055</v>
      </c>
      <c r="AC197" s="1">
        <f t="shared" si="136"/>
        <v>1842.9915911462167</v>
      </c>
      <c r="AD197" s="1">
        <f t="shared" si="137"/>
        <v>27.217787491680141</v>
      </c>
      <c r="AE197" s="12">
        <f t="shared" si="138"/>
        <v>0.57722957062705615</v>
      </c>
      <c r="AG197" s="23">
        <f t="shared" si="76"/>
        <v>0.3052625587339447</v>
      </c>
      <c r="AH197" s="23">
        <f t="shared" si="77"/>
        <v>0.34631444785702448</v>
      </c>
      <c r="AI197" s="11">
        <f t="shared" si="74"/>
        <v>0.23159625718779187</v>
      </c>
      <c r="AJ197" s="11">
        <f t="shared" si="74"/>
        <v>0.35616278489304332</v>
      </c>
      <c r="AK197" s="11">
        <f t="shared" si="74"/>
        <v>0.39245051881880627</v>
      </c>
      <c r="AL197" s="11">
        <f t="shared" si="74"/>
        <v>0.52337432370635106</v>
      </c>
      <c r="AM197" s="23">
        <f t="shared" si="139"/>
        <v>0.78783305819308458</v>
      </c>
      <c r="AN197" s="23">
        <f t="shared" si="140"/>
        <v>0.97269638561575966</v>
      </c>
      <c r="AO197" s="23">
        <f t="shared" si="141"/>
        <v>0.77493168648143884</v>
      </c>
      <c r="AP197" s="23">
        <f t="shared" si="142"/>
        <v>0.73144606988057681</v>
      </c>
      <c r="AQ197" s="23">
        <f t="shared" si="143"/>
        <v>0.62753133781437775</v>
      </c>
      <c r="AR197" s="23">
        <f t="shared" si="144"/>
        <v>2.6668882068982103</v>
      </c>
      <c r="AS197" s="23">
        <f t="shared" si="145"/>
        <v>1.2732311344913394</v>
      </c>
      <c r="AT197" s="23">
        <f t="shared" si="146"/>
        <v>1.0487536154481354</v>
      </c>
      <c r="AU197" s="23">
        <f t="shared" si="147"/>
        <v>0.3487092385936022</v>
      </c>
    </row>
    <row r="198" spans="1:47" x14ac:dyDescent="0.35">
      <c r="A198" s="31">
        <v>2028</v>
      </c>
      <c r="B198" s="1">
        <v>1.3434593566158757</v>
      </c>
      <c r="C198" s="1">
        <v>-4.7764350105252564</v>
      </c>
      <c r="D198" s="1">
        <v>-11.578541929431342</v>
      </c>
      <c r="E198" s="1">
        <v>-3.8872812715362999</v>
      </c>
      <c r="F198" s="5">
        <v>2.288583436764104</v>
      </c>
      <c r="G198" s="1">
        <v>5.2166678384507987</v>
      </c>
      <c r="H198" s="1">
        <v>9.544756776795861</v>
      </c>
      <c r="I198" s="1">
        <v>8.031891755751273</v>
      </c>
      <c r="J198" s="1">
        <v>5.7483360748823582</v>
      </c>
      <c r="K198" s="1">
        <v>0.19588287176678909</v>
      </c>
      <c r="L198" s="1">
        <v>-2.2476163191089369</v>
      </c>
      <c r="M198" s="1">
        <v>-4.9318672113047493</v>
      </c>
      <c r="N198" s="1">
        <f t="shared" si="123"/>
        <v>0.41231969742670632</v>
      </c>
      <c r="O198" s="1">
        <f t="shared" si="75"/>
        <v>30.830235882644395</v>
      </c>
      <c r="P198" s="1">
        <f t="shared" si="125"/>
        <v>-3.0369649018809848</v>
      </c>
      <c r="Q198" s="1">
        <f t="shared" si="126"/>
        <v>-4.3924132547345129</v>
      </c>
      <c r="R198" s="1">
        <f t="shared" si="127"/>
        <v>7.5977721236659788</v>
      </c>
      <c r="S198" s="1">
        <f t="shared" si="128"/>
        <v>1.2322008758467369</v>
      </c>
      <c r="U198" s="1">
        <f t="shared" si="129"/>
        <v>9.544756776795861</v>
      </c>
      <c r="V198" s="1">
        <f t="shared" si="130"/>
        <v>-11.578541929431342</v>
      </c>
      <c r="W198" s="5">
        <f t="shared" si="131"/>
        <v>124.19764832647789</v>
      </c>
      <c r="X198" s="1">
        <f t="shared" si="148"/>
        <v>289.57599782840759</v>
      </c>
      <c r="Y198" s="1">
        <f t="shared" si="132"/>
        <v>165.3783495019297</v>
      </c>
      <c r="Z198" s="1">
        <f t="shared" si="133"/>
        <v>206.88682307744273</v>
      </c>
      <c r="AA198" s="7">
        <f t="shared" si="134"/>
        <v>1052.3307480959052</v>
      </c>
      <c r="AB198" s="1">
        <f t="shared" si="135"/>
        <v>204.64553109305197</v>
      </c>
      <c r="AC198" s="1">
        <f t="shared" si="136"/>
        <v>1579.6645749544318</v>
      </c>
      <c r="AD198" s="1">
        <f t="shared" si="137"/>
        <v>21.874882779951903</v>
      </c>
      <c r="AE198" s="12">
        <f t="shared" si="138"/>
        <v>0.55060180631129496</v>
      </c>
      <c r="AG198" s="23">
        <f t="shared" si="76"/>
        <v>0.29420152506376729</v>
      </c>
      <c r="AH198" s="23">
        <f t="shared" si="77"/>
        <v>0.37234399570958382</v>
      </c>
      <c r="AI198" s="11">
        <f t="shared" si="74"/>
        <v>0.24471350964892413</v>
      </c>
      <c r="AJ198" s="11">
        <f t="shared" si="74"/>
        <v>0.37706840600297287</v>
      </c>
      <c r="AK198" s="11">
        <f t="shared" si="74"/>
        <v>0.41253631164991506</v>
      </c>
      <c r="AL198" s="11">
        <f t="shared" si="74"/>
        <v>0.53669653323718858</v>
      </c>
      <c r="AM198" s="23">
        <f t="shared" si="139"/>
        <v>0.75475349667532088</v>
      </c>
      <c r="AN198" s="23">
        <f t="shared" si="140"/>
        <v>0.94833331432409818</v>
      </c>
      <c r="AO198" s="23">
        <f t="shared" si="141"/>
        <v>0.7491011083206589</v>
      </c>
      <c r="AP198" s="23">
        <f t="shared" si="142"/>
        <v>0.71011632633366806</v>
      </c>
      <c r="AQ198" s="23">
        <f t="shared" si="143"/>
        <v>0.62160790342499883</v>
      </c>
      <c r="AR198" s="23">
        <f t="shared" si="144"/>
        <v>2.7167838382850746</v>
      </c>
      <c r="AS198" s="23">
        <f t="shared" si="145"/>
        <v>1.2915290575455332</v>
      </c>
      <c r="AT198" s="23">
        <f t="shared" si="146"/>
        <v>1.0661185157064761</v>
      </c>
      <c r="AU198" s="23">
        <f t="shared" si="147"/>
        <v>0.3580654598904745</v>
      </c>
    </row>
    <row r="199" spans="1:47" x14ac:dyDescent="0.35">
      <c r="A199" s="31">
        <v>2029</v>
      </c>
      <c r="B199" s="1">
        <v>-7.8840101638847253</v>
      </c>
      <c r="C199" s="1">
        <v>-4.158886985686264</v>
      </c>
      <c r="D199" s="1">
        <v>-5.5597713069736514</v>
      </c>
      <c r="E199" s="1">
        <v>-5.8146120010777</v>
      </c>
      <c r="F199" s="1">
        <v>-0.87327011175055991</v>
      </c>
      <c r="G199" s="1">
        <v>5.2459846976606492</v>
      </c>
      <c r="H199" s="1">
        <v>10.133807951145657</v>
      </c>
      <c r="I199" s="1">
        <v>8.3713562760099602</v>
      </c>
      <c r="J199" s="1">
        <v>5.0864277741997599</v>
      </c>
      <c r="K199" s="1">
        <v>1.0084092575429053</v>
      </c>
      <c r="L199" s="1">
        <v>-1.6834273254492627</v>
      </c>
      <c r="M199" s="1">
        <v>-5.7014133855390776</v>
      </c>
      <c r="N199" s="1">
        <f t="shared" si="123"/>
        <v>-0.15245044365019236</v>
      </c>
      <c r="O199" s="1">
        <f t="shared" si="75"/>
        <v>28.837576699016026</v>
      </c>
      <c r="P199" s="1">
        <f t="shared" si="125"/>
        <v>-5.6582547869585795</v>
      </c>
      <c r="Q199" s="1">
        <f t="shared" si="126"/>
        <v>-4.0825511399339707</v>
      </c>
      <c r="R199" s="1">
        <f t="shared" si="127"/>
        <v>7.9170496416054226</v>
      </c>
      <c r="S199" s="1">
        <f t="shared" si="128"/>
        <v>1.4704699020978012</v>
      </c>
      <c r="U199" s="1">
        <f t="shared" si="129"/>
        <v>10.133807951145657</v>
      </c>
      <c r="V199" s="1">
        <f t="shared" si="130"/>
        <v>-7.8840101638847253</v>
      </c>
      <c r="W199" s="5">
        <f t="shared" si="131"/>
        <v>140.89018327509797</v>
      </c>
      <c r="X199" s="1">
        <f t="shared" si="148"/>
        <v>296.04201635657915</v>
      </c>
      <c r="Y199" s="1">
        <f t="shared" si="132"/>
        <v>155.15183308148119</v>
      </c>
      <c r="Z199" s="1">
        <f t="shared" si="133"/>
        <v>218.46609981583856</v>
      </c>
      <c r="AA199" s="7">
        <f t="shared" si="134"/>
        <v>1048.1859198106251</v>
      </c>
      <c r="AB199" s="1">
        <f t="shared" si="135"/>
        <v>216.31418544669037</v>
      </c>
      <c r="AC199" s="1">
        <f t="shared" si="136"/>
        <v>1136.9488244361014</v>
      </c>
      <c r="AD199" s="1">
        <f t="shared" si="137"/>
        <v>32.733090551752781</v>
      </c>
      <c r="AE199" s="12">
        <f t="shared" si="138"/>
        <v>0.51015950523258835</v>
      </c>
      <c r="AG199" s="23">
        <f t="shared" si="76"/>
        <v>0.31593751339727477</v>
      </c>
      <c r="AH199" s="23">
        <f t="shared" si="77"/>
        <v>0.34703722407750354</v>
      </c>
      <c r="AI199" s="11">
        <f t="shared" si="74"/>
        <v>0.23196049087370257</v>
      </c>
      <c r="AJ199" s="11">
        <f t="shared" si="74"/>
        <v>0.3567432823299635</v>
      </c>
      <c r="AK199" s="11">
        <f t="shared" si="74"/>
        <v>0.39300825165035702</v>
      </c>
      <c r="AL199" s="11">
        <f t="shared" si="74"/>
        <v>0.52374424854360413</v>
      </c>
      <c r="AM199" s="23">
        <f t="shared" si="139"/>
        <v>0.78687025597362936</v>
      </c>
      <c r="AN199" s="23">
        <f t="shared" si="140"/>
        <v>0.97200864223996841</v>
      </c>
      <c r="AO199" s="23">
        <f t="shared" si="141"/>
        <v>0.77418588234669561</v>
      </c>
      <c r="AP199" s="23">
        <f t="shared" si="142"/>
        <v>0.73082743832637975</v>
      </c>
      <c r="AQ199" s="23">
        <f t="shared" si="143"/>
        <v>0.62735526355941273</v>
      </c>
      <c r="AR199" s="23">
        <f t="shared" si="144"/>
        <v>2.7450652697362945</v>
      </c>
      <c r="AS199" s="23">
        <f t="shared" si="145"/>
        <v>1.3103871215645444</v>
      </c>
      <c r="AT199" s="23">
        <f t="shared" si="146"/>
        <v>1.0794218126577919</v>
      </c>
      <c r="AU199" s="23">
        <f t="shared" si="147"/>
        <v>0.3590078703600853</v>
      </c>
    </row>
    <row r="200" spans="1:47" x14ac:dyDescent="0.35">
      <c r="A200" s="31">
        <v>2030</v>
      </c>
      <c r="B200" s="1">
        <v>-7.1665541533635002</v>
      </c>
      <c r="C200" s="1">
        <v>1.1058218914457445</v>
      </c>
      <c r="D200" s="1">
        <v>-13.789285078558116</v>
      </c>
      <c r="E200" s="1">
        <v>-8.7436326918614302</v>
      </c>
      <c r="F200" s="5">
        <v>2.7519508055725574</v>
      </c>
      <c r="G200" s="1">
        <v>6.6382295153061506</v>
      </c>
      <c r="H200" s="1">
        <v>10.031630105921682</v>
      </c>
      <c r="I200" s="1">
        <v>9.1450224220058942</v>
      </c>
      <c r="J200" s="1">
        <v>4.7080453205347359</v>
      </c>
      <c r="K200" s="1">
        <v>-0.25077497110062391</v>
      </c>
      <c r="L200" s="1">
        <v>-2.7499366961824414</v>
      </c>
      <c r="M200" s="1">
        <v>-2.7980243365262409</v>
      </c>
      <c r="N200" s="1">
        <f t="shared" si="123"/>
        <v>-9.3125655567132148E-2</v>
      </c>
      <c r="O200" s="1">
        <f t="shared" si="75"/>
        <v>33.274878169341022</v>
      </c>
      <c r="P200" s="1">
        <f t="shared" si="125"/>
        <v>-3.9207152158189444</v>
      </c>
      <c r="Q200" s="1">
        <f t="shared" si="126"/>
        <v>-6.5936556549489955</v>
      </c>
      <c r="R200" s="1">
        <f t="shared" si="127"/>
        <v>8.6049606810779089</v>
      </c>
      <c r="S200" s="1">
        <f t="shared" si="128"/>
        <v>0.56911121775055695</v>
      </c>
      <c r="U200" s="1">
        <f t="shared" si="129"/>
        <v>10.031630105921682</v>
      </c>
      <c r="V200" s="1">
        <f t="shared" si="130"/>
        <v>-13.789285078558116</v>
      </c>
      <c r="W200" s="5">
        <f t="shared" si="131"/>
        <v>128.1985437852112</v>
      </c>
      <c r="X200" s="1">
        <f t="shared" si="148"/>
        <v>286.95756930706466</v>
      </c>
      <c r="Y200" s="1">
        <f t="shared" si="132"/>
        <v>158.75902552185346</v>
      </c>
      <c r="Z200" s="1">
        <f t="shared" si="133"/>
        <v>207.57805654613793</v>
      </c>
      <c r="AA200" s="7">
        <f t="shared" si="134"/>
        <v>1061.7412133412092</v>
      </c>
      <c r="AB200" s="1">
        <f t="shared" si="135"/>
        <v>197.15652742863205</v>
      </c>
      <c r="AC200" s="1">
        <f t="shared" si="136"/>
        <v>1812.4317078746465</v>
      </c>
      <c r="AD200" s="1">
        <f t="shared" si="137"/>
        <v>29.620280070895177</v>
      </c>
      <c r="AE200" s="12">
        <f t="shared" si="138"/>
        <v>0.56644948956397445</v>
      </c>
      <c r="AG200" s="23">
        <f t="shared" si="76"/>
        <v>0.3121671509085101</v>
      </c>
      <c r="AH200" s="23">
        <f t="shared" si="77"/>
        <v>0.40339095275063097</v>
      </c>
      <c r="AI200" s="11">
        <f t="shared" si="74"/>
        <v>0.26035922028378256</v>
      </c>
      <c r="AJ200" s="11">
        <f t="shared" si="74"/>
        <v>0.40200375732727844</v>
      </c>
      <c r="AK200" s="11">
        <f t="shared" si="74"/>
        <v>0.43649380605954202</v>
      </c>
      <c r="AL200" s="11">
        <f t="shared" ref="AI200:AL263" si="149">AL$3*$O200+AL$4</f>
        <v>0.55258670810071664</v>
      </c>
      <c r="AM200" s="23">
        <f t="shared" si="139"/>
        <v>0.71958594326237046</v>
      </c>
      <c r="AN200" s="23">
        <f t="shared" si="140"/>
        <v>0.92036310202582028</v>
      </c>
      <c r="AO200" s="23">
        <f t="shared" si="141"/>
        <v>0.72105768103559542</v>
      </c>
      <c r="AP200" s="23">
        <f t="shared" si="142"/>
        <v>0.68722860316337386</v>
      </c>
      <c r="AQ200" s="23">
        <f t="shared" si="143"/>
        <v>0.6156660179432426</v>
      </c>
      <c r="AR200" s="23">
        <f t="shared" si="144"/>
        <v>2.6883597753151878</v>
      </c>
      <c r="AS200" s="23">
        <f t="shared" si="145"/>
        <v>1.2727765736896104</v>
      </c>
      <c r="AT200" s="23">
        <f t="shared" si="146"/>
        <v>1.053475787096444</v>
      </c>
      <c r="AU200" s="23">
        <f t="shared" si="147"/>
        <v>0.35793977851195274</v>
      </c>
    </row>
    <row r="201" spans="1:47" x14ac:dyDescent="0.35">
      <c r="A201" s="31">
        <v>2031</v>
      </c>
      <c r="B201" s="1">
        <v>-2.6400074783464182</v>
      </c>
      <c r="C201" s="1">
        <v>-9.2165139632875004</v>
      </c>
      <c r="D201" s="1">
        <v>-4.0448063274171089</v>
      </c>
      <c r="E201" s="1">
        <v>-7.1850655681688842</v>
      </c>
      <c r="F201" s="5">
        <v>0.9358671007022511</v>
      </c>
      <c r="G201" s="1">
        <v>6.5406043910646181</v>
      </c>
      <c r="H201" s="1">
        <v>9.5025597622966362</v>
      </c>
      <c r="I201" s="1">
        <v>9.0564591470415117</v>
      </c>
      <c r="J201" s="1">
        <v>4.0528042291262425</v>
      </c>
      <c r="K201" s="1">
        <v>-8.3298045482047389E-2</v>
      </c>
      <c r="L201" s="1">
        <v>-6.7431295128089541E-2</v>
      </c>
      <c r="M201" s="1">
        <v>-4.0406325032464965</v>
      </c>
      <c r="N201" s="1">
        <f t="shared" si="123"/>
        <v>0.23421162076289273</v>
      </c>
      <c r="O201" s="1">
        <f t="shared" si="75"/>
        <v>30.08829463023126</v>
      </c>
      <c r="P201" s="1">
        <f t="shared" si="125"/>
        <v>-4.8848485927200533</v>
      </c>
      <c r="Q201" s="1">
        <f t="shared" si="126"/>
        <v>-3.431334931627914</v>
      </c>
      <c r="R201" s="1">
        <f t="shared" si="127"/>
        <v>8.3665411001342544</v>
      </c>
      <c r="S201" s="1">
        <f t="shared" si="128"/>
        <v>1.3006916295053685</v>
      </c>
      <c r="U201" s="1">
        <f t="shared" si="129"/>
        <v>9.5025597622966362</v>
      </c>
      <c r="V201" s="1">
        <f t="shared" si="130"/>
        <v>-9.2165139632875004</v>
      </c>
      <c r="W201" s="5">
        <f t="shared" si="131"/>
        <v>131.98513936326154</v>
      </c>
      <c r="X201" s="1">
        <f t="shared" si="148"/>
        <v>287.88575252290082</v>
      </c>
      <c r="Y201" s="1">
        <f t="shared" si="132"/>
        <v>155.90061315963928</v>
      </c>
      <c r="Z201" s="1">
        <f t="shared" si="133"/>
        <v>209.93544594308116</v>
      </c>
      <c r="AA201" s="7">
        <f t="shared" si="134"/>
        <v>987.63659568544097</v>
      </c>
      <c r="AB201" s="1">
        <f t="shared" si="135"/>
        <v>210.02757005619688</v>
      </c>
      <c r="AC201" s="1">
        <f t="shared" si="136"/>
        <v>1290.4813547321883</v>
      </c>
      <c r="AD201" s="1">
        <f t="shared" si="137"/>
        <v>26.971354335163099</v>
      </c>
      <c r="AE201" s="12">
        <f t="shared" si="138"/>
        <v>0.53338223641353755</v>
      </c>
      <c r="AG201" s="23">
        <f t="shared" si="76"/>
        <v>0.29264445522874588</v>
      </c>
      <c r="AH201" s="23">
        <f t="shared" si="77"/>
        <v>0.36292134180393698</v>
      </c>
      <c r="AI201" s="11">
        <f t="shared" si="149"/>
        <v>0.23996508563348007</v>
      </c>
      <c r="AJ201" s="11">
        <f t="shared" si="149"/>
        <v>0.36950060522835887</v>
      </c>
      <c r="AK201" s="11">
        <f t="shared" si="149"/>
        <v>0.40526528737626633</v>
      </c>
      <c r="AL201" s="11">
        <f t="shared" si="149"/>
        <v>0.53187391509650317</v>
      </c>
      <c r="AM201" s="23">
        <f t="shared" si="139"/>
        <v>0.76634955998513332</v>
      </c>
      <c r="AN201" s="23">
        <f t="shared" si="140"/>
        <v>0.95705653866508689</v>
      </c>
      <c r="AO201" s="23">
        <f t="shared" si="141"/>
        <v>0.75820746564181873</v>
      </c>
      <c r="AP201" s="23">
        <f t="shared" si="142"/>
        <v>0.71761217162568436</v>
      </c>
      <c r="AQ201" s="23">
        <f t="shared" si="143"/>
        <v>0.62365298053492468</v>
      </c>
      <c r="AR201" s="23">
        <f t="shared" si="144"/>
        <v>2.6440266943665893</v>
      </c>
      <c r="AS201" s="23">
        <f t="shared" si="145"/>
        <v>1.2587817759411506</v>
      </c>
      <c r="AT201" s="23">
        <f t="shared" si="146"/>
        <v>1.038264708153265</v>
      </c>
      <c r="AU201" s="23">
        <f t="shared" si="147"/>
        <v>0.34745464637932238</v>
      </c>
    </row>
    <row r="202" spans="1:47" x14ac:dyDescent="0.35">
      <c r="A202" s="31">
        <v>2032</v>
      </c>
      <c r="B202" s="1">
        <v>-5.1637990251277532</v>
      </c>
      <c r="C202" s="1">
        <v>-13.265804906568862</v>
      </c>
      <c r="D202" s="1">
        <v>-6.7724865697784526</v>
      </c>
      <c r="E202" s="1">
        <v>-1.7224163787107245</v>
      </c>
      <c r="F202" s="5">
        <v>1.418642283097471</v>
      </c>
      <c r="G202" s="1">
        <v>8.8443549396899535</v>
      </c>
      <c r="H202" s="1">
        <v>9.851731493012581</v>
      </c>
      <c r="I202" s="1">
        <v>8.5637744670583871</v>
      </c>
      <c r="J202" s="1">
        <v>5.2092362036626207</v>
      </c>
      <c r="K202" s="1">
        <v>0.38538999860957579</v>
      </c>
      <c r="L202" s="1">
        <v>-3.0984007925382997</v>
      </c>
      <c r="M202" s="1">
        <v>-4.6727038783887416</v>
      </c>
      <c r="N202" s="1">
        <f t="shared" si="123"/>
        <v>-3.5206847165187481E-2</v>
      </c>
      <c r="O202" s="1">
        <f t="shared" ref="O202:O270" si="150">SUMIF(F202:J202,"&gt;0")</f>
        <v>33.887739386521012</v>
      </c>
      <c r="P202" s="1">
        <f t="shared" si="125"/>
        <v>-7.4900788116477033</v>
      </c>
      <c r="Q202" s="1">
        <f t="shared" si="126"/>
        <v>-2.3587535551305687</v>
      </c>
      <c r="R202" s="1">
        <f t="shared" si="127"/>
        <v>9.0866202999203072</v>
      </c>
      <c r="S202" s="1">
        <f t="shared" si="128"/>
        <v>0.8320751365779655</v>
      </c>
      <c r="U202" s="1">
        <f t="shared" si="129"/>
        <v>9.851731493012581</v>
      </c>
      <c r="V202" s="1">
        <f t="shared" si="130"/>
        <v>-13.265804906568862</v>
      </c>
      <c r="W202" s="5">
        <f t="shared" si="131"/>
        <v>121.72483872696453</v>
      </c>
      <c r="X202" s="1">
        <f t="shared" si="148"/>
        <v>290.93672672343473</v>
      </c>
      <c r="Y202" s="1">
        <f t="shared" si="132"/>
        <v>169.21188799647018</v>
      </c>
      <c r="Z202" s="1">
        <f t="shared" si="133"/>
        <v>206.33078272519964</v>
      </c>
      <c r="AA202" s="7">
        <f t="shared" si="134"/>
        <v>1111.3533906446285</v>
      </c>
      <c r="AB202" s="1">
        <f t="shared" si="135"/>
        <v>198.83908620406373</v>
      </c>
      <c r="AC202" s="1">
        <f t="shared" si="136"/>
        <v>1758.5070169223582</v>
      </c>
      <c r="AD202" s="1">
        <f t="shared" si="137"/>
        <v>22.305295624932668</v>
      </c>
      <c r="AE202" s="12">
        <f t="shared" si="138"/>
        <v>0.5571105021427456</v>
      </c>
      <c r="AG202" s="23">
        <f t="shared" ref="AG202:AG270" si="151">0.0369*H202-0.058</f>
        <v>0.30552889209216427</v>
      </c>
      <c r="AH202" s="23">
        <f t="shared" ref="AH202:AH270" si="152">0.0127*$O202-0.0192</f>
        <v>0.41117429020881685</v>
      </c>
      <c r="AI202" s="11">
        <f t="shared" si="149"/>
        <v>0.2642815320737345</v>
      </c>
      <c r="AJ202" s="11">
        <f t="shared" si="149"/>
        <v>0.40825494174251437</v>
      </c>
      <c r="AK202" s="11">
        <f t="shared" si="149"/>
        <v>0.44249984598790593</v>
      </c>
      <c r="AL202" s="11">
        <f t="shared" si="149"/>
        <v>0.55657030601238655</v>
      </c>
      <c r="AM202" s="23">
        <f t="shared" si="139"/>
        <v>0.71150098503897441</v>
      </c>
      <c r="AN202" s="23">
        <f t="shared" si="140"/>
        <v>0.91353683069054092</v>
      </c>
      <c r="AO202" s="23">
        <f t="shared" si="141"/>
        <v>0.71449910120141669</v>
      </c>
      <c r="AP202" s="23">
        <f t="shared" si="142"/>
        <v>0.68192625872875878</v>
      </c>
      <c r="AQ202" s="23">
        <f t="shared" si="143"/>
        <v>0.61436800229674304</v>
      </c>
      <c r="AR202" s="23">
        <f t="shared" si="144"/>
        <v>2.7402334996412927</v>
      </c>
      <c r="AS202" s="23">
        <f t="shared" si="145"/>
        <v>1.2962380465479577</v>
      </c>
      <c r="AT202" s="23">
        <f t="shared" si="146"/>
        <v>1.0736417800959881</v>
      </c>
      <c r="AU202" s="23">
        <f t="shared" si="147"/>
        <v>0.36582082040445191</v>
      </c>
    </row>
    <row r="203" spans="1:47" x14ac:dyDescent="0.35">
      <c r="A203" s="31">
        <v>2033</v>
      </c>
      <c r="B203" s="1">
        <v>-5.9181121728389714</v>
      </c>
      <c r="C203" s="1">
        <v>-10.866532799790168</v>
      </c>
      <c r="D203" s="1">
        <v>-7.083042331080641</v>
      </c>
      <c r="E203" s="1">
        <v>-1.8253095842849554</v>
      </c>
      <c r="F203" s="5">
        <v>1.8527301136902108</v>
      </c>
      <c r="G203" s="1">
        <v>7.3106904416962522</v>
      </c>
      <c r="H203" s="1">
        <v>10.946123566157539</v>
      </c>
      <c r="I203" s="1">
        <v>8.7027002033613883</v>
      </c>
      <c r="J203" s="1">
        <v>3.3906501048534796</v>
      </c>
      <c r="K203" s="1">
        <v>1.6044315379158514E-2</v>
      </c>
      <c r="L203" s="1">
        <v>-2.3400888594124911</v>
      </c>
      <c r="M203" s="1">
        <v>-4.8574763480697669</v>
      </c>
      <c r="N203" s="1">
        <f t="shared" si="123"/>
        <v>-5.5968612528247107E-2</v>
      </c>
      <c r="O203" s="1">
        <f t="shared" si="150"/>
        <v>32.202894429758871</v>
      </c>
      <c r="P203" s="1">
        <f t="shared" si="125"/>
        <v>-7.1524496170059599</v>
      </c>
      <c r="Q203" s="1">
        <f t="shared" si="126"/>
        <v>-2.3518739338917953</v>
      </c>
      <c r="R203" s="1">
        <f t="shared" si="127"/>
        <v>8.9865047370717264</v>
      </c>
      <c r="S203" s="1">
        <f t="shared" si="128"/>
        <v>0.35553518694004893</v>
      </c>
      <c r="U203" s="1">
        <f t="shared" si="129"/>
        <v>10.946123566157539</v>
      </c>
      <c r="V203" s="1">
        <f t="shared" si="130"/>
        <v>-10.866532799790168</v>
      </c>
      <c r="W203" s="5">
        <f t="shared" si="131"/>
        <v>120.1363081674566</v>
      </c>
      <c r="X203" s="1">
        <f t="shared" si="148"/>
        <v>288.64501000993675</v>
      </c>
      <c r="Y203" s="1">
        <f t="shared" si="132"/>
        <v>168.50870184248015</v>
      </c>
      <c r="Z203" s="1">
        <f t="shared" si="133"/>
        <v>204.39065908869668</v>
      </c>
      <c r="AA203" s="7">
        <f t="shared" si="134"/>
        <v>1229.6780482270574</v>
      </c>
      <c r="AB203" s="1">
        <f t="shared" si="135"/>
        <v>194.19958144402187</v>
      </c>
      <c r="AC203" s="1">
        <f t="shared" si="136"/>
        <v>1406.8507476446571</v>
      </c>
      <c r="AD203" s="1">
        <f t="shared" si="137"/>
        <v>23.036517445445668</v>
      </c>
      <c r="AE203" s="12">
        <f t="shared" si="138"/>
        <v>0.51681881579283606</v>
      </c>
      <c r="AG203" s="23">
        <f t="shared" si="151"/>
        <v>0.34591195959121318</v>
      </c>
      <c r="AH203" s="23">
        <f t="shared" si="152"/>
        <v>0.38977675925793764</v>
      </c>
      <c r="AI203" s="11">
        <f t="shared" si="149"/>
        <v>0.25349852435045678</v>
      </c>
      <c r="AJ203" s="11">
        <f t="shared" si="149"/>
        <v>0.39106952318354049</v>
      </c>
      <c r="AK203" s="11">
        <f t="shared" si="149"/>
        <v>0.42598836541163693</v>
      </c>
      <c r="AL203" s="11">
        <f t="shared" si="149"/>
        <v>0.54561881379343258</v>
      </c>
      <c r="AM203" s="23">
        <f t="shared" si="139"/>
        <v>0.73443268601304901</v>
      </c>
      <c r="AN203" s="23">
        <f t="shared" si="140"/>
        <v>0.93248227617694424</v>
      </c>
      <c r="AO203" s="23">
        <f t="shared" si="141"/>
        <v>0.73298433536800733</v>
      </c>
      <c r="AP203" s="23">
        <f t="shared" si="142"/>
        <v>0.69692295177888242</v>
      </c>
      <c r="AQ203" s="23">
        <f t="shared" si="143"/>
        <v>0.61812110419792099</v>
      </c>
      <c r="AR203" s="23">
        <f t="shared" si="144"/>
        <v>2.9121547829464447</v>
      </c>
      <c r="AS203" s="23">
        <f t="shared" si="145"/>
        <v>1.381022926830924</v>
      </c>
      <c r="AT203" s="23">
        <f t="shared" si="146"/>
        <v>1.1417018396321403</v>
      </c>
      <c r="AU203" s="23">
        <f t="shared" si="147"/>
        <v>0.38597620494494012</v>
      </c>
    </row>
    <row r="204" spans="1:47" x14ac:dyDescent="0.35">
      <c r="A204" s="31">
        <v>2034</v>
      </c>
      <c r="B204" s="1">
        <v>-7.3194696886957091</v>
      </c>
      <c r="C204" s="1">
        <v>-9.3915284512550716</v>
      </c>
      <c r="D204" s="1">
        <v>-4.9676357584364625</v>
      </c>
      <c r="E204" s="1">
        <v>-4.0650705197748112</v>
      </c>
      <c r="F204" s="5">
        <v>2.5699390568024736</v>
      </c>
      <c r="G204" s="1">
        <v>7.4295328915149055</v>
      </c>
      <c r="H204" s="1">
        <v>10.655097183741386</v>
      </c>
      <c r="I204" s="1">
        <v>9.1427064237225348</v>
      </c>
      <c r="J204" s="1">
        <v>4.6898231630505292</v>
      </c>
      <c r="K204" s="1">
        <v>1.1947913252932703</v>
      </c>
      <c r="L204" s="1">
        <v>-2.8340423086477515</v>
      </c>
      <c r="M204" s="1">
        <v>-6.1592558943925084</v>
      </c>
      <c r="N204" s="1">
        <f t="shared" si="123"/>
        <v>7.8740618576898999E-2</v>
      </c>
      <c r="O204" s="1">
        <f t="shared" si="150"/>
        <v>34.487098718831824</v>
      </c>
      <c r="P204" s="1">
        <f t="shared" si="125"/>
        <v>-7.1894914960068492</v>
      </c>
      <c r="Q204" s="1">
        <f t="shared" si="126"/>
        <v>-2.1542557404695999</v>
      </c>
      <c r="R204" s="1">
        <f t="shared" si="127"/>
        <v>9.0757788329929436</v>
      </c>
      <c r="S204" s="1">
        <f t="shared" si="128"/>
        <v>1.016857393232016</v>
      </c>
      <c r="U204" s="1">
        <f t="shared" si="129"/>
        <v>10.655097183741386</v>
      </c>
      <c r="V204" s="1">
        <f t="shared" si="130"/>
        <v>-9.3915284512550716</v>
      </c>
      <c r="W204" s="5">
        <f t="shared" si="131"/>
        <v>123.68643133399817</v>
      </c>
      <c r="X204" s="1">
        <f t="shared" si="148"/>
        <v>298.92655320840475</v>
      </c>
      <c r="Y204" s="1">
        <f t="shared" si="132"/>
        <v>175.24012187440658</v>
      </c>
      <c r="Z204" s="1">
        <f t="shared" si="133"/>
        <v>211.30649227120148</v>
      </c>
      <c r="AA204" s="7">
        <f t="shared" si="134"/>
        <v>1244.8003527083245</v>
      </c>
      <c r="AB204" s="1">
        <f t="shared" si="135"/>
        <v>200.04142132406142</v>
      </c>
      <c r="AC204" s="1">
        <f t="shared" si="136"/>
        <v>1252.4631331962837</v>
      </c>
      <c r="AD204" s="1">
        <f t="shared" si="137"/>
        <v>23.665720671967463</v>
      </c>
      <c r="AE204" s="12">
        <f t="shared" si="138"/>
        <v>0.50076711954591002</v>
      </c>
      <c r="AG204" s="23">
        <f t="shared" si="151"/>
        <v>0.33517308608005719</v>
      </c>
      <c r="AH204" s="23">
        <f t="shared" si="152"/>
        <v>0.41878615372916417</v>
      </c>
      <c r="AI204" s="11">
        <f t="shared" si="149"/>
        <v>0.26811743180052372</v>
      </c>
      <c r="AJ204" s="11">
        <f t="shared" si="149"/>
        <v>0.4143684069320846</v>
      </c>
      <c r="AK204" s="11">
        <f t="shared" si="149"/>
        <v>0.44837356744455187</v>
      </c>
      <c r="AL204" s="11">
        <f t="shared" si="149"/>
        <v>0.56046614167240683</v>
      </c>
      <c r="AM204" s="23">
        <f t="shared" si="139"/>
        <v>0.70387773625896255</v>
      </c>
      <c r="AN204" s="23">
        <f t="shared" si="140"/>
        <v>0.90693296678987023</v>
      </c>
      <c r="AO204" s="23">
        <f t="shared" si="141"/>
        <v>0.70826794265993487</v>
      </c>
      <c r="AP204" s="23">
        <f t="shared" si="142"/>
        <v>0.67690959347064794</v>
      </c>
      <c r="AQ204" s="23">
        <f t="shared" si="143"/>
        <v>0.6131728697920491</v>
      </c>
      <c r="AR204" s="23">
        <f t="shared" si="144"/>
        <v>2.8895878127285259</v>
      </c>
      <c r="AS204" s="23">
        <f t="shared" si="145"/>
        <v>1.3658609091379115</v>
      </c>
      <c r="AT204" s="23">
        <f t="shared" si="146"/>
        <v>1.1320869729710032</v>
      </c>
      <c r="AU204" s="23">
        <f t="shared" si="147"/>
        <v>0.38678475887670438</v>
      </c>
    </row>
    <row r="205" spans="1:47" x14ac:dyDescent="0.35">
      <c r="A205" s="31">
        <v>2035</v>
      </c>
      <c r="B205" s="1">
        <v>-11.89207044002344</v>
      </c>
      <c r="C205" s="1">
        <v>-8.8098891473564116</v>
      </c>
      <c r="D205" s="1">
        <v>-10.363364830599009</v>
      </c>
      <c r="E205" s="1">
        <v>-3.6590880205109082</v>
      </c>
      <c r="F205" s="5">
        <v>0.8959105298480573</v>
      </c>
      <c r="G205" s="1">
        <v>6.2681820265898507</v>
      </c>
      <c r="H205" s="1">
        <v>10.41018387309029</v>
      </c>
      <c r="I205" s="1">
        <v>9.7973223032925993</v>
      </c>
      <c r="J205" s="1">
        <v>3.6686219628637207</v>
      </c>
      <c r="K205" s="1">
        <v>0.69920669875050701</v>
      </c>
      <c r="L205" s="1">
        <v>-3.3781363707643166</v>
      </c>
      <c r="M205" s="1">
        <v>-5.7526750557494655</v>
      </c>
      <c r="N205" s="1">
        <f t="shared" si="123"/>
        <v>-1.0096497058807106</v>
      </c>
      <c r="O205" s="1">
        <f t="shared" si="150"/>
        <v>31.040220695684518</v>
      </c>
      <c r="P205" s="1">
        <f t="shared" si="125"/>
        <v>-8.9537384939241189</v>
      </c>
      <c r="Q205" s="1">
        <f t="shared" si="126"/>
        <v>-4.3755141070872865</v>
      </c>
      <c r="R205" s="1">
        <f t="shared" si="127"/>
        <v>8.8252294009909136</v>
      </c>
      <c r="S205" s="1">
        <f t="shared" si="128"/>
        <v>0.32989743028330371</v>
      </c>
      <c r="U205" s="1">
        <f t="shared" si="129"/>
        <v>10.41018387309029</v>
      </c>
      <c r="V205" s="1">
        <f t="shared" si="130"/>
        <v>-11.89207044002344</v>
      </c>
      <c r="W205" s="5">
        <f t="shared" si="131"/>
        <v>129.50103625538753</v>
      </c>
      <c r="X205" s="1">
        <f t="shared" si="148"/>
        <v>295.68181945436294</v>
      </c>
      <c r="Y205" s="1">
        <f t="shared" si="132"/>
        <v>166.1807831989754</v>
      </c>
      <c r="Z205" s="1">
        <f t="shared" si="133"/>
        <v>212.59142785487523</v>
      </c>
      <c r="AA205" s="7">
        <f t="shared" si="134"/>
        <v>1153.3150061836582</v>
      </c>
      <c r="AB205" s="1">
        <f t="shared" si="135"/>
        <v>195.57448304698278</v>
      </c>
      <c r="AC205" s="1">
        <f t="shared" si="136"/>
        <v>1550.5236857772595</v>
      </c>
      <c r="AD205" s="1">
        <f t="shared" si="137"/>
        <v>31.713794731896144</v>
      </c>
      <c r="AE205" s="12">
        <f t="shared" si="138"/>
        <v>0.5369266835293427</v>
      </c>
      <c r="AG205" s="23">
        <f t="shared" si="151"/>
        <v>0.32613578491703171</v>
      </c>
      <c r="AH205" s="23">
        <f t="shared" si="152"/>
        <v>0.37501080283519339</v>
      </c>
      <c r="AI205" s="11">
        <f t="shared" si="149"/>
        <v>0.24605741245238091</v>
      </c>
      <c r="AJ205" s="11">
        <f t="shared" si="149"/>
        <v>0.37921025109598211</v>
      </c>
      <c r="AK205" s="11">
        <f t="shared" si="149"/>
        <v>0.41459416281770828</v>
      </c>
      <c r="AL205" s="11">
        <f t="shared" si="149"/>
        <v>0.53806143452194932</v>
      </c>
      <c r="AM205" s="23">
        <f t="shared" si="139"/>
        <v>0.75154959089436102</v>
      </c>
      <c r="AN205" s="23">
        <f t="shared" si="140"/>
        <v>0.94588427405741538</v>
      </c>
      <c r="AO205" s="23">
        <f t="shared" si="141"/>
        <v>0.74657414737888617</v>
      </c>
      <c r="AP205" s="23">
        <f t="shared" si="142"/>
        <v>0.70804130393758791</v>
      </c>
      <c r="AQ205" s="23">
        <f t="shared" si="143"/>
        <v>0.62104954180289207</v>
      </c>
      <c r="AR205" s="23">
        <f t="shared" si="144"/>
        <v>2.8404779690271771</v>
      </c>
      <c r="AS205" s="23">
        <f t="shared" si="145"/>
        <v>1.3497964343634103</v>
      </c>
      <c r="AT205" s="23">
        <f t="shared" si="146"/>
        <v>1.1144686981342307</v>
      </c>
      <c r="AU205" s="23">
        <f t="shared" si="147"/>
        <v>0.37468398445139484</v>
      </c>
    </row>
    <row r="206" spans="1:47" x14ac:dyDescent="0.35">
      <c r="A206" s="31">
        <v>2036</v>
      </c>
      <c r="B206" s="1">
        <v>-3.8822346523470119</v>
      </c>
      <c r="C206" s="1">
        <v>-14.592253944299063</v>
      </c>
      <c r="D206" s="1">
        <v>-11.506692031961228</v>
      </c>
      <c r="E206" s="1">
        <v>-6.6688783642970906</v>
      </c>
      <c r="F206" s="5">
        <v>1.8637745644306978</v>
      </c>
      <c r="G206" s="1">
        <v>6.5232837709334479</v>
      </c>
      <c r="H206" s="1">
        <v>8.2927059633895741</v>
      </c>
      <c r="I206" s="1">
        <v>7.710038997347973</v>
      </c>
      <c r="J206" s="1">
        <v>5.0182836026418833</v>
      </c>
      <c r="K206" s="1">
        <v>-0.12943478863667565</v>
      </c>
      <c r="L206" s="1">
        <v>-3.078553005039022</v>
      </c>
      <c r="M206" s="1">
        <v>-5.5453503100361559</v>
      </c>
      <c r="N206" s="1">
        <f t="shared" si="123"/>
        <v>-1.33294251648939</v>
      </c>
      <c r="O206" s="1">
        <f t="shared" si="150"/>
        <v>29.408086898743573</v>
      </c>
      <c r="P206" s="1">
        <f t="shared" si="125"/>
        <v>-8.0757212174651798</v>
      </c>
      <c r="Q206" s="1">
        <f t="shared" si="126"/>
        <v>-5.4372652772758734</v>
      </c>
      <c r="R206" s="1">
        <f t="shared" si="127"/>
        <v>7.5086762438903314</v>
      </c>
      <c r="S206" s="1">
        <f t="shared" si="128"/>
        <v>0.60343193632206182</v>
      </c>
      <c r="U206" s="1">
        <f t="shared" si="129"/>
        <v>8.2927059633895741</v>
      </c>
      <c r="V206" s="1">
        <f t="shared" si="130"/>
        <v>-14.592253944299063</v>
      </c>
      <c r="W206" s="5">
        <f t="shared" si="131"/>
        <v>128.83793080651978</v>
      </c>
      <c r="X206" s="1">
        <f t="shared" si="148"/>
        <v>287.73310469739232</v>
      </c>
      <c r="Y206" s="1">
        <f t="shared" si="132"/>
        <v>158.89517389087254</v>
      </c>
      <c r="Z206" s="1">
        <f t="shared" si="133"/>
        <v>208.28551775195604</v>
      </c>
      <c r="AA206" s="7">
        <f t="shared" si="134"/>
        <v>878.44730405244138</v>
      </c>
      <c r="AB206" s="1">
        <f t="shared" si="135"/>
        <v>198.15611135215684</v>
      </c>
      <c r="AC206" s="1">
        <f t="shared" si="136"/>
        <v>1927.6961983103167</v>
      </c>
      <c r="AD206" s="1">
        <f t="shared" si="137"/>
        <v>29.759875130441358</v>
      </c>
      <c r="AE206" s="12">
        <f t="shared" si="138"/>
        <v>0.59699565306013469</v>
      </c>
      <c r="AG206" s="23">
        <f t="shared" si="151"/>
        <v>0.24800085004907529</v>
      </c>
      <c r="AH206" s="23">
        <f t="shared" si="152"/>
        <v>0.35428270361404335</v>
      </c>
      <c r="AI206" s="11">
        <f t="shared" si="149"/>
        <v>0.23561175615195887</v>
      </c>
      <c r="AJ206" s="11">
        <f t="shared" si="149"/>
        <v>0.36256248636718447</v>
      </c>
      <c r="AK206" s="11">
        <f t="shared" si="149"/>
        <v>0.398599251607687</v>
      </c>
      <c r="AL206" s="11">
        <f t="shared" si="149"/>
        <v>0.52745256484183323</v>
      </c>
      <c r="AM206" s="23">
        <f t="shared" si="139"/>
        <v>0.77735834859551378</v>
      </c>
      <c r="AN206" s="23">
        <f t="shared" si="140"/>
        <v>0.96514983110416841</v>
      </c>
      <c r="AO206" s="23">
        <f t="shared" si="141"/>
        <v>0.76679968281500144</v>
      </c>
      <c r="AP206" s="23">
        <f t="shared" si="142"/>
        <v>0.7247091520458061</v>
      </c>
      <c r="AQ206" s="23">
        <f t="shared" si="143"/>
        <v>0.62562680356899447</v>
      </c>
      <c r="AR206" s="23">
        <f t="shared" si="144"/>
        <v>2.5041115877229529</v>
      </c>
      <c r="AS206" s="23">
        <f t="shared" si="145"/>
        <v>1.1938689331211341</v>
      </c>
      <c r="AT206" s="23">
        <f t="shared" si="146"/>
        <v>0.98402093274113134</v>
      </c>
      <c r="AU206" s="23">
        <f t="shared" si="147"/>
        <v>0.32820377065456363</v>
      </c>
    </row>
    <row r="207" spans="1:47" x14ac:dyDescent="0.35">
      <c r="A207" s="31">
        <v>2037</v>
      </c>
      <c r="B207" s="1">
        <v>-6.2618019699245249</v>
      </c>
      <c r="C207" s="1">
        <v>-10.99981333922217</v>
      </c>
      <c r="D207" s="1">
        <v>-8.0521932396581466</v>
      </c>
      <c r="E207" s="1">
        <v>-5.7460390717466128</v>
      </c>
      <c r="F207" s="5">
        <v>2.6040681724630432</v>
      </c>
      <c r="G207" s="1">
        <v>7.6751589066212498</v>
      </c>
      <c r="H207" s="1">
        <v>9.6727709381800739</v>
      </c>
      <c r="I207" s="1">
        <v>8.2543168364063462</v>
      </c>
      <c r="J207" s="1">
        <v>6.1428794399051299</v>
      </c>
      <c r="K207" s="1">
        <v>1.2367592974239248</v>
      </c>
      <c r="L207" s="1">
        <v>-1.7546921942190368</v>
      </c>
      <c r="M207" s="1">
        <v>-3.8130471331942832</v>
      </c>
      <c r="N207" s="1">
        <f t="shared" si="123"/>
        <v>-8.6802779747083905E-2</v>
      </c>
      <c r="O207" s="1">
        <f t="shared" si="150"/>
        <v>34.349194293575842</v>
      </c>
      <c r="P207" s="1">
        <f t="shared" si="125"/>
        <v>-7.6023218730609505</v>
      </c>
      <c r="Q207" s="1">
        <f t="shared" si="126"/>
        <v>-3.731388046313906</v>
      </c>
      <c r="R207" s="1">
        <f t="shared" si="127"/>
        <v>8.5340822270692236</v>
      </c>
      <c r="S207" s="1">
        <f t="shared" si="128"/>
        <v>1.8749821810366727</v>
      </c>
      <c r="U207" s="1">
        <f t="shared" si="129"/>
        <v>9.6727709381800739</v>
      </c>
      <c r="V207" s="1">
        <f t="shared" si="130"/>
        <v>-10.99981333922217</v>
      </c>
      <c r="W207" s="5">
        <f t="shared" si="131"/>
        <v>125.98825638554534</v>
      </c>
      <c r="X207" s="1">
        <f t="shared" si="148"/>
        <v>296.18859250812244</v>
      </c>
      <c r="Y207" s="1">
        <f t="shared" si="132"/>
        <v>170.20033612257708</v>
      </c>
      <c r="Z207" s="1">
        <f t="shared" si="133"/>
        <v>211.0884244468339</v>
      </c>
      <c r="AA207" s="7">
        <f t="shared" si="134"/>
        <v>1097.5392432766293</v>
      </c>
      <c r="AB207" s="1">
        <f t="shared" si="135"/>
        <v>203.25515168815303</v>
      </c>
      <c r="AC207" s="1">
        <f t="shared" si="136"/>
        <v>1490.5124858699808</v>
      </c>
      <c r="AD207" s="1">
        <f t="shared" si="137"/>
        <v>24.360680541468824</v>
      </c>
      <c r="AE207" s="12">
        <f t="shared" si="138"/>
        <v>0.53818169567011009</v>
      </c>
      <c r="AG207" s="23">
        <f t="shared" si="151"/>
        <v>0.29892524761884476</v>
      </c>
      <c r="AH207" s="23">
        <f t="shared" si="152"/>
        <v>0.41703476752841317</v>
      </c>
      <c r="AI207" s="11">
        <f t="shared" si="149"/>
        <v>0.26723484347888538</v>
      </c>
      <c r="AJ207" s="11">
        <f t="shared" si="149"/>
        <v>0.41296178179447363</v>
      </c>
      <c r="AK207" s="11">
        <f t="shared" si="149"/>
        <v>0.44702210407704324</v>
      </c>
      <c r="AL207" s="11">
        <f t="shared" si="149"/>
        <v>0.55956976290824301</v>
      </c>
      <c r="AM207" s="23">
        <f t="shared" si="139"/>
        <v>0.70560690327197229</v>
      </c>
      <c r="AN207" s="23">
        <f t="shared" si="140"/>
        <v>0.90844611812598131</v>
      </c>
      <c r="AO207" s="23">
        <f t="shared" si="141"/>
        <v>0.70968562519797118</v>
      </c>
      <c r="AP207" s="23">
        <f t="shared" si="142"/>
        <v>0.67804906963908984</v>
      </c>
      <c r="AQ207" s="23">
        <f t="shared" si="143"/>
        <v>0.613441346984262</v>
      </c>
      <c r="AR207" s="23">
        <f t="shared" si="144"/>
        <v>2.7155516456655939</v>
      </c>
      <c r="AS207" s="23">
        <f t="shared" si="145"/>
        <v>1.2838103269865371</v>
      </c>
      <c r="AT207" s="23">
        <f t="shared" si="146"/>
        <v>1.0639107523250633</v>
      </c>
      <c r="AU207" s="23">
        <f t="shared" si="147"/>
        <v>0.36326586207031042</v>
      </c>
    </row>
    <row r="208" spans="1:47" x14ac:dyDescent="0.35">
      <c r="A208" s="31">
        <v>2038</v>
      </c>
      <c r="B208" s="1">
        <v>-11.813348033498855</v>
      </c>
      <c r="C208" s="1">
        <v>-11.883150675873694</v>
      </c>
      <c r="D208" s="1">
        <v>-10.76411450102322</v>
      </c>
      <c r="E208" s="1">
        <v>-5.0633437228643894</v>
      </c>
      <c r="F208" s="5">
        <v>2.3595991842277351</v>
      </c>
      <c r="G208" s="1">
        <v>5.9471752806221918</v>
      </c>
      <c r="H208" s="1">
        <v>9.4925056703495798</v>
      </c>
      <c r="I208" s="1">
        <v>7.1081229732620788</v>
      </c>
      <c r="J208" s="1">
        <v>4.5449840925564491</v>
      </c>
      <c r="K208" s="1">
        <v>1.1269852004984078</v>
      </c>
      <c r="L208" s="1">
        <v>-1.3313083946762962</v>
      </c>
      <c r="M208" s="1">
        <v>-3.7389792659501762</v>
      </c>
      <c r="N208" s="1">
        <f t="shared" si="123"/>
        <v>-1.1679060160308494</v>
      </c>
      <c r="O208" s="1">
        <f t="shared" si="150"/>
        <v>29.452387201018034</v>
      </c>
      <c r="P208" s="1">
        <f t="shared" si="125"/>
        <v>-9.1698486141889433</v>
      </c>
      <c r="Q208" s="1">
        <f t="shared" si="126"/>
        <v>-4.4892863465532917</v>
      </c>
      <c r="R208" s="1">
        <f t="shared" si="127"/>
        <v>7.5159346414112838</v>
      </c>
      <c r="S208" s="1">
        <f t="shared" si="128"/>
        <v>1.4468869661261869</v>
      </c>
      <c r="U208" s="1">
        <f t="shared" si="129"/>
        <v>9.4925056703495798</v>
      </c>
      <c r="V208" s="1">
        <f t="shared" si="130"/>
        <v>-11.883150675873694</v>
      </c>
      <c r="W208" s="5">
        <f t="shared" si="131"/>
        <v>125.80468427149216</v>
      </c>
      <c r="X208" s="1">
        <f t="shared" si="148"/>
        <v>298.55648325254572</v>
      </c>
      <c r="Y208" s="1">
        <f t="shared" si="132"/>
        <v>172.75179898105355</v>
      </c>
      <c r="Z208" s="1">
        <f t="shared" si="133"/>
        <v>212.18058376201895</v>
      </c>
      <c r="AA208" s="7">
        <f t="shared" si="134"/>
        <v>1093.231620927161</v>
      </c>
      <c r="AB208" s="1">
        <f t="shared" si="135"/>
        <v>194.61609176336972</v>
      </c>
      <c r="AC208" s="1">
        <f t="shared" si="136"/>
        <v>1541.7682282491892</v>
      </c>
      <c r="AD208" s="1">
        <f t="shared" si="137"/>
        <v>28.496638389807302</v>
      </c>
      <c r="AE208" s="12">
        <f t="shared" si="138"/>
        <v>0.54286847698430551</v>
      </c>
      <c r="AG208" s="23">
        <f t="shared" si="151"/>
        <v>0.29227345923589954</v>
      </c>
      <c r="AH208" s="23">
        <f t="shared" si="152"/>
        <v>0.35484531745292902</v>
      </c>
      <c r="AI208" s="11">
        <f t="shared" si="149"/>
        <v>0.23589527808651542</v>
      </c>
      <c r="AJ208" s="11">
        <f t="shared" si="149"/>
        <v>0.36301434945038397</v>
      </c>
      <c r="AK208" s="11">
        <f t="shared" si="149"/>
        <v>0.39903339456997672</v>
      </c>
      <c r="AL208" s="11">
        <f t="shared" si="149"/>
        <v>0.52774051680661715</v>
      </c>
      <c r="AM208" s="23">
        <f t="shared" si="139"/>
        <v>0.77663037681689706</v>
      </c>
      <c r="AN208" s="23">
        <f t="shared" si="140"/>
        <v>0.96461994194049361</v>
      </c>
      <c r="AO208" s="23">
        <f t="shared" si="141"/>
        <v>0.76623299948900736</v>
      </c>
      <c r="AP208" s="23">
        <f t="shared" si="142"/>
        <v>0.72424039530090378</v>
      </c>
      <c r="AQ208" s="23">
        <f t="shared" si="143"/>
        <v>0.62549537286402579</v>
      </c>
      <c r="AR208" s="23">
        <f t="shared" si="144"/>
        <v>2.7927538659780904</v>
      </c>
      <c r="AS208" s="23">
        <f t="shared" si="145"/>
        <v>1.3313564604519141</v>
      </c>
      <c r="AT208" s="23">
        <f t="shared" si="146"/>
        <v>1.0973927120547196</v>
      </c>
      <c r="AU208" s="23">
        <f t="shared" si="147"/>
        <v>0.36609700734952921</v>
      </c>
    </row>
    <row r="209" spans="1:47" x14ac:dyDescent="0.35">
      <c r="A209" s="31">
        <v>2039</v>
      </c>
      <c r="B209" s="1">
        <v>-6.1227107737200477</v>
      </c>
      <c r="C209" s="1">
        <v>-15.524947774126282</v>
      </c>
      <c r="D209" s="1">
        <v>-9.1397482921034285</v>
      </c>
      <c r="E209" s="1">
        <v>-8.8063136045664443</v>
      </c>
      <c r="F209" s="1">
        <v>-2.0890599597897883</v>
      </c>
      <c r="G209" s="1">
        <v>6.5263299176685328</v>
      </c>
      <c r="H209" s="1">
        <v>8.2793964280549606</v>
      </c>
      <c r="I209" s="1">
        <v>8.1419567896887823</v>
      </c>
      <c r="J209" s="1">
        <v>2.9923833301999538</v>
      </c>
      <c r="K209" s="1">
        <v>0.32990363683188506</v>
      </c>
      <c r="L209" s="1">
        <v>-3.2480848150718211</v>
      </c>
      <c r="M209" s="1">
        <v>-4.5652035670492257</v>
      </c>
      <c r="N209" s="1">
        <f t="shared" si="123"/>
        <v>-1.9355082236652439</v>
      </c>
      <c r="O209" s="1">
        <f t="shared" si="150"/>
        <v>25.94006646561223</v>
      </c>
      <c r="P209" s="1">
        <f t="shared" si="125"/>
        <v>-8.4622126045988342</v>
      </c>
      <c r="Q209" s="1">
        <f t="shared" si="126"/>
        <v>-6.6783739521532217</v>
      </c>
      <c r="R209" s="1">
        <f t="shared" si="127"/>
        <v>7.6492277118040919</v>
      </c>
      <c r="S209" s="1">
        <f t="shared" si="128"/>
        <v>2.4734050653339185E-2</v>
      </c>
      <c r="U209" s="1">
        <f t="shared" si="129"/>
        <v>8.2793964280549606</v>
      </c>
      <c r="V209" s="1">
        <f t="shared" si="130"/>
        <v>-15.524947774126282</v>
      </c>
      <c r="W209" s="5">
        <f t="shared" si="131"/>
        <v>144.98547310300458</v>
      </c>
      <c r="X209" s="1">
        <f t="shared" si="148"/>
        <v>292.27920663524156</v>
      </c>
      <c r="Y209" s="1">
        <f t="shared" si="132"/>
        <v>147.29373353223698</v>
      </c>
      <c r="Z209" s="1">
        <f t="shared" si="133"/>
        <v>218.63233986912309</v>
      </c>
      <c r="AA209" s="7">
        <f t="shared" si="134"/>
        <v>813.00214085445464</v>
      </c>
      <c r="AB209" s="1">
        <f t="shared" si="135"/>
        <v>211.42898985045886</v>
      </c>
      <c r="AC209" s="1">
        <f t="shared" si="136"/>
        <v>2188.2826835764326</v>
      </c>
      <c r="AD209" s="1">
        <f t="shared" si="137"/>
        <v>39.270978177775149</v>
      </c>
      <c r="AE209" s="12">
        <f t="shared" si="138"/>
        <v>0.6212999018030384</v>
      </c>
      <c r="AG209" s="23">
        <f t="shared" si="151"/>
        <v>0.24750972819522804</v>
      </c>
      <c r="AH209" s="23">
        <f t="shared" si="152"/>
        <v>0.31023884411327529</v>
      </c>
      <c r="AI209" s="11">
        <f t="shared" si="149"/>
        <v>0.21341642537991828</v>
      </c>
      <c r="AJ209" s="11">
        <f t="shared" si="149"/>
        <v>0.32718867794924472</v>
      </c>
      <c r="AK209" s="11">
        <f t="shared" si="149"/>
        <v>0.36461265136299986</v>
      </c>
      <c r="AL209" s="11">
        <f t="shared" si="149"/>
        <v>0.50491043202647945</v>
      </c>
      <c r="AM209" s="23">
        <f t="shared" si="139"/>
        <v>0.83910157897915505</v>
      </c>
      <c r="AN209" s="23">
        <f t="shared" si="140"/>
        <v>1.0078392605115463</v>
      </c>
      <c r="AO209" s="23">
        <f t="shared" si="141"/>
        <v>0.8142289623399559</v>
      </c>
      <c r="AP209" s="23">
        <f t="shared" si="142"/>
        <v>0.76423649238954516</v>
      </c>
      <c r="AQ209" s="23">
        <f t="shared" si="143"/>
        <v>0.63716119697367901</v>
      </c>
      <c r="AR209" s="23">
        <f t="shared" si="144"/>
        <v>2.4617272439689359</v>
      </c>
      <c r="AS209" s="23">
        <f t="shared" si="145"/>
        <v>1.1835236737139769</v>
      </c>
      <c r="AT209" s="23">
        <f t="shared" si="146"/>
        <v>0.97212998135062512</v>
      </c>
      <c r="AU209" s="23">
        <f t="shared" si="147"/>
        <v>0.31863871355025525</v>
      </c>
    </row>
    <row r="210" spans="1:47" x14ac:dyDescent="0.35">
      <c r="A210" s="31">
        <v>2040</v>
      </c>
      <c r="B210" s="1">
        <v>-4.8668346723425877</v>
      </c>
      <c r="C210" s="1">
        <v>-8.2086264437627161</v>
      </c>
      <c r="D210" s="1">
        <v>-14.128727802722459</v>
      </c>
      <c r="E210" s="1">
        <v>-6.056784043865731</v>
      </c>
      <c r="F210" s="5">
        <v>0.44675412546623772</v>
      </c>
      <c r="G210" s="1">
        <v>5.0227839287841594</v>
      </c>
      <c r="H210" s="1">
        <v>9.8173547872857032</v>
      </c>
      <c r="I210" s="1">
        <v>8.115775082809991</v>
      </c>
      <c r="J210" s="1">
        <v>4.1602771320709335</v>
      </c>
      <c r="K210" s="1">
        <v>1.1369753829782185</v>
      </c>
      <c r="L210" s="1">
        <v>-3.1464539279318116</v>
      </c>
      <c r="M210" s="1">
        <v>-5.9211755873875953</v>
      </c>
      <c r="N210" s="1">
        <f t="shared" si="123"/>
        <v>-1.1357235032181385</v>
      </c>
      <c r="O210" s="1">
        <f t="shared" si="150"/>
        <v>27.562945056417025</v>
      </c>
      <c r="P210" s="1">
        <f t="shared" si="125"/>
        <v>-5.8802215610515098</v>
      </c>
      <c r="Q210" s="1">
        <f t="shared" si="126"/>
        <v>-6.5795859070406513</v>
      </c>
      <c r="R210" s="1">
        <f t="shared" si="127"/>
        <v>7.6519712662932848</v>
      </c>
      <c r="S210" s="1">
        <f t="shared" si="128"/>
        <v>0.7169328623724468</v>
      </c>
      <c r="U210" s="1">
        <f t="shared" si="129"/>
        <v>9.8173547872857032</v>
      </c>
      <c r="V210" s="1">
        <f t="shared" si="130"/>
        <v>-14.128727802722459</v>
      </c>
      <c r="W210" s="5">
        <f t="shared" si="131"/>
        <v>133.40483265079078</v>
      </c>
      <c r="X210" s="1">
        <f t="shared" si="148"/>
        <v>299.97015814456574</v>
      </c>
      <c r="Y210" s="1">
        <f t="shared" si="132"/>
        <v>166.56532549377496</v>
      </c>
      <c r="Z210" s="1">
        <f t="shared" si="133"/>
        <v>216.68749539767828</v>
      </c>
      <c r="AA210" s="7">
        <f t="shared" si="134"/>
        <v>1090.1539304214086</v>
      </c>
      <c r="AB210" s="1">
        <f t="shared" si="135"/>
        <v>206.12562601554922</v>
      </c>
      <c r="AC210" s="1">
        <f t="shared" si="136"/>
        <v>1941.5285754263077</v>
      </c>
      <c r="AD210" s="1">
        <f t="shared" si="137"/>
        <v>30.342019643016172</v>
      </c>
      <c r="AE210" s="12">
        <f t="shared" si="138"/>
        <v>0.57164805163539301</v>
      </c>
      <c r="AG210" s="23">
        <f t="shared" si="151"/>
        <v>0.30426039165084245</v>
      </c>
      <c r="AH210" s="23">
        <f t="shared" si="152"/>
        <v>0.33084940221649622</v>
      </c>
      <c r="AI210" s="11">
        <f t="shared" si="149"/>
        <v>0.22380284836106898</v>
      </c>
      <c r="AJ210" s="11">
        <f t="shared" si="149"/>
        <v>0.34374203957545368</v>
      </c>
      <c r="AK210" s="11">
        <f t="shared" si="149"/>
        <v>0.38051686155288683</v>
      </c>
      <c r="AL210" s="11">
        <f t="shared" si="149"/>
        <v>0.51545914286671057</v>
      </c>
      <c r="AM210" s="23">
        <f t="shared" si="139"/>
        <v>0.8090397105401177</v>
      </c>
      <c r="AN210" s="23">
        <f t="shared" si="140"/>
        <v>0.98756569657473936</v>
      </c>
      <c r="AO210" s="23">
        <f t="shared" si="141"/>
        <v>0.79128024812489706</v>
      </c>
      <c r="AP210" s="23">
        <f t="shared" si="142"/>
        <v>0.74504350498687311</v>
      </c>
      <c r="AQ210" s="23">
        <f t="shared" si="143"/>
        <v>0.63145744964622041</v>
      </c>
      <c r="AR210" s="23">
        <f t="shared" si="144"/>
        <v>2.8217943644882415</v>
      </c>
      <c r="AS210" s="23">
        <f t="shared" si="145"/>
        <v>1.3510359539009749</v>
      </c>
      <c r="AT210" s="23">
        <f t="shared" si="146"/>
        <v>1.1114740717424754</v>
      </c>
      <c r="AU210" s="23">
        <f t="shared" si="147"/>
        <v>0.3673195078438366</v>
      </c>
    </row>
    <row r="211" spans="1:47" x14ac:dyDescent="0.35">
      <c r="A211" s="31">
        <v>2041</v>
      </c>
      <c r="B211" s="1">
        <v>-10.751204292003711</v>
      </c>
      <c r="C211" s="1">
        <v>-9.2643004697431355</v>
      </c>
      <c r="D211" s="1">
        <v>-7.0745197976220489</v>
      </c>
      <c r="E211" s="1">
        <v>-7.3598907554213628</v>
      </c>
      <c r="F211" s="5">
        <v>1.2415339913119452</v>
      </c>
      <c r="G211" s="1">
        <v>5.5993311550168698</v>
      </c>
      <c r="H211" s="1">
        <v>8.9555431824164753</v>
      </c>
      <c r="I211" s="1">
        <v>7.8701219133344829</v>
      </c>
      <c r="J211" s="1">
        <v>4.2228797197204413</v>
      </c>
      <c r="K211" s="1">
        <v>0.19390147622287224</v>
      </c>
      <c r="L211" s="1">
        <v>-1.8763359114398961</v>
      </c>
      <c r="M211" s="1">
        <v>-3.3048080870481193</v>
      </c>
      <c r="N211" s="1">
        <f t="shared" si="123"/>
        <v>-0.96231232293793223</v>
      </c>
      <c r="O211" s="1">
        <f t="shared" si="150"/>
        <v>27.889409961800215</v>
      </c>
      <c r="P211" s="1">
        <f t="shared" si="125"/>
        <v>-8.6455601163781477</v>
      </c>
      <c r="Q211" s="1">
        <f t="shared" si="126"/>
        <v>-4.3976255205771553</v>
      </c>
      <c r="R211" s="1">
        <f t="shared" si="127"/>
        <v>7.4749987502559421</v>
      </c>
      <c r="S211" s="1">
        <f t="shared" si="128"/>
        <v>0.84681509483447248</v>
      </c>
      <c r="U211" s="1">
        <f t="shared" si="129"/>
        <v>8.9555431824164753</v>
      </c>
      <c r="V211" s="1">
        <f t="shared" si="130"/>
        <v>-10.751204292003711</v>
      </c>
      <c r="W211" s="5">
        <f t="shared" si="131"/>
        <v>131.09761459874474</v>
      </c>
      <c r="X211" s="1">
        <f t="shared" si="148"/>
        <v>289.96786472087365</v>
      </c>
      <c r="Y211" s="1">
        <f t="shared" si="132"/>
        <v>158.87025012212891</v>
      </c>
      <c r="Z211" s="1">
        <f t="shared" si="133"/>
        <v>210.53273965980918</v>
      </c>
      <c r="AA211" s="7">
        <f t="shared" si="134"/>
        <v>948.51292358002115</v>
      </c>
      <c r="AB211" s="1">
        <f t="shared" si="135"/>
        <v>196.127456454179</v>
      </c>
      <c r="AC211" s="1">
        <f t="shared" si="136"/>
        <v>1405.7375677399602</v>
      </c>
      <c r="AD211" s="1">
        <f t="shared" si="137"/>
        <v>33.033886371655242</v>
      </c>
      <c r="AE211" s="12">
        <f t="shared" si="138"/>
        <v>0.54901978118758721</v>
      </c>
      <c r="AG211" s="23">
        <f t="shared" si="151"/>
        <v>0.27245954343116796</v>
      </c>
      <c r="AH211" s="23">
        <f t="shared" si="152"/>
        <v>0.33499550651486271</v>
      </c>
      <c r="AI211" s="11">
        <f t="shared" si="149"/>
        <v>0.22589222375552137</v>
      </c>
      <c r="AJ211" s="11">
        <f t="shared" si="149"/>
        <v>0.34707198161036218</v>
      </c>
      <c r="AK211" s="11">
        <f t="shared" si="149"/>
        <v>0.38371621762564212</v>
      </c>
      <c r="AL211" s="11">
        <f t="shared" si="149"/>
        <v>0.51758116475170135</v>
      </c>
      <c r="AM211" s="23">
        <f t="shared" si="139"/>
        <v>0.8032407397023249</v>
      </c>
      <c r="AN211" s="23">
        <f t="shared" si="140"/>
        <v>0.98355046463865992</v>
      </c>
      <c r="AO211" s="23">
        <f t="shared" si="141"/>
        <v>0.78682401956665338</v>
      </c>
      <c r="AP211" s="23">
        <f t="shared" si="142"/>
        <v>0.74133047326562584</v>
      </c>
      <c r="AQ211" s="23">
        <f t="shared" si="143"/>
        <v>0.6303751283932405</v>
      </c>
      <c r="AR211" s="23">
        <f t="shared" si="144"/>
        <v>2.6267479468526616</v>
      </c>
      <c r="AS211" s="23">
        <f t="shared" si="145"/>
        <v>1.2566613630635699</v>
      </c>
      <c r="AT211" s="23">
        <f t="shared" si="146"/>
        <v>1.0341705343073104</v>
      </c>
      <c r="AU211" s="23">
        <f t="shared" si="147"/>
        <v>0.34233333955801493</v>
      </c>
    </row>
    <row r="212" spans="1:47" x14ac:dyDescent="0.35">
      <c r="A212" s="31">
        <v>2042</v>
      </c>
      <c r="B212" s="1">
        <v>-6.1045956580880434</v>
      </c>
      <c r="C212" s="1">
        <v>-11.286998384705639</v>
      </c>
      <c r="D212" s="1">
        <v>-10.153078749640734</v>
      </c>
      <c r="E212" s="1">
        <v>-7.4276771777728587</v>
      </c>
      <c r="F212" s="5">
        <v>0.95857404855985806</v>
      </c>
      <c r="G212" s="1">
        <v>6.2792875079687676</v>
      </c>
      <c r="H212" s="1">
        <v>10.116941950659804</v>
      </c>
      <c r="I212" s="1">
        <v>8.6520490375846766</v>
      </c>
      <c r="J212" s="1">
        <v>4.6339906154625101</v>
      </c>
      <c r="K212" s="1">
        <v>-9.1054053373339328E-2</v>
      </c>
      <c r="L212" s="1">
        <v>-2.2158502172960914</v>
      </c>
      <c r="M212" s="1">
        <v>-4.2241496709008528</v>
      </c>
      <c r="N212" s="1">
        <f t="shared" si="123"/>
        <v>-0.90521339596182848</v>
      </c>
      <c r="O212" s="1">
        <f t="shared" si="150"/>
        <v>30.640843160235612</v>
      </c>
      <c r="P212" s="1">
        <f t="shared" si="125"/>
        <v>-6.8988007099472668</v>
      </c>
      <c r="Q212" s="1">
        <f t="shared" si="126"/>
        <v>-5.540727292951245</v>
      </c>
      <c r="R212" s="1">
        <f t="shared" si="127"/>
        <v>8.3494261654044166</v>
      </c>
      <c r="S212" s="1">
        <f t="shared" si="128"/>
        <v>0.77569544826435977</v>
      </c>
      <c r="U212" s="1">
        <f t="shared" si="129"/>
        <v>10.116941950659804</v>
      </c>
      <c r="V212" s="1">
        <f t="shared" si="130"/>
        <v>-11.286998384705639</v>
      </c>
      <c r="W212" s="5">
        <f t="shared" si="131"/>
        <v>132.01375713748314</v>
      </c>
      <c r="X212" s="1">
        <f t="shared" si="148"/>
        <v>287.91224923306999</v>
      </c>
      <c r="Y212" s="1">
        <f t="shared" si="132"/>
        <v>155.89849209558685</v>
      </c>
      <c r="Z212" s="1">
        <f t="shared" si="133"/>
        <v>209.96300318527656</v>
      </c>
      <c r="AA212" s="7">
        <f t="shared" si="134"/>
        <v>1051.4773298176322</v>
      </c>
      <c r="AB212" s="1">
        <f t="shared" si="135"/>
        <v>207.04589241660949</v>
      </c>
      <c r="AC212" s="1">
        <f t="shared" si="136"/>
        <v>1557.9511021774724</v>
      </c>
      <c r="AD212" s="1">
        <f t="shared" si="137"/>
        <v>28.490810929178394</v>
      </c>
      <c r="AE212" s="12">
        <f t="shared" si="138"/>
        <v>0.54898925441193402</v>
      </c>
      <c r="AG212" s="23">
        <f t="shared" si="151"/>
        <v>0.31531515797934678</v>
      </c>
      <c r="AH212" s="23">
        <f t="shared" si="152"/>
        <v>0.36993870813499224</v>
      </c>
      <c r="AI212" s="11">
        <f t="shared" si="149"/>
        <v>0.24350139622550793</v>
      </c>
      <c r="AJ212" s="11">
        <f t="shared" si="149"/>
        <v>0.37513660023440326</v>
      </c>
      <c r="AK212" s="11">
        <f t="shared" si="149"/>
        <v>0.41068026297030896</v>
      </c>
      <c r="AL212" s="11">
        <f t="shared" si="149"/>
        <v>0.53546548054153142</v>
      </c>
      <c r="AM212" s="23">
        <f t="shared" si="139"/>
        <v>0.75767273613301389</v>
      </c>
      <c r="AN212" s="23">
        <f t="shared" si="140"/>
        <v>0.9505496878735491</v>
      </c>
      <c r="AO212" s="23">
        <f t="shared" si="141"/>
        <v>0.75139930787617848</v>
      </c>
      <c r="AP212" s="23">
        <f t="shared" si="142"/>
        <v>0.71200544217130646</v>
      </c>
      <c r="AQ212" s="23">
        <f t="shared" si="143"/>
        <v>0.62211924323079759</v>
      </c>
      <c r="AR212" s="23">
        <f t="shared" si="144"/>
        <v>2.7188535795303301</v>
      </c>
      <c r="AS212" s="23">
        <f t="shared" si="145"/>
        <v>1.2929840984861829</v>
      </c>
      <c r="AT212" s="23">
        <f t="shared" si="146"/>
        <v>1.0671027040210375</v>
      </c>
      <c r="AU212" s="23">
        <f t="shared" si="147"/>
        <v>0.35806742244624135</v>
      </c>
    </row>
    <row r="213" spans="1:47" x14ac:dyDescent="0.35">
      <c r="A213" s="31">
        <v>2043</v>
      </c>
      <c r="B213" s="1">
        <v>-14.474125823848581</v>
      </c>
      <c r="C213" s="1">
        <v>-16.585280133793578</v>
      </c>
      <c r="D213" s="1">
        <v>-11.067013066482327</v>
      </c>
      <c r="E213" s="1">
        <v>-2.1932187747637846</v>
      </c>
      <c r="F213" s="1">
        <v>-0.1828936204942393</v>
      </c>
      <c r="G213" s="1">
        <v>5.5217568578974188</v>
      </c>
      <c r="H213" s="1">
        <v>8.2092999805705187</v>
      </c>
      <c r="I213" s="1">
        <v>8.2162241711435389</v>
      </c>
      <c r="J213" s="1">
        <v>4.5573962356036164</v>
      </c>
      <c r="K213" s="1">
        <v>0.80800889579971913</v>
      </c>
      <c r="L213" s="1">
        <v>-1.9653346914059258</v>
      </c>
      <c r="M213" s="1">
        <v>-4.674326639514681</v>
      </c>
      <c r="N213" s="1">
        <f t="shared" si="123"/>
        <v>-1.9857922174406921</v>
      </c>
      <c r="O213" s="1">
        <f t="shared" si="150"/>
        <v>26.504677245215092</v>
      </c>
      <c r="P213" s="1">
        <f t="shared" si="125"/>
        <v>-11.761185209514338</v>
      </c>
      <c r="Q213" s="1">
        <f t="shared" si="126"/>
        <v>-4.4810418205801161</v>
      </c>
      <c r="R213" s="1">
        <f t="shared" si="127"/>
        <v>7.3157603365371591</v>
      </c>
      <c r="S213" s="1">
        <f t="shared" si="128"/>
        <v>1.1333568133324698</v>
      </c>
      <c r="U213" s="1">
        <f t="shared" si="129"/>
        <v>8.2162241711435389</v>
      </c>
      <c r="V213" s="1">
        <f t="shared" si="130"/>
        <v>-16.585280133793578</v>
      </c>
      <c r="W213" s="5">
        <f t="shared" si="131"/>
        <v>138.27480258018318</v>
      </c>
      <c r="X213" s="1">
        <f t="shared" si="148"/>
        <v>295.07287953694868</v>
      </c>
      <c r="Y213" s="1">
        <f t="shared" si="132"/>
        <v>156.7980769567655</v>
      </c>
      <c r="Z213" s="1">
        <f t="shared" si="133"/>
        <v>216.67384105856593</v>
      </c>
      <c r="AA213" s="7">
        <f t="shared" si="134"/>
        <v>858.85876658733423</v>
      </c>
      <c r="AB213" s="1">
        <f t="shared" si="135"/>
        <v>215.36255334711319</v>
      </c>
      <c r="AC213" s="1">
        <f t="shared" si="136"/>
        <v>2381.232185060624</v>
      </c>
      <c r="AD213" s="1">
        <f t="shared" si="137"/>
        <v>30.593525906626581</v>
      </c>
      <c r="AE213" s="12">
        <f t="shared" si="138"/>
        <v>0.62477938237209441</v>
      </c>
      <c r="AG213" s="23">
        <f t="shared" si="151"/>
        <v>0.24492316928305219</v>
      </c>
      <c r="AH213" s="23">
        <f t="shared" si="152"/>
        <v>0.31740940101423165</v>
      </c>
      <c r="AI213" s="11">
        <f t="shared" si="149"/>
        <v>0.21702993436937659</v>
      </c>
      <c r="AJ213" s="11">
        <f t="shared" si="149"/>
        <v>0.33294770790119393</v>
      </c>
      <c r="AK213" s="11">
        <f t="shared" si="149"/>
        <v>0.37014583700310788</v>
      </c>
      <c r="AL213" s="11">
        <f t="shared" si="149"/>
        <v>0.5085804020938981</v>
      </c>
      <c r="AM213" s="23">
        <f t="shared" si="139"/>
        <v>0.82840962434951915</v>
      </c>
      <c r="AN213" s="23">
        <f t="shared" si="140"/>
        <v>1.0007267191861262</v>
      </c>
      <c r="AO213" s="23">
        <f t="shared" si="141"/>
        <v>0.80609450561332041</v>
      </c>
      <c r="AP213" s="23">
        <f t="shared" si="142"/>
        <v>0.7574202469954151</v>
      </c>
      <c r="AQ213" s="23">
        <f t="shared" si="143"/>
        <v>0.63511573115082531</v>
      </c>
      <c r="AR213" s="23">
        <f t="shared" si="144"/>
        <v>2.5212567589890265</v>
      </c>
      <c r="AS213" s="23">
        <f t="shared" si="145"/>
        <v>1.2103519902481497</v>
      </c>
      <c r="AT213" s="23">
        <f t="shared" si="146"/>
        <v>0.99470417013588119</v>
      </c>
      <c r="AU213" s="23">
        <f t="shared" si="147"/>
        <v>0.32697560129969411</v>
      </c>
    </row>
    <row r="214" spans="1:47" x14ac:dyDescent="0.35">
      <c r="A214" s="31">
        <v>2044</v>
      </c>
      <c r="B214" s="1">
        <v>-8.6214874917520969</v>
      </c>
      <c r="C214" s="1">
        <v>-9.9022428319582261</v>
      </c>
      <c r="D214" s="1">
        <v>-6.3295544419767094</v>
      </c>
      <c r="E214" s="1">
        <v>-2.8594896751467993</v>
      </c>
      <c r="F214" s="5">
        <v>1.1719358596443135</v>
      </c>
      <c r="G214" s="1">
        <v>6.8456876949969256</v>
      </c>
      <c r="H214" s="1">
        <v>9.9692337156564825</v>
      </c>
      <c r="I214" s="1">
        <v>8.2108901020644502</v>
      </c>
      <c r="J214" s="1">
        <v>4.901739544224581</v>
      </c>
      <c r="K214" s="1">
        <v>6.0097714301337812E-2</v>
      </c>
      <c r="L214" s="1">
        <v>-3.3379192040249723</v>
      </c>
      <c r="M214" s="1">
        <v>-5.1668578858353484</v>
      </c>
      <c r="N214" s="1">
        <f t="shared" si="123"/>
        <v>-0.42149724165050545</v>
      </c>
      <c r="O214" s="1">
        <f t="shared" si="150"/>
        <v>31.099486916586756</v>
      </c>
      <c r="P214" s="1">
        <f t="shared" si="125"/>
        <v>-7.7326856544083347</v>
      </c>
      <c r="Q214" s="1">
        <f t="shared" si="126"/>
        <v>-2.6723694191597311</v>
      </c>
      <c r="R214" s="1">
        <f t="shared" si="127"/>
        <v>8.3419371709059522</v>
      </c>
      <c r="S214" s="1">
        <f t="shared" si="128"/>
        <v>0.54130601816698221</v>
      </c>
      <c r="U214" s="1">
        <f t="shared" si="129"/>
        <v>9.9692337156564825</v>
      </c>
      <c r="V214" s="1">
        <f t="shared" si="130"/>
        <v>-9.9022428319582261</v>
      </c>
      <c r="W214" s="5">
        <f t="shared" si="131"/>
        <v>126.63364654495507</v>
      </c>
      <c r="X214" s="1">
        <f t="shared" si="148"/>
        <v>288.87858651064653</v>
      </c>
      <c r="Y214" s="1">
        <f t="shared" si="132"/>
        <v>162.24493996569146</v>
      </c>
      <c r="Z214" s="1">
        <f t="shared" si="133"/>
        <v>207.7561165278008</v>
      </c>
      <c r="AA214" s="7">
        <f t="shared" si="134"/>
        <v>1078.3051504670889</v>
      </c>
      <c r="AB214" s="1">
        <f t="shared" si="135"/>
        <v>196.56076700800639</v>
      </c>
      <c r="AC214" s="1">
        <f t="shared" si="136"/>
        <v>1297.5949640994947</v>
      </c>
      <c r="AD214" s="1">
        <f t="shared" si="137"/>
        <v>28.353263040951873</v>
      </c>
      <c r="AE214" s="12">
        <f t="shared" si="138"/>
        <v>0.52312374539715734</v>
      </c>
      <c r="AG214" s="23">
        <f t="shared" si="151"/>
        <v>0.30986472410772425</v>
      </c>
      <c r="AH214" s="23">
        <f t="shared" si="152"/>
        <v>0.37576348384065178</v>
      </c>
      <c r="AI214" s="11">
        <f t="shared" si="149"/>
        <v>0.24643671626615524</v>
      </c>
      <c r="AJ214" s="11">
        <f t="shared" si="149"/>
        <v>0.37981476654918495</v>
      </c>
      <c r="AK214" s="11">
        <f t="shared" si="149"/>
        <v>0.4151749717825502</v>
      </c>
      <c r="AL214" s="11">
        <f t="shared" si="149"/>
        <v>0.5384466649578139</v>
      </c>
      <c r="AM214" s="23">
        <f t="shared" si="139"/>
        <v>0.75065154744675255</v>
      </c>
      <c r="AN214" s="23">
        <f t="shared" si="140"/>
        <v>0.94519463743906296</v>
      </c>
      <c r="AO214" s="23">
        <f t="shared" si="141"/>
        <v>0.74586495435787803</v>
      </c>
      <c r="AP214" s="23">
        <f t="shared" si="142"/>
        <v>0.70745935734555609</v>
      </c>
      <c r="AQ214" s="23">
        <f t="shared" si="143"/>
        <v>0.62089358110712578</v>
      </c>
      <c r="AR214" s="23">
        <f t="shared" si="144"/>
        <v>2.7455535298962368</v>
      </c>
      <c r="AS214" s="23">
        <f t="shared" si="145"/>
        <v>1.3045441219855662</v>
      </c>
      <c r="AT214" s="23">
        <f t="shared" si="146"/>
        <v>1.0771748240661696</v>
      </c>
      <c r="AU214" s="23">
        <f t="shared" si="147"/>
        <v>0.3622492212474096</v>
      </c>
    </row>
    <row r="215" spans="1:47" x14ac:dyDescent="0.35">
      <c r="A215" s="31">
        <v>2045</v>
      </c>
      <c r="B215" s="1">
        <v>-4.6518371163802561</v>
      </c>
      <c r="C215" s="1">
        <v>-0.66329329884296051</v>
      </c>
      <c r="D215" s="1">
        <v>-14.132263909567508</v>
      </c>
      <c r="E215" s="1">
        <v>-4.3237877182715678</v>
      </c>
      <c r="F215" s="5">
        <v>3.5769835697261252</v>
      </c>
      <c r="G215" s="1">
        <v>6.0226661476296703</v>
      </c>
      <c r="H215" s="1">
        <v>9.3302907027265487</v>
      </c>
      <c r="I215" s="1">
        <v>9.78060216131178</v>
      </c>
      <c r="J215" s="1">
        <v>4.9770857990041462</v>
      </c>
      <c r="K215" s="1">
        <v>0.12136767598204468</v>
      </c>
      <c r="L215" s="1">
        <v>-3.3563959647193693</v>
      </c>
      <c r="M215" s="1">
        <v>-4.8691801870241633</v>
      </c>
      <c r="N215" s="1">
        <f t="shared" si="123"/>
        <v>0.15101982179787407</v>
      </c>
      <c r="O215" s="1">
        <f t="shared" si="150"/>
        <v>33.687628380398273</v>
      </c>
      <c r="P215" s="1">
        <f t="shared" si="125"/>
        <v>-3.4939961003528555</v>
      </c>
      <c r="Q215" s="1">
        <f t="shared" si="126"/>
        <v>-4.9596893527043164</v>
      </c>
      <c r="R215" s="1">
        <f t="shared" si="127"/>
        <v>8.3778530038893333</v>
      </c>
      <c r="S215" s="1">
        <f t="shared" si="128"/>
        <v>0.58068583675560725</v>
      </c>
      <c r="U215" s="1">
        <f t="shared" si="129"/>
        <v>9.78060216131178</v>
      </c>
      <c r="V215" s="1">
        <f t="shared" si="130"/>
        <v>-14.132263909567508</v>
      </c>
      <c r="W215" s="5">
        <f t="shared" si="131"/>
        <v>121.69147487000656</v>
      </c>
      <c r="X215" s="1">
        <f t="shared" si="148"/>
        <v>289.26234122814947</v>
      </c>
      <c r="Y215" s="1">
        <f t="shared" si="132"/>
        <v>167.57086635814289</v>
      </c>
      <c r="Z215" s="1">
        <f t="shared" si="133"/>
        <v>205.47690804907802</v>
      </c>
      <c r="AA215" s="7">
        <f t="shared" si="134"/>
        <v>1092.6293184502265</v>
      </c>
      <c r="AB215" s="1">
        <f t="shared" si="135"/>
        <v>197.81288835936004</v>
      </c>
      <c r="AC215" s="1">
        <f t="shared" si="136"/>
        <v>1863.6959620055268</v>
      </c>
      <c r="AD215" s="1">
        <f t="shared" si="137"/>
        <v>22.785030690326536</v>
      </c>
      <c r="AE215" s="12">
        <f t="shared" si="138"/>
        <v>0.56635314034941753</v>
      </c>
      <c r="AG215" s="23">
        <f t="shared" si="151"/>
        <v>0.28628772693060967</v>
      </c>
      <c r="AH215" s="23">
        <f t="shared" si="152"/>
        <v>0.40863288043105805</v>
      </c>
      <c r="AI215" s="11">
        <f t="shared" si="149"/>
        <v>0.26300082163454896</v>
      </c>
      <c r="AJ215" s="11">
        <f t="shared" si="149"/>
        <v>0.40621380948006242</v>
      </c>
      <c r="AK215" s="11">
        <f t="shared" si="149"/>
        <v>0.44053875812790305</v>
      </c>
      <c r="AL215" s="11">
        <f t="shared" si="149"/>
        <v>0.55526958447258878</v>
      </c>
      <c r="AM215" s="23">
        <f t="shared" si="139"/>
        <v>0.71410864084842296</v>
      </c>
      <c r="AN215" s="23">
        <f t="shared" si="140"/>
        <v>0.91575755275669146</v>
      </c>
      <c r="AO215" s="23">
        <f t="shared" si="141"/>
        <v>0.71661980827478911</v>
      </c>
      <c r="AP215" s="23">
        <f t="shared" si="142"/>
        <v>0.68363837977416964</v>
      </c>
      <c r="AQ215" s="23">
        <f t="shared" si="143"/>
        <v>0.61478338442318248</v>
      </c>
      <c r="AR215" s="23">
        <f t="shared" si="144"/>
        <v>2.720352172280287</v>
      </c>
      <c r="AS215" s="23">
        <f t="shared" si="145"/>
        <v>1.2871781553771033</v>
      </c>
      <c r="AT215" s="23">
        <f t="shared" si="146"/>
        <v>1.0658945705437957</v>
      </c>
      <c r="AU215" s="23">
        <f t="shared" si="147"/>
        <v>0.36284865806848149</v>
      </c>
    </row>
    <row r="216" spans="1:47" x14ac:dyDescent="0.35">
      <c r="A216" s="31">
        <v>2046</v>
      </c>
      <c r="B216" s="1">
        <v>-6.6425847206877933</v>
      </c>
      <c r="C216" s="1">
        <v>-7.2490262199537119</v>
      </c>
      <c r="D216" s="1">
        <v>-4.9804486206391827</v>
      </c>
      <c r="E216" s="1">
        <v>-3.7883956734653745</v>
      </c>
      <c r="F216" s="5">
        <v>0.3698913800800423</v>
      </c>
      <c r="G216" s="1">
        <v>5.6448932676507537</v>
      </c>
      <c r="H216" s="1">
        <v>10.129593484124156</v>
      </c>
      <c r="I216" s="1">
        <v>8.9410772533153509</v>
      </c>
      <c r="J216" s="1">
        <v>4.9949583594523981</v>
      </c>
      <c r="K216" s="1">
        <v>-0.52055751773613856</v>
      </c>
      <c r="L216" s="1">
        <v>-3.2900972528903374</v>
      </c>
      <c r="M216" s="1">
        <v>-4.628298768424334</v>
      </c>
      <c r="N216" s="1">
        <f t="shared" si="123"/>
        <v>-8.4916252431181061E-2</v>
      </c>
      <c r="O216" s="1">
        <f t="shared" si="150"/>
        <v>30.080413744622696</v>
      </c>
      <c r="P216" s="1">
        <f t="shared" si="125"/>
        <v>-6.2535970425552234</v>
      </c>
      <c r="Q216" s="1">
        <f t="shared" si="126"/>
        <v>-2.7996509713415048</v>
      </c>
      <c r="R216" s="1">
        <f t="shared" si="127"/>
        <v>8.2385213350300859</v>
      </c>
      <c r="S216" s="1">
        <f t="shared" si="128"/>
        <v>0.39476786294197402</v>
      </c>
      <c r="U216" s="1">
        <f t="shared" si="129"/>
        <v>10.129593484124156</v>
      </c>
      <c r="V216" s="1">
        <f t="shared" si="130"/>
        <v>-7.2490262199537119</v>
      </c>
      <c r="W216" s="5">
        <f t="shared" si="131"/>
        <v>132.78693884112153</v>
      </c>
      <c r="X216" s="1">
        <f t="shared" si="148"/>
        <v>285.62139269571912</v>
      </c>
      <c r="Y216" s="1">
        <f t="shared" si="132"/>
        <v>152.8344538545976</v>
      </c>
      <c r="Z216" s="1">
        <f t="shared" si="133"/>
        <v>209.20416576842032</v>
      </c>
      <c r="AA216" s="7">
        <f t="shared" si="134"/>
        <v>1032.1005919434706</v>
      </c>
      <c r="AB216" s="1">
        <f t="shared" si="135"/>
        <v>208.52459761297206</v>
      </c>
      <c r="AC216" s="1">
        <f t="shared" si="136"/>
        <v>1007.7335170678211</v>
      </c>
      <c r="AD216" s="1">
        <f t="shared" si="137"/>
        <v>28.524640034635496</v>
      </c>
      <c r="AE216" s="12">
        <f t="shared" si="138"/>
        <v>0.49701348946568003</v>
      </c>
      <c r="AG216" s="23">
        <f t="shared" si="151"/>
        <v>0.31578199956418135</v>
      </c>
      <c r="AH216" s="23">
        <f t="shared" si="152"/>
        <v>0.36282125455670822</v>
      </c>
      <c r="AI216" s="11">
        <f t="shared" si="149"/>
        <v>0.23991464796558526</v>
      </c>
      <c r="AJ216" s="11">
        <f t="shared" si="149"/>
        <v>0.36942022019515153</v>
      </c>
      <c r="AK216" s="11">
        <f t="shared" si="149"/>
        <v>0.4051880546973024</v>
      </c>
      <c r="AL216" s="11">
        <f t="shared" si="149"/>
        <v>0.53182268934004751</v>
      </c>
      <c r="AM216" s="23">
        <f t="shared" si="139"/>
        <v>0.76647503965891917</v>
      </c>
      <c r="AN216" s="23">
        <f t="shared" si="140"/>
        <v>0.95714978233003922</v>
      </c>
      <c r="AO216" s="23">
        <f t="shared" si="141"/>
        <v>0.75830568100805684</v>
      </c>
      <c r="AP216" s="23">
        <f t="shared" si="142"/>
        <v>0.71769316576102948</v>
      </c>
      <c r="AQ216" s="23">
        <f t="shared" si="143"/>
        <v>0.62367530749690825</v>
      </c>
      <c r="AR216" s="23">
        <f t="shared" si="144"/>
        <v>2.70302098434153</v>
      </c>
      <c r="AS216" s="23">
        <f t="shared" si="145"/>
        <v>1.2868887374536913</v>
      </c>
      <c r="AT216" s="23">
        <f t="shared" si="146"/>
        <v>1.0614389639490078</v>
      </c>
      <c r="AU216" s="23">
        <f t="shared" si="147"/>
        <v>0.35519621083765052</v>
      </c>
    </row>
    <row r="217" spans="1:47" x14ac:dyDescent="0.35">
      <c r="A217" s="31">
        <v>2047</v>
      </c>
      <c r="B217" s="1">
        <v>-6.9820828101687269</v>
      </c>
      <c r="C217" s="1">
        <v>-8.6961550347928451</v>
      </c>
      <c r="D217" s="1">
        <v>-6.1504686529837134</v>
      </c>
      <c r="E217" s="1">
        <v>-4.9711932560981786</v>
      </c>
      <c r="F217" s="5">
        <v>1.5780013825864134</v>
      </c>
      <c r="G217" s="1">
        <v>7.7006673233772744</v>
      </c>
      <c r="H217" s="1">
        <v>11.161480306801991</v>
      </c>
      <c r="I217" s="1">
        <v>10.111010864977043</v>
      </c>
      <c r="J217" s="1">
        <v>5.205628276068679</v>
      </c>
      <c r="K217" s="1">
        <v>1.9908101615102485</v>
      </c>
      <c r="L217" s="1">
        <v>-0.75777570375585301</v>
      </c>
      <c r="M217" s="1">
        <v>-3.7146506400182799</v>
      </c>
      <c r="N217" s="1">
        <f t="shared" si="123"/>
        <v>0.53960601812533804</v>
      </c>
      <c r="O217" s="1">
        <f t="shared" si="150"/>
        <v>35.756788153811399</v>
      </c>
      <c r="P217" s="1">
        <f t="shared" si="125"/>
        <v>-6.7688455377953014</v>
      </c>
      <c r="Q217" s="1">
        <f t="shared" si="126"/>
        <v>-3.1812201754984932</v>
      </c>
      <c r="R217" s="1">
        <f t="shared" si="127"/>
        <v>9.6577194983854362</v>
      </c>
      <c r="S217" s="1">
        <f t="shared" si="128"/>
        <v>2.1462209112743582</v>
      </c>
      <c r="U217" s="1">
        <f t="shared" si="129"/>
        <v>11.161480306801991</v>
      </c>
      <c r="V217" s="1">
        <f t="shared" si="130"/>
        <v>-8.6961550347928451</v>
      </c>
      <c r="W217" s="5">
        <f t="shared" si="131"/>
        <v>128.15115104617621</v>
      </c>
      <c r="X217" s="1">
        <f t="shared" si="148"/>
        <v>307.38744798689885</v>
      </c>
      <c r="Y217" s="1">
        <f t="shared" si="132"/>
        <v>179.23629694072264</v>
      </c>
      <c r="Z217" s="1">
        <f t="shared" si="133"/>
        <v>217.76929951653753</v>
      </c>
      <c r="AA217" s="7">
        <f t="shared" si="134"/>
        <v>1333.6949323786596</v>
      </c>
      <c r="AB217" s="1">
        <f t="shared" si="135"/>
        <v>207.52975835045709</v>
      </c>
      <c r="AC217" s="1">
        <f t="shared" si="136"/>
        <v>1203.1406352991132</v>
      </c>
      <c r="AD217" s="1">
        <f t="shared" si="137"/>
        <v>24.386271870947667</v>
      </c>
      <c r="AE217" s="12">
        <f t="shared" si="138"/>
        <v>0.48712560874885225</v>
      </c>
      <c r="AG217" s="23">
        <f t="shared" si="151"/>
        <v>0.35385862332099349</v>
      </c>
      <c r="AH217" s="23">
        <f t="shared" si="152"/>
        <v>0.43491120955340473</v>
      </c>
      <c r="AI217" s="11">
        <f t="shared" si="149"/>
        <v>0.27624344418439295</v>
      </c>
      <c r="AJ217" s="11">
        <f t="shared" si="149"/>
        <v>0.42731923916887626</v>
      </c>
      <c r="AK217" s="11">
        <f t="shared" si="149"/>
        <v>0.46081652390735173</v>
      </c>
      <c r="AL217" s="11">
        <f t="shared" si="149"/>
        <v>0.56871912299977412</v>
      </c>
      <c r="AM217" s="23">
        <f t="shared" si="139"/>
        <v>0.68865483891664914</v>
      </c>
      <c r="AN217" s="23">
        <f t="shared" si="140"/>
        <v>0.89317849890572842</v>
      </c>
      <c r="AO217" s="23">
        <f t="shared" si="141"/>
        <v>0.69566528193824118</v>
      </c>
      <c r="AP217" s="23">
        <f t="shared" si="142"/>
        <v>0.66683378530752424</v>
      </c>
      <c r="AQ217" s="23">
        <f t="shared" si="143"/>
        <v>0.61088372666550994</v>
      </c>
      <c r="AR217" s="23">
        <f t="shared" si="144"/>
        <v>2.968218254850929</v>
      </c>
      <c r="AS217" s="23">
        <f t="shared" si="145"/>
        <v>1.4011552136003109</v>
      </c>
      <c r="AT217" s="23">
        <f t="shared" si="146"/>
        <v>1.1630587560177517</v>
      </c>
      <c r="AU217" s="23">
        <f t="shared" si="147"/>
        <v>0.3996092791504855</v>
      </c>
    </row>
    <row r="218" spans="1:47" x14ac:dyDescent="0.35">
      <c r="A218" s="31">
        <v>2048</v>
      </c>
      <c r="B218" s="1">
        <v>-2.6493619115452463</v>
      </c>
      <c r="C218" s="1">
        <v>-8.4811714900075756</v>
      </c>
      <c r="D218" s="1">
        <v>-12.35102557427351</v>
      </c>
      <c r="E218" s="1">
        <v>-1.3179072054610979</v>
      </c>
      <c r="F218" s="5">
        <v>3.0959220489143329</v>
      </c>
      <c r="G218" s="1">
        <v>8.6941521995771573</v>
      </c>
      <c r="H218" s="1">
        <v>10.515432527734724</v>
      </c>
      <c r="I218" s="1">
        <v>10.369799994656219</v>
      </c>
      <c r="J218" s="1">
        <v>5.6042287423688908</v>
      </c>
      <c r="K218" s="1">
        <v>1.6768644825666428</v>
      </c>
      <c r="L218" s="1">
        <v>-0.10335665919636838</v>
      </c>
      <c r="M218" s="1">
        <v>-4.2164819714446446</v>
      </c>
      <c r="N218" s="1">
        <f t="shared" si="123"/>
        <v>0.90309126532412698</v>
      </c>
      <c r="O218" s="1">
        <f t="shared" si="150"/>
        <v>38.279535513251318</v>
      </c>
      <c r="P218" s="1">
        <f t="shared" si="125"/>
        <v>-4.9483946805237009</v>
      </c>
      <c r="Q218" s="1">
        <f t="shared" si="126"/>
        <v>-3.524336910273425</v>
      </c>
      <c r="R218" s="1">
        <f t="shared" si="127"/>
        <v>9.8597949073226996</v>
      </c>
      <c r="S218" s="1">
        <f t="shared" si="128"/>
        <v>2.3925788552463882</v>
      </c>
      <c r="U218" s="1">
        <f t="shared" si="129"/>
        <v>10.515432527734724</v>
      </c>
      <c r="V218" s="1">
        <f t="shared" si="130"/>
        <v>-12.35102557427351</v>
      </c>
      <c r="W218" s="5">
        <f t="shared" si="131"/>
        <v>114.10687012342333</v>
      </c>
      <c r="X218" s="1">
        <f t="shared" si="148"/>
        <v>301.52256763951351</v>
      </c>
      <c r="Y218" s="1">
        <f t="shared" si="132"/>
        <v>187.41569751609018</v>
      </c>
      <c r="Z218" s="1">
        <f t="shared" si="133"/>
        <v>207.81471888146842</v>
      </c>
      <c r="AA218" s="7">
        <f t="shared" si="134"/>
        <v>1313.8380812458577</v>
      </c>
      <c r="AB218" s="1">
        <f t="shared" si="135"/>
        <v>171.71942213652449</v>
      </c>
      <c r="AC218" s="1">
        <f t="shared" si="136"/>
        <v>1413.9406496051217</v>
      </c>
      <c r="AD218" s="1">
        <f t="shared" si="137"/>
        <v>28.247159055161092</v>
      </c>
      <c r="AE218" s="12">
        <f t="shared" si="138"/>
        <v>0.50917745747415133</v>
      </c>
      <c r="AG218" s="23">
        <f t="shared" si="151"/>
        <v>0.33001946027341134</v>
      </c>
      <c r="AH218" s="23">
        <f t="shared" si="152"/>
        <v>0.46695010101829171</v>
      </c>
      <c r="AI218" s="11">
        <f t="shared" si="149"/>
        <v>0.29238902728480842</v>
      </c>
      <c r="AJ218" s="11">
        <f t="shared" si="149"/>
        <v>0.45305126223516345</v>
      </c>
      <c r="AK218" s="11">
        <f t="shared" si="149"/>
        <v>0.48553944802986287</v>
      </c>
      <c r="AL218" s="11">
        <f t="shared" si="149"/>
        <v>0.5851169808361335</v>
      </c>
      <c r="AM218" s="23">
        <f t="shared" si="139"/>
        <v>0.66214279629014483</v>
      </c>
      <c r="AN218" s="23">
        <f t="shared" si="140"/>
        <v>0.86679807860199332</v>
      </c>
      <c r="AO218" s="23">
        <f t="shared" si="141"/>
        <v>0.67303388050731516</v>
      </c>
      <c r="AP218" s="23">
        <f t="shared" si="142"/>
        <v>0.64903776596552121</v>
      </c>
      <c r="AQ218" s="23">
        <f t="shared" si="143"/>
        <v>0.60731364033919533</v>
      </c>
      <c r="AR218" s="23">
        <f t="shared" si="144"/>
        <v>2.9022067244419056</v>
      </c>
      <c r="AS218" s="23">
        <f t="shared" si="145"/>
        <v>1.3678775381046195</v>
      </c>
      <c r="AT218" s="23">
        <f t="shared" si="146"/>
        <v>1.1388604571383163</v>
      </c>
      <c r="AU218" s="23">
        <f t="shared" si="147"/>
        <v>0.39546265365491379</v>
      </c>
    </row>
    <row r="219" spans="1:47" x14ac:dyDescent="0.35">
      <c r="A219" s="31">
        <v>2049</v>
      </c>
      <c r="B219" s="1">
        <v>-8.8703674596836546</v>
      </c>
      <c r="C219" s="1">
        <v>-10.329935779658188</v>
      </c>
      <c r="D219" s="1">
        <v>-14.470027431067978</v>
      </c>
      <c r="E219" s="1">
        <v>-5.5575432111264025</v>
      </c>
      <c r="F219" s="5">
        <v>1.5611176435474894</v>
      </c>
      <c r="G219" s="1">
        <v>7.371410168842683</v>
      </c>
      <c r="H219" s="1">
        <v>9.9260234217255743</v>
      </c>
      <c r="I219" s="1">
        <v>8.6745193578025148</v>
      </c>
      <c r="J219" s="1">
        <v>4.7769406220052995</v>
      </c>
      <c r="K219" s="1">
        <v>1.5464330769089676</v>
      </c>
      <c r="L219" s="1">
        <v>-0.7241396363127226</v>
      </c>
      <c r="M219" s="1">
        <v>-2.3231787096608048</v>
      </c>
      <c r="N219" s="1">
        <f t="shared" si="123"/>
        <v>-0.70156232805643481</v>
      </c>
      <c r="O219" s="1">
        <f t="shared" si="150"/>
        <v>32.310011213923559</v>
      </c>
      <c r="P219" s="1">
        <f t="shared" si="125"/>
        <v>-7.8055950702621617</v>
      </c>
      <c r="Q219" s="1">
        <f t="shared" si="126"/>
        <v>-6.1554843328822963</v>
      </c>
      <c r="R219" s="1">
        <f t="shared" si="127"/>
        <v>8.6573176494569228</v>
      </c>
      <c r="S219" s="1">
        <f t="shared" si="128"/>
        <v>1.8664113542005147</v>
      </c>
      <c r="U219" s="1">
        <f t="shared" si="129"/>
        <v>9.9260234217255743</v>
      </c>
      <c r="V219" s="1">
        <f t="shared" si="130"/>
        <v>-14.470027431067978</v>
      </c>
      <c r="W219" s="5">
        <f t="shared" si="131"/>
        <v>128.81137005958971</v>
      </c>
      <c r="X219" s="1">
        <f t="shared" si="148"/>
        <v>303.10024723276632</v>
      </c>
      <c r="Y219" s="1">
        <f t="shared" si="132"/>
        <v>174.28887717317662</v>
      </c>
      <c r="Z219" s="1">
        <f t="shared" si="133"/>
        <v>215.95580864617801</v>
      </c>
      <c r="AA219" s="7">
        <f t="shared" si="134"/>
        <v>1153.3303179781353</v>
      </c>
      <c r="AB219" s="1">
        <f t="shared" si="135"/>
        <v>192.28880242007619</v>
      </c>
      <c r="AC219" s="1">
        <f t="shared" si="136"/>
        <v>1854.9494971371419</v>
      </c>
      <c r="AD219" s="1">
        <f t="shared" si="137"/>
        <v>32.666968849551608</v>
      </c>
      <c r="AE219" s="12">
        <f t="shared" si="138"/>
        <v>0.55912258895349709</v>
      </c>
      <c r="AG219" s="23">
        <f t="shared" si="151"/>
        <v>0.3082702642616737</v>
      </c>
      <c r="AH219" s="23">
        <f t="shared" si="152"/>
        <v>0.39113714241682918</v>
      </c>
      <c r="AI219" s="11">
        <f t="shared" si="149"/>
        <v>0.25418407176911079</v>
      </c>
      <c r="AJ219" s="11">
        <f t="shared" si="149"/>
        <v>0.39216211438202031</v>
      </c>
      <c r="AK219" s="11">
        <f t="shared" si="149"/>
        <v>0.42703810989645086</v>
      </c>
      <c r="AL219" s="11">
        <f t="shared" si="149"/>
        <v>0.54631507289050307</v>
      </c>
      <c r="AM219" s="23">
        <f t="shared" si="139"/>
        <v>0.7329088006361113</v>
      </c>
      <c r="AN219" s="23">
        <f t="shared" si="140"/>
        <v>0.93126103644049785</v>
      </c>
      <c r="AO219" s="23">
        <f t="shared" si="141"/>
        <v>0.73176655568503479</v>
      </c>
      <c r="AP219" s="23">
        <f t="shared" si="142"/>
        <v>0.69593023368720153</v>
      </c>
      <c r="AQ219" s="23">
        <f t="shared" si="143"/>
        <v>0.6178652150585866</v>
      </c>
      <c r="AR219" s="23">
        <f t="shared" si="144"/>
        <v>2.8184544593646148</v>
      </c>
      <c r="AS219" s="23">
        <f t="shared" si="145"/>
        <v>1.3363522967440264</v>
      </c>
      <c r="AT219" s="23">
        <f t="shared" si="146"/>
        <v>1.1049034087898713</v>
      </c>
      <c r="AU219" s="23">
        <f t="shared" si="147"/>
        <v>0.37372466636606305</v>
      </c>
    </row>
    <row r="220" spans="1:47" x14ac:dyDescent="0.35">
      <c r="A220" s="31">
        <v>2050</v>
      </c>
      <c r="B220" s="1">
        <v>-5.493444123417877</v>
      </c>
      <c r="C220" s="1">
        <v>-0.38488761216431122</v>
      </c>
      <c r="D220" s="1">
        <v>-10.351449121368308</v>
      </c>
      <c r="E220" s="1">
        <v>-4.198882249866827</v>
      </c>
      <c r="F220" s="5">
        <v>6.7701841484386183E-2</v>
      </c>
      <c r="G220" s="1">
        <v>7.9848430301163482</v>
      </c>
      <c r="H220" s="1">
        <v>10.193121397664068</v>
      </c>
      <c r="I220" s="1">
        <v>8.683137289866167</v>
      </c>
      <c r="J220" s="1">
        <v>4.9941814147583887</v>
      </c>
      <c r="K220" s="1">
        <v>2.5836060652607902</v>
      </c>
      <c r="L220" s="1">
        <v>-1.447485498467483</v>
      </c>
      <c r="M220" s="1">
        <v>-5.4479464390866807</v>
      </c>
      <c r="N220" s="1">
        <f t="shared" si="123"/>
        <v>0.59854133289822165</v>
      </c>
      <c r="O220" s="1">
        <f t="shared" si="150"/>
        <v>31.922984973889356</v>
      </c>
      <c r="P220" s="1">
        <f t="shared" si="125"/>
        <v>-2.733836815080998</v>
      </c>
      <c r="Q220" s="1">
        <f t="shared" si="126"/>
        <v>-4.8275431765835828</v>
      </c>
      <c r="R220" s="1">
        <f t="shared" si="127"/>
        <v>8.9537005725488612</v>
      </c>
      <c r="S220" s="1">
        <f t="shared" si="128"/>
        <v>2.0434339938505652</v>
      </c>
      <c r="U220" s="1">
        <f t="shared" si="129"/>
        <v>10.193121397664068</v>
      </c>
      <c r="V220" s="1">
        <f t="shared" si="130"/>
        <v>-10.351449121368308</v>
      </c>
      <c r="W220" s="5">
        <f t="shared" si="131"/>
        <v>135.01602825092337</v>
      </c>
      <c r="X220" s="1">
        <f t="shared" si="148"/>
        <v>321.18928515629153</v>
      </c>
      <c r="Y220" s="1">
        <f t="shared" si="132"/>
        <v>186.17325690536816</v>
      </c>
      <c r="Z220" s="1">
        <f t="shared" si="133"/>
        <v>228.10265670360747</v>
      </c>
      <c r="AA220" s="7">
        <f t="shared" si="134"/>
        <v>1265.1244057566121</v>
      </c>
      <c r="AB220" s="1">
        <f t="shared" si="135"/>
        <v>196.91578101815705</v>
      </c>
      <c r="AC220" s="1">
        <f t="shared" si="136"/>
        <v>1358.9091256026372</v>
      </c>
      <c r="AD220" s="1">
        <f t="shared" si="137"/>
        <v>36.558137741844845</v>
      </c>
      <c r="AE220" s="12">
        <f t="shared" si="138"/>
        <v>0.50893802307743963</v>
      </c>
      <c r="AG220" s="23">
        <f t="shared" si="151"/>
        <v>0.31812617957380418</v>
      </c>
      <c r="AH220" s="23">
        <f t="shared" si="152"/>
        <v>0.38622190916839483</v>
      </c>
      <c r="AI220" s="11">
        <f t="shared" si="149"/>
        <v>0.25170710383289185</v>
      </c>
      <c r="AJ220" s="11">
        <f t="shared" si="149"/>
        <v>0.38821444673367145</v>
      </c>
      <c r="AK220" s="11">
        <f t="shared" si="149"/>
        <v>0.42324525274411567</v>
      </c>
      <c r="AL220" s="11">
        <f t="shared" si="149"/>
        <v>0.54379940233028079</v>
      </c>
      <c r="AM220" s="23">
        <f t="shared" si="139"/>
        <v>0.73845707215759693</v>
      </c>
      <c r="AN220" s="23">
        <f t="shared" si="140"/>
        <v>0.93568426547325567</v>
      </c>
      <c r="AO220" s="23">
        <f t="shared" si="141"/>
        <v>0.73619382043125703</v>
      </c>
      <c r="AP220" s="23">
        <f t="shared" si="142"/>
        <v>0.69954222564865343</v>
      </c>
      <c r="AQ220" s="23">
        <f t="shared" si="143"/>
        <v>0.61880085072479984</v>
      </c>
      <c r="AR220" s="23">
        <f t="shared" si="144"/>
        <v>2.9588962088015842</v>
      </c>
      <c r="AS220" s="23">
        <f t="shared" si="145"/>
        <v>1.4038494379606965</v>
      </c>
      <c r="AT220" s="23">
        <f t="shared" si="146"/>
        <v>1.1602142390873977</v>
      </c>
      <c r="AU220" s="23">
        <f t="shared" si="147"/>
        <v>0.39171491097067024</v>
      </c>
    </row>
    <row r="221" spans="1:47" x14ac:dyDescent="0.35">
      <c r="A221" s="31">
        <v>2051</v>
      </c>
      <c r="B221" s="1">
        <v>-8.6867257068799972</v>
      </c>
      <c r="C221" s="1">
        <v>-12.776598836259154</v>
      </c>
      <c r="D221" s="1">
        <v>-10.532052301198204</v>
      </c>
      <c r="E221" s="1">
        <v>-4.8989142145207598</v>
      </c>
      <c r="F221" s="5">
        <v>1.7356286002045858</v>
      </c>
      <c r="G221" s="1">
        <v>6.1873773384781989</v>
      </c>
      <c r="H221" s="1">
        <v>9.8767403754459817</v>
      </c>
      <c r="I221" s="1">
        <v>8.5826487368232414</v>
      </c>
      <c r="J221" s="1">
        <v>5.2867114934167772</v>
      </c>
      <c r="K221" s="1">
        <v>0.24602716081850901</v>
      </c>
      <c r="L221" s="1">
        <v>-1.9135121791422778</v>
      </c>
      <c r="M221" s="1">
        <v>-5.3524795008080579</v>
      </c>
      <c r="N221" s="1">
        <f t="shared" si="123"/>
        <v>-1.0204290861350962</v>
      </c>
      <c r="O221" s="1">
        <f t="shared" si="150"/>
        <v>31.669106544368788</v>
      </c>
      <c r="P221" s="1">
        <f t="shared" si="125"/>
        <v>-8.970423660741945</v>
      </c>
      <c r="Q221" s="1">
        <f t="shared" si="126"/>
        <v>-4.5651126385047931</v>
      </c>
      <c r="R221" s="1">
        <f t="shared" si="127"/>
        <v>8.2155888169158064</v>
      </c>
      <c r="S221" s="1">
        <f t="shared" si="128"/>
        <v>1.206408825031003</v>
      </c>
      <c r="U221" s="1">
        <f t="shared" si="129"/>
        <v>9.8767403754459817</v>
      </c>
      <c r="V221" s="1">
        <f t="shared" si="130"/>
        <v>-12.776598836259154</v>
      </c>
      <c r="W221" s="5">
        <f t="shared" si="131"/>
        <v>127.52105197230063</v>
      </c>
      <c r="X221" s="1">
        <f t="shared" si="148"/>
        <v>289.98865271257654</v>
      </c>
      <c r="Y221" s="1">
        <f t="shared" si="132"/>
        <v>162.46760074027591</v>
      </c>
      <c r="Z221" s="1">
        <f t="shared" si="133"/>
        <v>208.7548523424386</v>
      </c>
      <c r="AA221" s="7">
        <f t="shared" si="134"/>
        <v>1069.7668746222137</v>
      </c>
      <c r="AB221" s="1">
        <f t="shared" si="135"/>
        <v>171.33176681600909</v>
      </c>
      <c r="AC221" s="1">
        <f t="shared" si="136"/>
        <v>1459.3581683437642</v>
      </c>
      <c r="AD221" s="1">
        <f t="shared" si="137"/>
        <v>41.855168564296079</v>
      </c>
      <c r="AE221" s="12">
        <f t="shared" si="138"/>
        <v>0.53874168593503857</v>
      </c>
      <c r="AG221" s="23">
        <f t="shared" si="151"/>
        <v>0.30645171985395675</v>
      </c>
      <c r="AH221" s="23">
        <f t="shared" si="152"/>
        <v>0.3829976531134836</v>
      </c>
      <c r="AI221" s="11">
        <f t="shared" si="149"/>
        <v>0.25008228188396026</v>
      </c>
      <c r="AJ221" s="11">
        <f t="shared" si="149"/>
        <v>0.38562488675256162</v>
      </c>
      <c r="AK221" s="11">
        <f t="shared" si="149"/>
        <v>0.42075724413481408</v>
      </c>
      <c r="AL221" s="11">
        <f t="shared" si="149"/>
        <v>0.54214919253839711</v>
      </c>
      <c r="AM221" s="23">
        <f t="shared" si="139"/>
        <v>0.74216009367127045</v>
      </c>
      <c r="AN221" s="23">
        <f t="shared" si="140"/>
        <v>0.93860190899301799</v>
      </c>
      <c r="AO221" s="23">
        <f t="shared" si="141"/>
        <v>0.73913894981947048</v>
      </c>
      <c r="AP221" s="23">
        <f t="shared" si="142"/>
        <v>0.70194940870466471</v>
      </c>
      <c r="AQ221" s="23">
        <f t="shared" si="143"/>
        <v>0.61943123812691203</v>
      </c>
      <c r="AR221" s="23">
        <f t="shared" si="144"/>
        <v>2.7251081384491331</v>
      </c>
      <c r="AS221" s="23">
        <f t="shared" si="145"/>
        <v>1.2934970687148817</v>
      </c>
      <c r="AT221" s="23">
        <f t="shared" si="146"/>
        <v>1.0687154459285695</v>
      </c>
      <c r="AU221" s="23">
        <f t="shared" si="147"/>
        <v>0.36038703618784818</v>
      </c>
    </row>
    <row r="222" spans="1:47" x14ac:dyDescent="0.35">
      <c r="A222" s="31">
        <v>2052</v>
      </c>
      <c r="B222" s="1">
        <v>-5.6727666384345943</v>
      </c>
      <c r="C222" s="1">
        <v>-6.0545664584022063</v>
      </c>
      <c r="D222" s="1">
        <v>-13.648190948853403</v>
      </c>
      <c r="E222" s="1">
        <v>-10.924812611242093</v>
      </c>
      <c r="F222" s="5">
        <v>1.5824268376809609</v>
      </c>
      <c r="G222" s="1">
        <v>6.6816165833212473</v>
      </c>
      <c r="H222" s="1">
        <v>9.8113425712333875</v>
      </c>
      <c r="I222" s="1">
        <v>8.522287948619347</v>
      </c>
      <c r="J222" s="1">
        <v>3.6818875795604491</v>
      </c>
      <c r="K222" s="1">
        <v>3.5683251203291433</v>
      </c>
      <c r="L222" s="1">
        <v>-1.6098064257410809</v>
      </c>
      <c r="M222" s="1">
        <v>-1.3626915595819935</v>
      </c>
      <c r="N222" s="1">
        <f t="shared" si="123"/>
        <v>-0.45207900012590346</v>
      </c>
      <c r="O222" s="1">
        <f t="shared" si="150"/>
        <v>30.279561520415392</v>
      </c>
      <c r="P222" s="1">
        <f t="shared" si="125"/>
        <v>-5.6932708658816198</v>
      </c>
      <c r="Q222" s="1">
        <f t="shared" si="126"/>
        <v>-7.6635255741381769</v>
      </c>
      <c r="R222" s="1">
        <f t="shared" si="127"/>
        <v>8.3384157010579933</v>
      </c>
      <c r="S222" s="1">
        <f t="shared" si="128"/>
        <v>1.8801354247161708</v>
      </c>
      <c r="U222" s="1">
        <f t="shared" si="129"/>
        <v>9.8113425712333875</v>
      </c>
      <c r="V222" s="1">
        <f t="shared" si="130"/>
        <v>-13.648190948853403</v>
      </c>
      <c r="W222" s="5">
        <f t="shared" si="131"/>
        <v>131.64111341304616</v>
      </c>
      <c r="X222" s="5">
        <f>INTERCEPT(K$7:L$7,K222:L222)</f>
        <v>309.51798982929176</v>
      </c>
      <c r="Y222" s="1">
        <f t="shared" si="132"/>
        <v>177.87687641624561</v>
      </c>
      <c r="Z222" s="1">
        <f t="shared" si="133"/>
        <v>220.57955162116895</v>
      </c>
      <c r="AA222" s="7">
        <f t="shared" si="134"/>
        <v>1163.4739800138204</v>
      </c>
      <c r="AB222" s="1">
        <f t="shared" si="135"/>
        <v>206.65246070046962</v>
      </c>
      <c r="AC222" s="1">
        <f t="shared" si="136"/>
        <v>1880.2881624602883</v>
      </c>
      <c r="AD222" s="1">
        <f t="shared" si="137"/>
        <v>28.314883062811347</v>
      </c>
      <c r="AE222" s="12">
        <f t="shared" si="138"/>
        <v>0.55971546093251967</v>
      </c>
      <c r="AG222" s="23">
        <f t="shared" si="151"/>
        <v>0.30403854087851201</v>
      </c>
      <c r="AH222" s="23">
        <f t="shared" si="152"/>
        <v>0.36535043130927547</v>
      </c>
      <c r="AI222" s="11">
        <f t="shared" si="149"/>
        <v>0.2411891937306585</v>
      </c>
      <c r="AJ222" s="11">
        <f t="shared" si="149"/>
        <v>0.37145152750823701</v>
      </c>
      <c r="AK222" s="11">
        <f t="shared" si="149"/>
        <v>0.40713970290007084</v>
      </c>
      <c r="AL222" s="11">
        <f t="shared" si="149"/>
        <v>0.53311714988270009</v>
      </c>
      <c r="AM222" s="23">
        <f t="shared" si="139"/>
        <v>0.76331907089113504</v>
      </c>
      <c r="AN222" s="23">
        <f t="shared" si="140"/>
        <v>0.95479731662803524</v>
      </c>
      <c r="AO222" s="23">
        <f t="shared" si="141"/>
        <v>0.7558333964376569</v>
      </c>
      <c r="AP222" s="23">
        <f t="shared" si="142"/>
        <v>0.71565531945047711</v>
      </c>
      <c r="AQ222" s="23">
        <f t="shared" si="143"/>
        <v>0.62311500596078184</v>
      </c>
      <c r="AR222" s="23">
        <f t="shared" si="144"/>
        <v>2.8663708840419289</v>
      </c>
      <c r="AS222" s="23">
        <f t="shared" si="145"/>
        <v>1.3641094196577959</v>
      </c>
      <c r="AT222" s="23">
        <f t="shared" si="146"/>
        <v>1.1253688672867597</v>
      </c>
      <c r="AU222" s="23">
        <f t="shared" si="147"/>
        <v>0.37695584199523846</v>
      </c>
    </row>
    <row r="223" spans="1:47" x14ac:dyDescent="0.35">
      <c r="A223" s="31">
        <v>2053</v>
      </c>
      <c r="B223" s="1">
        <v>-4.3202832601045538</v>
      </c>
      <c r="C223" s="1">
        <v>-11.713588823804859</v>
      </c>
      <c r="D223" s="1">
        <v>-4.6334937764852766</v>
      </c>
      <c r="E223" s="1">
        <v>-7.7401546406971322</v>
      </c>
      <c r="F223" s="5">
        <v>1.1832279674308723</v>
      </c>
      <c r="G223" s="1">
        <v>6.6424504974988023</v>
      </c>
      <c r="H223" s="1">
        <v>9.5402060920066614</v>
      </c>
      <c r="I223" s="1">
        <v>8.335989453313255</v>
      </c>
      <c r="J223" s="1">
        <v>5.0909543817380882</v>
      </c>
      <c r="K223" s="1">
        <v>0.20429483325431294</v>
      </c>
      <c r="L223" s="1">
        <v>-2.6160402542974213</v>
      </c>
      <c r="M223" s="1">
        <v>-2.1763913252266112</v>
      </c>
      <c r="N223" s="1">
        <f t="shared" si="123"/>
        <v>-0.18356907128115485</v>
      </c>
      <c r="O223" s="1">
        <f t="shared" si="150"/>
        <v>30.792828391987676</v>
      </c>
      <c r="P223" s="1">
        <f t="shared" si="125"/>
        <v>-5.7988545478304685</v>
      </c>
      <c r="Q223" s="1">
        <f t="shared" si="126"/>
        <v>-3.7301401499171791</v>
      </c>
      <c r="R223" s="1">
        <f t="shared" si="127"/>
        <v>8.1728820142729059</v>
      </c>
      <c r="S223" s="1">
        <f t="shared" si="128"/>
        <v>0.89306965356499324</v>
      </c>
      <c r="U223" s="1">
        <f t="shared" si="129"/>
        <v>9.5402060920066614</v>
      </c>
      <c r="V223" s="1">
        <f t="shared" si="130"/>
        <v>-11.713588823804859</v>
      </c>
      <c r="W223" s="5">
        <f t="shared" si="131"/>
        <v>131.45574295180734</v>
      </c>
      <c r="X223" s="1">
        <f t="shared" si="148"/>
        <v>289.7751026242845</v>
      </c>
      <c r="Y223" s="1">
        <f t="shared" si="132"/>
        <v>158.31935967247716</v>
      </c>
      <c r="Z223" s="1">
        <f t="shared" si="133"/>
        <v>210.61542278804592</v>
      </c>
      <c r="AA223" s="7">
        <f t="shared" si="134"/>
        <v>1006.9328797533069</v>
      </c>
      <c r="AB223" s="1">
        <f t="shared" si="135"/>
        <v>186.93775312251557</v>
      </c>
      <c r="AC223" s="1">
        <f t="shared" si="136"/>
        <v>1459.8079838153935</v>
      </c>
      <c r="AD223" s="1">
        <f t="shared" si="137"/>
        <v>37.986866390549551</v>
      </c>
      <c r="AE223" s="12">
        <f t="shared" si="138"/>
        <v>0.54629154484313425</v>
      </c>
      <c r="AG223" s="23">
        <f t="shared" si="151"/>
        <v>0.29403360479504581</v>
      </c>
      <c r="AH223" s="23">
        <f t="shared" si="152"/>
        <v>0.3718689205782435</v>
      </c>
      <c r="AI223" s="11">
        <f t="shared" si="149"/>
        <v>0.24447410170872114</v>
      </c>
      <c r="AJ223" s="11">
        <f t="shared" si="149"/>
        <v>0.37668684959827431</v>
      </c>
      <c r="AK223" s="11">
        <f t="shared" si="149"/>
        <v>0.41216971824147919</v>
      </c>
      <c r="AL223" s="11">
        <f t="shared" si="149"/>
        <v>0.53645338454791991</v>
      </c>
      <c r="AM223" s="23">
        <f t="shared" si="139"/>
        <v>0.75532786476219482</v>
      </c>
      <c r="AN223" s="23">
        <f t="shared" si="140"/>
        <v>0.94877051295996184</v>
      </c>
      <c r="AO223" s="23">
        <f t="shared" si="141"/>
        <v>0.7495536007470549</v>
      </c>
      <c r="AP223" s="23">
        <f t="shared" si="142"/>
        <v>0.71048812955047769</v>
      </c>
      <c r="AQ223" s="23">
        <f t="shared" si="143"/>
        <v>0.6217083182896237</v>
      </c>
      <c r="AR223" s="23">
        <f t="shared" si="144"/>
        <v>2.6581488805022064</v>
      </c>
      <c r="AS223" s="23">
        <f t="shared" si="145"/>
        <v>1.2637449705870363</v>
      </c>
      <c r="AT223" s="23">
        <f t="shared" si="146"/>
        <v>1.0431416387542487</v>
      </c>
      <c r="AU223" s="23">
        <f t="shared" si="147"/>
        <v>0.3502850771460061</v>
      </c>
    </row>
    <row r="224" spans="1:47" x14ac:dyDescent="0.35">
      <c r="A224" s="31">
        <v>2054</v>
      </c>
      <c r="B224" s="1">
        <v>-1.1105089537477291</v>
      </c>
      <c r="C224" s="1">
        <v>-2.9961254062051115</v>
      </c>
      <c r="D224" s="1">
        <v>-5.172671453161434</v>
      </c>
      <c r="E224" s="1">
        <v>-3.1148375249182489</v>
      </c>
      <c r="F224" s="5">
        <v>0.52212877367788457</v>
      </c>
      <c r="G224" s="1">
        <v>8.1209207553636666</v>
      </c>
      <c r="H224" s="1">
        <v>9.7862724747689249</v>
      </c>
      <c r="I224" s="1">
        <v>8.7223171903212968</v>
      </c>
      <c r="J224" s="1">
        <v>5.8614510707559493</v>
      </c>
      <c r="K224" s="1">
        <v>1.3527988106054134</v>
      </c>
      <c r="L224" s="1">
        <v>-2.269603180957525</v>
      </c>
      <c r="M224" s="1">
        <v>-5.2686557861176286</v>
      </c>
      <c r="N224" s="1">
        <f t="shared" si="123"/>
        <v>1.2027905641987886</v>
      </c>
      <c r="O224" s="1">
        <f t="shared" si="150"/>
        <v>33.013090264887722</v>
      </c>
      <c r="P224" s="1">
        <f t="shared" si="125"/>
        <v>-2.0943418950598169</v>
      </c>
      <c r="Q224" s="1">
        <f t="shared" si="126"/>
        <v>-2.5884600681339323</v>
      </c>
      <c r="R224" s="1">
        <f t="shared" si="127"/>
        <v>8.8765034734846306</v>
      </c>
      <c r="S224" s="1">
        <f t="shared" si="128"/>
        <v>1.6482155668012795</v>
      </c>
      <c r="U224" s="1">
        <f t="shared" si="129"/>
        <v>9.7862724747689249</v>
      </c>
      <c r="V224" s="1">
        <f t="shared" si="130"/>
        <v>-5.2686557861176286</v>
      </c>
      <c r="W224" s="5">
        <f t="shared" si="131"/>
        <v>131.12137059028495</v>
      </c>
      <c r="X224" s="1">
        <f t="shared" si="148"/>
        <v>297.65137414525009</v>
      </c>
      <c r="Y224" s="1">
        <f t="shared" si="132"/>
        <v>166.53000355496513</v>
      </c>
      <c r="Z224" s="1">
        <f t="shared" si="133"/>
        <v>214.38637236776754</v>
      </c>
      <c r="AA224" s="7">
        <f t="shared" si="134"/>
        <v>1086.4719933420843</v>
      </c>
      <c r="AB224" s="1">
        <f t="shared" si="135"/>
        <v>206.34626796600045</v>
      </c>
      <c r="AC224" s="1">
        <f t="shared" si="136"/>
        <v>724.77830577523127</v>
      </c>
      <c r="AD224" s="1">
        <f t="shared" si="137"/>
        <v>27.948236607284727</v>
      </c>
      <c r="AE224" s="12">
        <f t="shared" si="138"/>
        <v>0.44956891634835283</v>
      </c>
      <c r="AG224" s="23">
        <f t="shared" si="151"/>
        <v>0.30311345431897335</v>
      </c>
      <c r="AH224" s="23">
        <f t="shared" si="152"/>
        <v>0.40006624636407406</v>
      </c>
      <c r="AI224" s="11">
        <f t="shared" si="149"/>
        <v>0.25868377769528139</v>
      </c>
      <c r="AJ224" s="11">
        <f t="shared" si="149"/>
        <v>0.39933352070185479</v>
      </c>
      <c r="AK224" s="11">
        <f t="shared" si="149"/>
        <v>0.43392828459589966</v>
      </c>
      <c r="AL224" s="11">
        <f t="shared" si="149"/>
        <v>0.55088508672177017</v>
      </c>
      <c r="AM224" s="23">
        <f t="shared" si="139"/>
        <v>0.72312886202534998</v>
      </c>
      <c r="AN224" s="23">
        <f t="shared" si="140"/>
        <v>0.92330168749654129</v>
      </c>
      <c r="AO224" s="23">
        <f t="shared" si="141"/>
        <v>0.72391687371727287</v>
      </c>
      <c r="AP224" s="23">
        <f t="shared" si="142"/>
        <v>0.6895467533034052</v>
      </c>
      <c r="AQ224" s="23">
        <f t="shared" si="143"/>
        <v>0.61624388559680643</v>
      </c>
      <c r="AR224" s="23">
        <f t="shared" si="144"/>
        <v>2.7238270830473161</v>
      </c>
      <c r="AS224" s="23">
        <f t="shared" si="145"/>
        <v>1.2900645739745484</v>
      </c>
      <c r="AT224" s="23">
        <f t="shared" si="146"/>
        <v>1.067470136019278</v>
      </c>
      <c r="AU224" s="23">
        <f t="shared" si="147"/>
        <v>0.36225435492588598</v>
      </c>
    </row>
    <row r="225" spans="1:47" x14ac:dyDescent="0.35">
      <c r="A225" s="31">
        <v>2055</v>
      </c>
      <c r="B225" s="1">
        <v>-4.6783826675882736</v>
      </c>
      <c r="C225" s="1">
        <v>-12.365951559680415</v>
      </c>
      <c r="D225" s="1">
        <v>-4.052161283042663</v>
      </c>
      <c r="E225" s="1">
        <v>-3.9656512164939226</v>
      </c>
      <c r="F225" s="5">
        <v>3.3202397443852139</v>
      </c>
      <c r="G225" s="1">
        <v>7.944624422733261</v>
      </c>
      <c r="H225" s="1">
        <v>9.4696562899712831</v>
      </c>
      <c r="I225" s="1">
        <v>7.726310303041183</v>
      </c>
      <c r="J225" s="1">
        <v>3.7447325405407677</v>
      </c>
      <c r="K225" s="1">
        <v>0.43264675273853326</v>
      </c>
      <c r="L225" s="1">
        <v>-2.3454201482727837</v>
      </c>
      <c r="M225" s="1">
        <v>-4.9046275078097841</v>
      </c>
      <c r="N225" s="1">
        <f t="shared" si="123"/>
        <v>2.716797254353313E-2</v>
      </c>
      <c r="O225" s="1">
        <f t="shared" si="150"/>
        <v>32.205563300671706</v>
      </c>
      <c r="P225" s="1">
        <f t="shared" si="125"/>
        <v>-7.4376633377954393</v>
      </c>
      <c r="Q225" s="1">
        <f t="shared" si="126"/>
        <v>-1.5658575850504572</v>
      </c>
      <c r="R225" s="1">
        <f t="shared" si="127"/>
        <v>8.3801970052485757</v>
      </c>
      <c r="S225" s="1">
        <f t="shared" si="128"/>
        <v>0.6106530483355056</v>
      </c>
      <c r="U225" s="1">
        <f t="shared" si="129"/>
        <v>9.4696562899712831</v>
      </c>
      <c r="V225" s="1">
        <f t="shared" si="130"/>
        <v>-12.365951559680415</v>
      </c>
      <c r="W225" s="5">
        <f t="shared" si="131"/>
        <v>121.60090203826907</v>
      </c>
      <c r="X225" s="1">
        <f t="shared" si="148"/>
        <v>292.48411357795214</v>
      </c>
      <c r="Y225" s="1">
        <f t="shared" si="132"/>
        <v>170.88321153968309</v>
      </c>
      <c r="Z225" s="1">
        <f t="shared" si="133"/>
        <v>207.0425078081106</v>
      </c>
      <c r="AA225" s="7">
        <f t="shared" si="134"/>
        <v>1078.8035193381688</v>
      </c>
      <c r="AB225" s="1">
        <f t="shared" si="135"/>
        <v>188.94952789301897</v>
      </c>
      <c r="AC225" s="1">
        <f t="shared" si="136"/>
        <v>1557.693806099704</v>
      </c>
      <c r="AD225" s="1">
        <f t="shared" si="137"/>
        <v>27.126138091759586</v>
      </c>
      <c r="AE225" s="12">
        <f t="shared" si="138"/>
        <v>0.54579056311864849</v>
      </c>
      <c r="AG225" s="23">
        <f t="shared" si="151"/>
        <v>0.29143031709994038</v>
      </c>
      <c r="AH225" s="23">
        <f t="shared" si="152"/>
        <v>0.38981065391853065</v>
      </c>
      <c r="AI225" s="11">
        <f t="shared" si="149"/>
        <v>0.25351560512429894</v>
      </c>
      <c r="AJ225" s="11">
        <f t="shared" si="149"/>
        <v>0.39109674566685143</v>
      </c>
      <c r="AK225" s="11">
        <f t="shared" si="149"/>
        <v>0.42601452034658271</v>
      </c>
      <c r="AL225" s="11">
        <f t="shared" si="149"/>
        <v>0.54563616145436611</v>
      </c>
      <c r="AM225" s="23">
        <f t="shared" si="139"/>
        <v>0.73439460880353269</v>
      </c>
      <c r="AN225" s="23">
        <f t="shared" si="140"/>
        <v>0.93245182071638588</v>
      </c>
      <c r="AO225" s="23">
        <f t="shared" si="141"/>
        <v>0.73295392356308597</v>
      </c>
      <c r="AP225" s="23">
        <f t="shared" si="142"/>
        <v>0.69689815289841817</v>
      </c>
      <c r="AQ225" s="23">
        <f t="shared" si="143"/>
        <v>0.61811470008406344</v>
      </c>
      <c r="AR225" s="23">
        <f t="shared" si="144"/>
        <v>2.7276134868621837</v>
      </c>
      <c r="AS225" s="23">
        <f t="shared" si="145"/>
        <v>1.2935027190100727</v>
      </c>
      <c r="AT225" s="23">
        <f t="shared" si="146"/>
        <v>1.0693513967494188</v>
      </c>
      <c r="AU225" s="23">
        <f t="shared" si="147"/>
        <v>0.36152118265164973</v>
      </c>
    </row>
    <row r="226" spans="1:47" x14ac:dyDescent="0.35">
      <c r="A226" s="31">
        <v>2056</v>
      </c>
      <c r="B226" s="1">
        <v>-6.097075579858398</v>
      </c>
      <c r="C226" s="1">
        <v>-4.59282485336478</v>
      </c>
      <c r="D226" s="1">
        <v>-5.3398830787115141</v>
      </c>
      <c r="E226" s="1">
        <v>-2.6181988221375185</v>
      </c>
      <c r="F226" s="5">
        <v>2.4208204241098881</v>
      </c>
      <c r="G226" s="1">
        <v>6.0202884694796674</v>
      </c>
      <c r="H226" s="1">
        <v>9.489804389390903</v>
      </c>
      <c r="I226" s="1">
        <v>9.4976871495904778</v>
      </c>
      <c r="J226" s="1">
        <v>6.5221737657038794</v>
      </c>
      <c r="K226" s="1">
        <v>0.93028529756009959</v>
      </c>
      <c r="L226" s="1">
        <v>-2.5987556109836065</v>
      </c>
      <c r="M226" s="1">
        <v>-5.1792481433218356</v>
      </c>
      <c r="N226" s="1">
        <f t="shared" si="123"/>
        <v>0.70458945062143863</v>
      </c>
      <c r="O226" s="1">
        <f t="shared" si="150"/>
        <v>33.950774198274814</v>
      </c>
      <c r="P226" s="1">
        <f t="shared" si="125"/>
        <v>-5.1981759803443213</v>
      </c>
      <c r="Q226" s="1">
        <f t="shared" si="126"/>
        <v>-1.845753825579715</v>
      </c>
      <c r="R226" s="1">
        <f t="shared" si="127"/>
        <v>8.3359266694870158</v>
      </c>
      <c r="S226" s="1">
        <f t="shared" si="128"/>
        <v>1.6179011507601242</v>
      </c>
      <c r="U226" s="1">
        <f t="shared" si="129"/>
        <v>9.4976871495904778</v>
      </c>
      <c r="V226" s="1">
        <f t="shared" si="130"/>
        <v>-6.097075579858398</v>
      </c>
      <c r="W226" s="5">
        <f t="shared" si="131"/>
        <v>120.84734254282972</v>
      </c>
      <c r="X226" s="1">
        <f t="shared" si="148"/>
        <v>293.57408217049107</v>
      </c>
      <c r="Y226" s="1">
        <f t="shared" si="132"/>
        <v>172.72673962766135</v>
      </c>
      <c r="Z226" s="1">
        <f t="shared" si="133"/>
        <v>207.21071235666039</v>
      </c>
      <c r="AA226" s="7">
        <f t="shared" si="134"/>
        <v>1093.6696902348663</v>
      </c>
      <c r="AB226" s="1">
        <f t="shared" si="135"/>
        <v>193.36322896487758</v>
      </c>
      <c r="AC226" s="1">
        <f t="shared" si="136"/>
        <v>785.96681424288192</v>
      </c>
      <c r="AD226" s="1">
        <f t="shared" si="137"/>
        <v>24.165728060390933</v>
      </c>
      <c r="AE226" s="12">
        <f t="shared" si="138"/>
        <v>0.45879622377366175</v>
      </c>
      <c r="AG226" s="23">
        <f t="shared" si="151"/>
        <v>0.29217378196852434</v>
      </c>
      <c r="AH226" s="23">
        <f t="shared" si="152"/>
        <v>0.41197483231809012</v>
      </c>
      <c r="AI226" s="11">
        <f t="shared" si="149"/>
        <v>0.26468495486895882</v>
      </c>
      <c r="AJ226" s="11">
        <f t="shared" si="149"/>
        <v>0.40889789682240313</v>
      </c>
      <c r="AK226" s="11">
        <f t="shared" si="149"/>
        <v>0.44311758714309318</v>
      </c>
      <c r="AL226" s="11">
        <f t="shared" si="149"/>
        <v>0.55698003228878623</v>
      </c>
      <c r="AM226" s="23">
        <f t="shared" si="139"/>
        <v>0.71068604988426354</v>
      </c>
      <c r="AN226" s="23">
        <f t="shared" si="140"/>
        <v>0.91283894915267227</v>
      </c>
      <c r="AO226" s="23">
        <f t="shared" si="141"/>
        <v>0.71383525642696544</v>
      </c>
      <c r="AP226" s="23">
        <f t="shared" si="142"/>
        <v>0.68139079710524031</v>
      </c>
      <c r="AQ226" s="23">
        <f t="shared" si="143"/>
        <v>0.61423885322232352</v>
      </c>
      <c r="AR226" s="23">
        <f t="shared" si="144"/>
        <v>2.7173064557420643</v>
      </c>
      <c r="AS226" s="23">
        <f t="shared" si="145"/>
        <v>1.285286413865927</v>
      </c>
      <c r="AT226" s="23">
        <f t="shared" si="146"/>
        <v>1.0646474715606307</v>
      </c>
      <c r="AU226" s="23">
        <f t="shared" si="147"/>
        <v>0.36286055944596696</v>
      </c>
    </row>
    <row r="227" spans="1:47" x14ac:dyDescent="0.35">
      <c r="A227" s="31">
        <v>2057</v>
      </c>
      <c r="B227" s="1">
        <v>-5.5464061646773706</v>
      </c>
      <c r="C227" s="1">
        <v>-6.4950024739195218</v>
      </c>
      <c r="D227" s="1">
        <v>-8.0184055710190236</v>
      </c>
      <c r="E227" s="1">
        <v>-4.8503659416257099</v>
      </c>
      <c r="F227" s="5">
        <v>2.5452255854030845</v>
      </c>
      <c r="G227" s="1">
        <v>7.638664287861693</v>
      </c>
      <c r="H227" s="1">
        <v>10.475173050227971</v>
      </c>
      <c r="I227" s="1">
        <v>9.9051240382658587</v>
      </c>
      <c r="J227" s="1">
        <v>5.8794583088885366</v>
      </c>
      <c r="K227" s="1">
        <v>2.7743497032482156</v>
      </c>
      <c r="L227" s="1">
        <v>-2.6604627318324936</v>
      </c>
      <c r="M227" s="1">
        <v>-3.8803358878884517</v>
      </c>
      <c r="N227" s="1">
        <f t="shared" si="123"/>
        <v>0.64725135024439917</v>
      </c>
      <c r="O227" s="1">
        <f t="shared" si="150"/>
        <v>36.443645270647146</v>
      </c>
      <c r="P227" s="1">
        <f t="shared" si="125"/>
        <v>-5.7402189273062421</v>
      </c>
      <c r="Q227" s="1">
        <f t="shared" si="126"/>
        <v>-3.4411819757472166</v>
      </c>
      <c r="R227" s="1">
        <f t="shared" si="127"/>
        <v>9.3396537921185061</v>
      </c>
      <c r="S227" s="1">
        <f t="shared" si="128"/>
        <v>1.9977817601014192</v>
      </c>
      <c r="U227" s="1">
        <f t="shared" si="129"/>
        <v>10.475173050227971</v>
      </c>
      <c r="V227" s="1">
        <f t="shared" si="130"/>
        <v>-8.0184055710190236</v>
      </c>
      <c r="W227" s="5">
        <f t="shared" si="131"/>
        <v>125.00328988951314</v>
      </c>
      <c r="X227" s="1">
        <f t="shared" si="148"/>
        <v>315.75111314797994</v>
      </c>
      <c r="Y227" s="1">
        <f t="shared" si="132"/>
        <v>190.74782325846678</v>
      </c>
      <c r="Z227" s="1">
        <f t="shared" si="133"/>
        <v>220.37720151874655</v>
      </c>
      <c r="AA227" s="7">
        <f t="shared" si="134"/>
        <v>1332.0776383911596</v>
      </c>
      <c r="AB227" s="1">
        <f t="shared" si="135"/>
        <v>196.42920771902209</v>
      </c>
      <c r="AC227" s="1">
        <f t="shared" si="136"/>
        <v>1050.0327023233731</v>
      </c>
      <c r="AD227" s="1">
        <f t="shared" si="137"/>
        <v>26.788686030002097</v>
      </c>
      <c r="AE227" s="12">
        <f t="shared" si="138"/>
        <v>0.47029520329384245</v>
      </c>
      <c r="AG227" s="23">
        <f t="shared" si="151"/>
        <v>0.32853388555341217</v>
      </c>
      <c r="AH227" s="23">
        <f t="shared" si="152"/>
        <v>0.44363429493721873</v>
      </c>
      <c r="AI227" s="11">
        <f t="shared" si="149"/>
        <v>0.28063932973214173</v>
      </c>
      <c r="AJ227" s="11">
        <f t="shared" si="149"/>
        <v>0.43432518176060092</v>
      </c>
      <c r="AK227" s="11">
        <f t="shared" si="149"/>
        <v>0.46754772365234204</v>
      </c>
      <c r="AL227" s="11">
        <f t="shared" si="149"/>
        <v>0.57318369425920646</v>
      </c>
      <c r="AM227" s="23">
        <f t="shared" si="139"/>
        <v>0.6809443303385242</v>
      </c>
      <c r="AN227" s="23">
        <f t="shared" si="140"/>
        <v>0.88587102631611736</v>
      </c>
      <c r="AO227" s="23">
        <f t="shared" si="141"/>
        <v>0.68918604259812866</v>
      </c>
      <c r="AP227" s="23">
        <f t="shared" si="142"/>
        <v>0.66169546662626877</v>
      </c>
      <c r="AQ227" s="23">
        <f t="shared" si="143"/>
        <v>0.60978278490219684</v>
      </c>
      <c r="AR227" s="23">
        <f t="shared" si="144"/>
        <v>2.9542583317143061</v>
      </c>
      <c r="AS227" s="23">
        <f t="shared" si="145"/>
        <v>1.393769117441169</v>
      </c>
      <c r="AT227" s="23">
        <f t="shared" si="146"/>
        <v>1.1578664112069905</v>
      </c>
      <c r="AU227" s="23">
        <f t="shared" si="147"/>
        <v>0.39900688009186525</v>
      </c>
    </row>
    <row r="228" spans="1:47" x14ac:dyDescent="0.35">
      <c r="A228" s="31">
        <v>2058</v>
      </c>
      <c r="B228" s="1">
        <v>-10.930509548478936</v>
      </c>
      <c r="C228" s="1">
        <v>-9.9554532072980955</v>
      </c>
      <c r="D228" s="1">
        <v>-7.0384819997007844</v>
      </c>
      <c r="E228" s="1">
        <v>-4.3227269031123701</v>
      </c>
      <c r="F228" s="5">
        <v>0.56656953830871504</v>
      </c>
      <c r="G228" s="1">
        <v>7.5096833404854682</v>
      </c>
      <c r="H228" s="1">
        <v>10.089359984149889</v>
      </c>
      <c r="I228" s="1">
        <v>8.5688837162323779</v>
      </c>
      <c r="J228" s="1">
        <v>4.4991932544326261</v>
      </c>
      <c r="K228" s="1">
        <v>0.39190303798059795</v>
      </c>
      <c r="L228" s="1">
        <v>-1.9759302087678734</v>
      </c>
      <c r="M228" s="1">
        <v>-4.5968332892150761</v>
      </c>
      <c r="N228" s="1">
        <f t="shared" si="123"/>
        <v>-0.59952852374862131</v>
      </c>
      <c r="O228" s="1">
        <f t="shared" si="150"/>
        <v>31.233689833609077</v>
      </c>
      <c r="P228" s="1">
        <f t="shared" si="125"/>
        <v>-8.2554328812218269</v>
      </c>
      <c r="Q228" s="1">
        <f t="shared" si="126"/>
        <v>-3.5982131215014799</v>
      </c>
      <c r="R228" s="1">
        <f t="shared" si="127"/>
        <v>8.7226423469559116</v>
      </c>
      <c r="S228" s="1">
        <f t="shared" si="128"/>
        <v>0.97172202788178375</v>
      </c>
      <c r="U228" s="1">
        <f t="shared" si="129"/>
        <v>10.089359984149889</v>
      </c>
      <c r="V228" s="1">
        <f t="shared" si="130"/>
        <v>-10.930509548478936</v>
      </c>
      <c r="W228" s="5">
        <f t="shared" si="131"/>
        <v>131.96567330791805</v>
      </c>
      <c r="X228" s="1">
        <f t="shared" si="148"/>
        <v>291.4102016240609</v>
      </c>
      <c r="Y228" s="1">
        <f t="shared" si="132"/>
        <v>159.44452831614285</v>
      </c>
      <c r="Z228" s="1">
        <f t="shared" si="133"/>
        <v>211.68793746598948</v>
      </c>
      <c r="AA228" s="7">
        <f t="shared" si="134"/>
        <v>1072.4621624563636</v>
      </c>
      <c r="AB228" s="1">
        <f t="shared" si="135"/>
        <v>181.21456015993812</v>
      </c>
      <c r="AC228" s="1">
        <f t="shared" si="136"/>
        <v>1320.5116534344095</v>
      </c>
      <c r="AD228" s="1">
        <f t="shared" si="137"/>
        <v>41.358393227948994</v>
      </c>
      <c r="AE228" s="12">
        <f t="shared" si="138"/>
        <v>0.52598434295215701</v>
      </c>
      <c r="AG228" s="23">
        <f t="shared" si="151"/>
        <v>0.31429738341513092</v>
      </c>
      <c r="AH228" s="23">
        <f t="shared" si="152"/>
        <v>0.37746786088683526</v>
      </c>
      <c r="AI228" s="11">
        <f t="shared" si="149"/>
        <v>0.24729561493509811</v>
      </c>
      <c r="AJ228" s="11">
        <f t="shared" si="149"/>
        <v>0.3811836363028126</v>
      </c>
      <c r="AK228" s="11">
        <f t="shared" si="149"/>
        <v>0.41649016036936892</v>
      </c>
      <c r="AL228" s="11">
        <f t="shared" si="149"/>
        <v>0.53931898391845901</v>
      </c>
      <c r="AM228" s="23">
        <f t="shared" si="139"/>
        <v>0.74862814485663542</v>
      </c>
      <c r="AN228" s="23">
        <f t="shared" si="140"/>
        <v>0.94363559226738536</v>
      </c>
      <c r="AO228" s="23">
        <f t="shared" si="141"/>
        <v>0.74426558902431861</v>
      </c>
      <c r="AP228" s="23">
        <f t="shared" si="142"/>
        <v>0.70614762720469615</v>
      </c>
      <c r="AQ228" s="23">
        <f t="shared" si="143"/>
        <v>0.62054307712934909</v>
      </c>
      <c r="AR228" s="23">
        <f t="shared" si="144"/>
        <v>2.7358456842898198</v>
      </c>
      <c r="AS228" s="23">
        <f t="shared" si="145"/>
        <v>1.2996092417827745</v>
      </c>
      <c r="AT228" s="23">
        <f t="shared" si="146"/>
        <v>1.0732560578748487</v>
      </c>
      <c r="AU228" s="23">
        <f t="shared" si="147"/>
        <v>0.36116444758241595</v>
      </c>
    </row>
    <row r="229" spans="1:47" x14ac:dyDescent="0.35">
      <c r="A229" s="31">
        <v>2059</v>
      </c>
      <c r="B229" s="1">
        <v>-3.7598429456701905</v>
      </c>
      <c r="C229" s="1">
        <v>-7.7878103131379959</v>
      </c>
      <c r="D229" s="1">
        <v>-6.0115681302181585</v>
      </c>
      <c r="E229" s="1">
        <v>-5.9824426186668296</v>
      </c>
      <c r="F229" s="5">
        <v>1.9973408691867751</v>
      </c>
      <c r="G229" s="1">
        <v>6.6799902123518935</v>
      </c>
      <c r="H229" s="1">
        <v>9.7236562106789677</v>
      </c>
      <c r="I229" s="1">
        <v>8.5591040700285337</v>
      </c>
      <c r="J229" s="1">
        <v>5.0772578372877843</v>
      </c>
      <c r="K229" s="1">
        <v>0.34681245513219805</v>
      </c>
      <c r="L229" s="1">
        <v>-1.3213138404895493</v>
      </c>
      <c r="M229" s="1">
        <v>-5.100422851787993</v>
      </c>
      <c r="N229" s="1">
        <f t="shared" si="123"/>
        <v>0.20173007955795286</v>
      </c>
      <c r="O229" s="1">
        <f t="shared" si="150"/>
        <v>32.037349199533949</v>
      </c>
      <c r="P229" s="1">
        <f t="shared" si="125"/>
        <v>-5.381495516007754</v>
      </c>
      <c r="Q229" s="1">
        <f t="shared" si="126"/>
        <v>-3.332223293232738</v>
      </c>
      <c r="R229" s="1">
        <f t="shared" si="127"/>
        <v>8.3209168310197992</v>
      </c>
      <c r="S229" s="1">
        <f t="shared" si="128"/>
        <v>1.3675854839768109</v>
      </c>
      <c r="U229" s="1">
        <f t="shared" si="129"/>
        <v>9.7236562106789677</v>
      </c>
      <c r="V229" s="1">
        <f t="shared" si="130"/>
        <v>-7.7878103131379959</v>
      </c>
      <c r="W229" s="5">
        <f t="shared" si="131"/>
        <v>127.86584594019072</v>
      </c>
      <c r="X229" s="1">
        <f t="shared" si="148"/>
        <v>290.73610654536549</v>
      </c>
      <c r="Y229" s="1">
        <f t="shared" si="132"/>
        <v>162.87026060517476</v>
      </c>
      <c r="Z229" s="1">
        <f t="shared" si="133"/>
        <v>209.30097624277812</v>
      </c>
      <c r="AA229" s="7">
        <f t="shared" si="134"/>
        <v>1055.7962807122731</v>
      </c>
      <c r="AB229" s="1">
        <f t="shared" si="135"/>
        <v>201.45564431612982</v>
      </c>
      <c r="AC229" s="1">
        <f t="shared" si="136"/>
        <v>1045.9322296300104</v>
      </c>
      <c r="AD229" s="1">
        <f t="shared" si="137"/>
        <v>27.138023782125813</v>
      </c>
      <c r="AE229" s="12">
        <f t="shared" si="138"/>
        <v>0.4988266675080249</v>
      </c>
      <c r="AG229" s="23">
        <f t="shared" si="151"/>
        <v>0.30080291417405391</v>
      </c>
      <c r="AH229" s="23">
        <f t="shared" si="152"/>
        <v>0.38767433483408115</v>
      </c>
      <c r="AI229" s="11">
        <f t="shared" si="149"/>
        <v>0.25243903487701724</v>
      </c>
      <c r="AJ229" s="11">
        <f t="shared" si="149"/>
        <v>0.38938096183524629</v>
      </c>
      <c r="AK229" s="11">
        <f t="shared" si="149"/>
        <v>0.42436602215543268</v>
      </c>
      <c r="AL229" s="11">
        <f t="shared" si="149"/>
        <v>0.54454276979697069</v>
      </c>
      <c r="AM229" s="23">
        <f t="shared" si="139"/>
        <v>0.73680541568091007</v>
      </c>
      <c r="AN229" s="23">
        <f t="shared" si="140"/>
        <v>0.93437413353790677</v>
      </c>
      <c r="AO229" s="23">
        <f t="shared" si="141"/>
        <v>0.73487773580008331</v>
      </c>
      <c r="AP229" s="23">
        <f t="shared" si="142"/>
        <v>0.69846765355140872</v>
      </c>
      <c r="AQ229" s="23">
        <f t="shared" si="143"/>
        <v>0.61852118700545733</v>
      </c>
      <c r="AR229" s="23">
        <f t="shared" si="144"/>
        <v>2.7011513478394393</v>
      </c>
      <c r="AS229" s="23">
        <f t="shared" si="145"/>
        <v>1.2813136139834553</v>
      </c>
      <c r="AT229" s="23">
        <f t="shared" si="146"/>
        <v>1.0590776915756814</v>
      </c>
      <c r="AU229" s="23">
        <f t="shared" si="147"/>
        <v>0.35776297220547015</v>
      </c>
    </row>
    <row r="230" spans="1:47" x14ac:dyDescent="0.35">
      <c r="A230" s="31">
        <v>2060</v>
      </c>
      <c r="B230" s="1">
        <v>-2.1236021727663337</v>
      </c>
      <c r="C230" s="1">
        <v>-3.612496432084483</v>
      </c>
      <c r="D230" s="1">
        <v>-10.25193296440211</v>
      </c>
      <c r="E230" s="1">
        <v>-3.2547917065832301</v>
      </c>
      <c r="F230" s="5">
        <v>1.7472227237807629</v>
      </c>
      <c r="G230" s="1">
        <v>6.8711559490851588</v>
      </c>
      <c r="H230" s="1">
        <v>9.0193606319285244</v>
      </c>
      <c r="I230" s="1">
        <v>10.58012956750645</v>
      </c>
      <c r="J230" s="1">
        <v>6.3838283775423506</v>
      </c>
      <c r="K230" s="1">
        <v>2.6154668924083562</v>
      </c>
      <c r="L230" s="1">
        <v>1.1751895574293236E-2</v>
      </c>
      <c r="M230" s="1">
        <v>-1.8681409728459482</v>
      </c>
      <c r="N230" s="1">
        <f t="shared" si="123"/>
        <v>1.3431626490953157</v>
      </c>
      <c r="O230" s="1">
        <f t="shared" si="150"/>
        <v>34.601697249843241</v>
      </c>
      <c r="P230" s="1">
        <f t="shared" si="125"/>
        <v>-3.6121738188796031</v>
      </c>
      <c r="Q230" s="1">
        <f t="shared" si="126"/>
        <v>-3.919833982401526</v>
      </c>
      <c r="R230" s="1">
        <f t="shared" si="127"/>
        <v>8.8235487161733772</v>
      </c>
      <c r="S230" s="1">
        <f t="shared" si="128"/>
        <v>3.003682388508333</v>
      </c>
      <c r="U230" s="1">
        <f t="shared" si="129"/>
        <v>10.58012956750645</v>
      </c>
      <c r="V230" s="1">
        <f t="shared" si="130"/>
        <v>-10.25193296440211</v>
      </c>
      <c r="W230" s="5">
        <f t="shared" si="131"/>
        <v>124.84623363902703</v>
      </c>
      <c r="X230" s="1">
        <f t="shared" si="148"/>
        <v>309.66881316539047</v>
      </c>
      <c r="Y230" s="1">
        <f t="shared" si="132"/>
        <v>184.82257952636343</v>
      </c>
      <c r="Z230" s="1">
        <f t="shared" si="133"/>
        <v>217.25752340220876</v>
      </c>
      <c r="AA230" s="7">
        <f t="shared" si="134"/>
        <v>1303.6312255931266</v>
      </c>
      <c r="AB230" s="1">
        <f t="shared" si="135"/>
        <v>199.11012709366156</v>
      </c>
      <c r="AC230" s="1">
        <f t="shared" si="136"/>
        <v>1360.8424503318683</v>
      </c>
      <c r="AD230" s="1">
        <f t="shared" si="137"/>
        <v>25.291170092196253</v>
      </c>
      <c r="AE230" s="12">
        <f t="shared" si="138"/>
        <v>0.50536858563826803</v>
      </c>
      <c r="AG230" s="23">
        <f t="shared" si="151"/>
        <v>0.27481440731816259</v>
      </c>
      <c r="AH230" s="23">
        <f t="shared" si="152"/>
        <v>0.42024155507300914</v>
      </c>
      <c r="AI230" s="11">
        <f t="shared" si="149"/>
        <v>0.26885086239899675</v>
      </c>
      <c r="AJ230" s="11">
        <f t="shared" si="149"/>
        <v>0.41553731194840104</v>
      </c>
      <c r="AK230" s="11">
        <f t="shared" si="149"/>
        <v>0.44949663304846377</v>
      </c>
      <c r="AL230" s="11">
        <f t="shared" si="149"/>
        <v>0.56121103212398105</v>
      </c>
      <c r="AM230" s="23">
        <f t="shared" si="139"/>
        <v>0.70245209358688054</v>
      </c>
      <c r="AN230" s="23">
        <f t="shared" si="140"/>
        <v>0.90567840681371581</v>
      </c>
      <c r="AO230" s="23">
        <f t="shared" si="141"/>
        <v>0.70709713447886557</v>
      </c>
      <c r="AP230" s="23">
        <f t="shared" si="142"/>
        <v>0.67596941447913506</v>
      </c>
      <c r="AQ230" s="23">
        <f t="shared" si="143"/>
        <v>0.61295272394476419</v>
      </c>
      <c r="AR230" s="23">
        <f t="shared" si="144"/>
        <v>2.9550364021879338</v>
      </c>
      <c r="AS230" s="23">
        <f t="shared" si="145"/>
        <v>1.3966087143277084</v>
      </c>
      <c r="AT230" s="23">
        <f t="shared" si="146"/>
        <v>1.1577252549516373</v>
      </c>
      <c r="AU230" s="23">
        <f t="shared" si="147"/>
        <v>0.39574815843711092</v>
      </c>
    </row>
    <row r="231" spans="1:47" x14ac:dyDescent="0.35">
      <c r="A231" s="31">
        <v>2061</v>
      </c>
      <c r="B231" s="1">
        <v>-5.8334408429274927</v>
      </c>
      <c r="C231" s="1">
        <v>-10.535336755733899</v>
      </c>
      <c r="D231" s="1">
        <v>-8.6854985777178459</v>
      </c>
      <c r="E231" s="1">
        <v>-3.8872053679158354</v>
      </c>
      <c r="F231" s="1">
        <v>-1.6881708217332916</v>
      </c>
      <c r="G231" s="1">
        <v>8.0445474823643615</v>
      </c>
      <c r="H231" s="1">
        <v>12.096895872895249</v>
      </c>
      <c r="I231" s="1">
        <v>10.321692440540152</v>
      </c>
      <c r="J231" s="1">
        <v>6.1645631805607692</v>
      </c>
      <c r="K231" s="1">
        <v>2.3674647014080583</v>
      </c>
      <c r="L231" s="1">
        <v>-0.91977860180966853</v>
      </c>
      <c r="M231" s="1">
        <v>-1.014020361859481</v>
      </c>
      <c r="N231" s="1">
        <f t="shared" si="123"/>
        <v>0.53597602900592289</v>
      </c>
      <c r="O231" s="1">
        <f t="shared" si="150"/>
        <v>36.627698976360534</v>
      </c>
      <c r="P231" s="1">
        <f t="shared" si="125"/>
        <v>-6.0789728571691128</v>
      </c>
      <c r="Q231" s="1">
        <f t="shared" si="126"/>
        <v>-4.753624922455657</v>
      </c>
      <c r="R231" s="1">
        <f t="shared" si="127"/>
        <v>10.154378598599921</v>
      </c>
      <c r="S231" s="1">
        <f t="shared" si="128"/>
        <v>2.5374164267197199</v>
      </c>
      <c r="U231" s="1">
        <f t="shared" si="129"/>
        <v>12.096895872895249</v>
      </c>
      <c r="V231" s="1">
        <f t="shared" si="130"/>
        <v>-10.535336755733899</v>
      </c>
      <c r="W231" s="4">
        <f t="shared" ref="W231" si="153">INTERCEPT(F$7:G$7,F231:G231)</f>
        <v>140.79032161972543</v>
      </c>
      <c r="X231" s="1">
        <f t="shared" si="148"/>
        <v>307.51653954707496</v>
      </c>
      <c r="Y231" s="1">
        <f t="shared" si="132"/>
        <v>166.72621792734952</v>
      </c>
      <c r="Z231" s="1">
        <f t="shared" si="133"/>
        <v>224.15343058340019</v>
      </c>
      <c r="AA231" s="7">
        <f t="shared" si="134"/>
        <v>1344.579798365859</v>
      </c>
      <c r="AB231" s="1">
        <f t="shared" si="135"/>
        <v>196.12150845433496</v>
      </c>
      <c r="AC231" s="1">
        <f t="shared" si="136"/>
        <v>1377.4707577392878</v>
      </c>
      <c r="AD231" s="1">
        <f t="shared" si="137"/>
        <v>42.729567392557954</v>
      </c>
      <c r="AE231" s="12">
        <f t="shared" si="138"/>
        <v>0.50302089907267067</v>
      </c>
      <c r="AG231" s="23">
        <f t="shared" si="151"/>
        <v>0.38837545770983473</v>
      </c>
      <c r="AH231" s="23">
        <f t="shared" si="152"/>
        <v>0.44597177699977875</v>
      </c>
      <c r="AI231" s="11">
        <f t="shared" si="149"/>
        <v>0.28181727344870744</v>
      </c>
      <c r="AJ231" s="11">
        <f t="shared" si="149"/>
        <v>0.43620252955887745</v>
      </c>
      <c r="AK231" s="11">
        <f t="shared" si="149"/>
        <v>0.46935144996833322</v>
      </c>
      <c r="AL231" s="11">
        <f t="shared" si="149"/>
        <v>0.57438004334634352</v>
      </c>
      <c r="AM231" s="23">
        <f t="shared" si="139"/>
        <v>0.67894074986108977</v>
      </c>
      <c r="AN231" s="23">
        <f t="shared" si="140"/>
        <v>0.88392876790542441</v>
      </c>
      <c r="AO231" s="23">
        <f t="shared" si="141"/>
        <v>0.68749019126820221</v>
      </c>
      <c r="AP231" s="23">
        <f t="shared" si="142"/>
        <v>0.66035583187676894</v>
      </c>
      <c r="AQ231" s="23">
        <f t="shared" si="143"/>
        <v>0.609504160278311</v>
      </c>
      <c r="AR231" s="23">
        <f t="shared" si="144"/>
        <v>2.9648339593289781</v>
      </c>
      <c r="AS231" s="23">
        <f t="shared" si="145"/>
        <v>1.3985705397109089</v>
      </c>
      <c r="AT231" s="23">
        <f t="shared" si="146"/>
        <v>1.1621091128842609</v>
      </c>
      <c r="AU231" s="23">
        <f t="shared" si="147"/>
        <v>0.40078334329449383</v>
      </c>
    </row>
    <row r="232" spans="1:47" x14ac:dyDescent="0.35">
      <c r="A232" s="31">
        <v>2062</v>
      </c>
      <c r="B232" s="1">
        <v>-0.58003222136726684</v>
      </c>
      <c r="C232" s="1">
        <v>-8.7682928955396982</v>
      </c>
      <c r="D232" s="1">
        <v>-6.4700204183707211</v>
      </c>
      <c r="E232" s="1">
        <v>-0.41620052940882912</v>
      </c>
      <c r="F232" s="5">
        <v>2.2956749388506643</v>
      </c>
      <c r="G232" s="1">
        <v>7.3521327835815482</v>
      </c>
      <c r="H232" s="1">
        <v>10.972858261913165</v>
      </c>
      <c r="I232" s="1">
        <v>10.190315455390767</v>
      </c>
      <c r="J232" s="1">
        <v>6.145245751250938</v>
      </c>
      <c r="K232" s="1">
        <v>1.6377048207400229</v>
      </c>
      <c r="L232" s="1">
        <v>-0.24751884819776215</v>
      </c>
      <c r="M232" s="1">
        <v>-4.8302806150325548</v>
      </c>
      <c r="N232" s="1">
        <f t="shared" si="123"/>
        <v>1.4401322069841893</v>
      </c>
      <c r="O232" s="1">
        <f t="shared" si="150"/>
        <v>36.956227190987086</v>
      </c>
      <c r="P232" s="1">
        <f t="shared" si="125"/>
        <v>-3.4541151595888153</v>
      </c>
      <c r="Q232" s="1">
        <f t="shared" si="126"/>
        <v>-1.5301820029762954</v>
      </c>
      <c r="R232" s="1">
        <f t="shared" si="127"/>
        <v>9.5051021669618265</v>
      </c>
      <c r="S232" s="1">
        <f t="shared" si="128"/>
        <v>2.511810574597733</v>
      </c>
      <c r="U232" s="1">
        <f t="shared" si="129"/>
        <v>10.972858261913165</v>
      </c>
      <c r="V232" s="1">
        <f t="shared" si="130"/>
        <v>-8.7682928955396982</v>
      </c>
      <c r="W232" s="5">
        <f t="shared" si="131"/>
        <v>109.68093623602728</v>
      </c>
      <c r="X232" s="1">
        <f t="shared" si="148"/>
        <v>299.58142949839151</v>
      </c>
      <c r="Y232" s="1">
        <f t="shared" si="132"/>
        <v>189.90049326236425</v>
      </c>
      <c r="Z232" s="1">
        <f t="shared" si="133"/>
        <v>204.63118286720939</v>
      </c>
      <c r="AA232" s="7">
        <f t="shared" si="134"/>
        <v>1389.1674642902126</v>
      </c>
      <c r="AB232" s="1">
        <f t="shared" si="135"/>
        <v>167.16439668895231</v>
      </c>
      <c r="AC232" s="1">
        <f t="shared" si="136"/>
        <v>977.16426124994689</v>
      </c>
      <c r="AD232" s="1">
        <f t="shared" si="137"/>
        <v>26.098737891551124</v>
      </c>
      <c r="AE232" s="12">
        <f t="shared" si="138"/>
        <v>0.45613739863467895</v>
      </c>
      <c r="AG232" s="23">
        <f t="shared" si="151"/>
        <v>0.34689846986459583</v>
      </c>
      <c r="AH232" s="23">
        <f t="shared" si="152"/>
        <v>0.45014408532553596</v>
      </c>
      <c r="AI232" s="11">
        <f t="shared" si="149"/>
        <v>0.28391985402231734</v>
      </c>
      <c r="AJ232" s="11">
        <f t="shared" si="149"/>
        <v>0.4395535173480683</v>
      </c>
      <c r="AK232" s="11">
        <f t="shared" si="149"/>
        <v>0.47257102647167343</v>
      </c>
      <c r="AL232" s="11">
        <f t="shared" si="149"/>
        <v>0.57651547674141601</v>
      </c>
      <c r="AM232" s="23">
        <f t="shared" si="139"/>
        <v>0.67543017124976035</v>
      </c>
      <c r="AN232" s="23">
        <f t="shared" si="140"/>
        <v>0.8804786094823156</v>
      </c>
      <c r="AO232" s="23">
        <f t="shared" si="141"/>
        <v>0.68450556574591626</v>
      </c>
      <c r="AP232" s="23">
        <f t="shared" si="142"/>
        <v>0.65800377796665144</v>
      </c>
      <c r="AQ232" s="23">
        <f t="shared" si="143"/>
        <v>0.60902404472050287</v>
      </c>
      <c r="AR232" s="23">
        <f t="shared" si="144"/>
        <v>3.0077044447624148</v>
      </c>
      <c r="AS232" s="23">
        <f t="shared" si="145"/>
        <v>1.4184813336813846</v>
      </c>
      <c r="AT232" s="23">
        <f t="shared" si="146"/>
        <v>1.1791148314864532</v>
      </c>
      <c r="AU232" s="23">
        <f t="shared" si="147"/>
        <v>0.40721386522028619</v>
      </c>
    </row>
    <row r="233" spans="1:47" x14ac:dyDescent="0.35">
      <c r="A233" s="31">
        <v>2063</v>
      </c>
      <c r="B233" s="1">
        <v>-9.6470671850877139</v>
      </c>
      <c r="C233" s="1">
        <v>-6.166525809093713</v>
      </c>
      <c r="D233" s="1">
        <v>-8.5996950548629538</v>
      </c>
      <c r="E233" s="1">
        <v>-2.1817172210700866</v>
      </c>
      <c r="F233" s="5">
        <v>1.5546688698088322</v>
      </c>
      <c r="G233" s="1">
        <v>8.5217110518581709</v>
      </c>
      <c r="H233" s="1">
        <v>11.005368235180507</v>
      </c>
      <c r="I233" s="1">
        <v>8.8465071446418637</v>
      </c>
      <c r="J233" s="1">
        <v>4.3034698709880299</v>
      </c>
      <c r="K233" s="1">
        <v>1.3844890862490618</v>
      </c>
      <c r="L233" s="1">
        <v>-1.5090918766000867</v>
      </c>
      <c r="M233" s="1">
        <v>-3.3217000229258513</v>
      </c>
      <c r="N233" s="1">
        <f t="shared" si="123"/>
        <v>0.34920142409050497</v>
      </c>
      <c r="O233" s="1">
        <f t="shared" si="150"/>
        <v>34.231725172477404</v>
      </c>
      <c r="P233" s="1">
        <f t="shared" si="125"/>
        <v>-6.8812912030713278</v>
      </c>
      <c r="Q233" s="1">
        <f t="shared" si="126"/>
        <v>-3.0755811353747355</v>
      </c>
      <c r="R233" s="1">
        <f t="shared" si="127"/>
        <v>9.4578621438935144</v>
      </c>
      <c r="S233" s="1">
        <f t="shared" si="128"/>
        <v>1.3929556935456684</v>
      </c>
      <c r="U233" s="1">
        <f t="shared" si="129"/>
        <v>11.005368235180507</v>
      </c>
      <c r="V233" s="1">
        <f t="shared" si="130"/>
        <v>-9.6470671850877139</v>
      </c>
      <c r="W233" s="5">
        <f t="shared" si="131"/>
        <v>122.80928780488655</v>
      </c>
      <c r="X233" s="1">
        <f t="shared" si="148"/>
        <v>302.96632240656305</v>
      </c>
      <c r="Y233" s="1">
        <f t="shared" si="132"/>
        <v>180.15703460167651</v>
      </c>
      <c r="Z233" s="1">
        <f t="shared" si="133"/>
        <v>212.88780510572479</v>
      </c>
      <c r="AA233" s="7">
        <f t="shared" si="134"/>
        <v>1321.7963372997374</v>
      </c>
      <c r="AB233" s="1">
        <f t="shared" si="135"/>
        <v>188.22785830649502</v>
      </c>
      <c r="AC233" s="1">
        <f t="shared" si="136"/>
        <v>1210.5645301252853</v>
      </c>
      <c r="AD233" s="1">
        <f t="shared" si="137"/>
        <v>28.69535865163904</v>
      </c>
      <c r="AE233" s="12">
        <f t="shared" si="138"/>
        <v>0.48901366002236141</v>
      </c>
      <c r="AG233" s="23">
        <f t="shared" si="151"/>
        <v>0.34809808787816071</v>
      </c>
      <c r="AH233" s="23">
        <f t="shared" si="152"/>
        <v>0.41554290969046304</v>
      </c>
      <c r="AI233" s="11">
        <f t="shared" si="149"/>
        <v>0.2664830411038554</v>
      </c>
      <c r="AJ233" s="11">
        <f t="shared" si="149"/>
        <v>0.41176359675926955</v>
      </c>
      <c r="AK233" s="11">
        <f t="shared" si="149"/>
        <v>0.44587090669027857</v>
      </c>
      <c r="AL233" s="11">
        <f t="shared" si="149"/>
        <v>0.55880621362110316</v>
      </c>
      <c r="AM233" s="23">
        <f t="shared" si="139"/>
        <v>0.70709154353322579</v>
      </c>
      <c r="AN233" s="23">
        <f t="shared" si="140"/>
        <v>0.9097380173716163</v>
      </c>
      <c r="AO233" s="23">
        <f t="shared" si="141"/>
        <v>0.71090078202563411</v>
      </c>
      <c r="AP233" s="23">
        <f t="shared" si="142"/>
        <v>0.67902666520966437</v>
      </c>
      <c r="AQ233" s="23">
        <f t="shared" si="143"/>
        <v>0.61367310720384016</v>
      </c>
      <c r="AR233" s="23">
        <f t="shared" si="144"/>
        <v>2.9822146222291726</v>
      </c>
      <c r="AS233" s="23">
        <f t="shared" si="145"/>
        <v>1.4100827498818445</v>
      </c>
      <c r="AT233" s="23">
        <f t="shared" si="146"/>
        <v>1.168396624714205</v>
      </c>
      <c r="AU233" s="23">
        <f t="shared" si="147"/>
        <v>0.39872994572601572</v>
      </c>
    </row>
    <row r="234" spans="1:47" x14ac:dyDescent="0.35">
      <c r="A234" s="31">
        <v>2064</v>
      </c>
      <c r="B234" s="1">
        <v>-8.2653452526715832</v>
      </c>
      <c r="C234" s="1">
        <v>-9.3335160493848832</v>
      </c>
      <c r="D234" s="1">
        <v>-10.948339405701439</v>
      </c>
      <c r="E234" s="1">
        <v>-4.7492479961722296</v>
      </c>
      <c r="F234" s="5">
        <v>0.6979955162947924</v>
      </c>
      <c r="G234" s="1">
        <v>8.006635943061525</v>
      </c>
      <c r="H234" s="1">
        <v>10.669760511155653</v>
      </c>
      <c r="I234" s="1">
        <v>8.4005317504191925</v>
      </c>
      <c r="J234" s="1">
        <v>4.0292908642976126</v>
      </c>
      <c r="K234" s="1">
        <v>0.78105985725532479</v>
      </c>
      <c r="L234" s="1">
        <v>-1.0161323607361774</v>
      </c>
      <c r="M234" s="1">
        <v>-3.0024814035219891</v>
      </c>
      <c r="N234" s="1">
        <f t="shared" si="123"/>
        <v>-0.39414900214201681</v>
      </c>
      <c r="O234" s="1">
        <f t="shared" si="150"/>
        <v>31.804214585228777</v>
      </c>
      <c r="P234" s="1">
        <f t="shared" si="125"/>
        <v>-6.9735204416607717</v>
      </c>
      <c r="Q234" s="1">
        <f t="shared" si="126"/>
        <v>-4.9998639618596252</v>
      </c>
      <c r="R234" s="1">
        <f t="shared" si="127"/>
        <v>9.0256427348787884</v>
      </c>
      <c r="S234" s="1">
        <f t="shared" si="128"/>
        <v>1.2647394536055865</v>
      </c>
      <c r="U234" s="1">
        <f t="shared" si="129"/>
        <v>10.669760511155653</v>
      </c>
      <c r="V234" s="1">
        <f t="shared" si="130"/>
        <v>-10.948339405701439</v>
      </c>
      <c r="W234" s="5">
        <f t="shared" si="131"/>
        <v>131.59180988544617</v>
      </c>
      <c r="X234" s="1">
        <f t="shared" si="148"/>
        <v>295.83393825581976</v>
      </c>
      <c r="Y234" s="1">
        <f t="shared" si="132"/>
        <v>164.24212837037359</v>
      </c>
      <c r="Z234" s="1">
        <f t="shared" si="133"/>
        <v>213.71287407063295</v>
      </c>
      <c r="AA234" s="7">
        <f t="shared" si="134"/>
        <v>1168.2827837029131</v>
      </c>
      <c r="AB234" s="1">
        <f t="shared" si="135"/>
        <v>193.62548747888312</v>
      </c>
      <c r="AC234" s="1">
        <f t="shared" si="136"/>
        <v>1413.2517030088043</v>
      </c>
      <c r="AD234" s="1">
        <f t="shared" si="137"/>
        <v>34.77906614600461</v>
      </c>
      <c r="AE234" s="12">
        <f t="shared" si="138"/>
        <v>0.52377683519427554</v>
      </c>
      <c r="AG234" s="23">
        <f t="shared" si="151"/>
        <v>0.33571416286164363</v>
      </c>
      <c r="AH234" s="23">
        <f t="shared" si="152"/>
        <v>0.38471352523240548</v>
      </c>
      <c r="AI234" s="11">
        <f t="shared" si="149"/>
        <v>0.25094697334546417</v>
      </c>
      <c r="AJ234" s="11">
        <f t="shared" si="149"/>
        <v>0.38700298876933353</v>
      </c>
      <c r="AK234" s="11">
        <f t="shared" si="149"/>
        <v>0.42208130293524199</v>
      </c>
      <c r="AL234" s="11">
        <f t="shared" si="149"/>
        <v>0.54302739480398698</v>
      </c>
      <c r="AM234" s="23">
        <f t="shared" si="139"/>
        <v>0.74018317057258165</v>
      </c>
      <c r="AN234" s="23">
        <f t="shared" si="140"/>
        <v>0.93704761813377568</v>
      </c>
      <c r="AO234" s="23">
        <f t="shared" si="141"/>
        <v>0.73756758202998673</v>
      </c>
      <c r="AP234" s="23">
        <f t="shared" si="142"/>
        <v>0.70066463378069965</v>
      </c>
      <c r="AQ234" s="23">
        <f t="shared" si="143"/>
        <v>0.61909412028840372</v>
      </c>
      <c r="AR234" s="23">
        <f t="shared" si="144"/>
        <v>2.8454651450930974</v>
      </c>
      <c r="AS234" s="23">
        <f t="shared" si="145"/>
        <v>1.3503076563223617</v>
      </c>
      <c r="AT234" s="23">
        <f t="shared" si="146"/>
        <v>1.1158188500818367</v>
      </c>
      <c r="AU234" s="23">
        <f t="shared" si="147"/>
        <v>0.37651333633223394</v>
      </c>
    </row>
    <row r="235" spans="1:47" x14ac:dyDescent="0.35">
      <c r="A235" s="31">
        <v>2065</v>
      </c>
      <c r="B235" s="1">
        <v>-3.6565734511332</v>
      </c>
      <c r="C235" s="1">
        <v>-6.566123380058805</v>
      </c>
      <c r="D235" s="1">
        <v>-7.035335302461986</v>
      </c>
      <c r="E235" s="1">
        <v>-0.63075531087775394</v>
      </c>
      <c r="F235" s="5">
        <v>3.4370306696802642</v>
      </c>
      <c r="G235" s="1">
        <v>6.8800210549331933</v>
      </c>
      <c r="H235" s="1">
        <v>9.0004496019016269</v>
      </c>
      <c r="I235" s="1">
        <v>8.0841322118622223</v>
      </c>
      <c r="J235" s="1">
        <v>4.0977945551398394</v>
      </c>
      <c r="K235" s="1">
        <v>1.5177708037110507</v>
      </c>
      <c r="L235" s="1">
        <v>-2.36978546896575</v>
      </c>
      <c r="M235" s="1">
        <v>-1.5551585962213843</v>
      </c>
      <c r="N235" s="1">
        <f t="shared" si="123"/>
        <v>0.93362228229244326</v>
      </c>
      <c r="O235" s="1">
        <f t="shared" si="150"/>
        <v>31.499428093517146</v>
      </c>
      <c r="P235" s="1">
        <f t="shared" si="125"/>
        <v>-4.4083927449046643</v>
      </c>
      <c r="Q235" s="1">
        <f t="shared" si="126"/>
        <v>-1.409686647886492</v>
      </c>
      <c r="R235" s="1">
        <f t="shared" si="127"/>
        <v>7.9882009562323475</v>
      </c>
      <c r="S235" s="1">
        <f t="shared" si="128"/>
        <v>1.0819266299617134</v>
      </c>
      <c r="U235" s="1">
        <f t="shared" si="129"/>
        <v>9.0004496019016269</v>
      </c>
      <c r="V235" s="1">
        <f t="shared" si="130"/>
        <v>-7.035335302461986</v>
      </c>
      <c r="W235" s="5">
        <f t="shared" si="131"/>
        <v>109.72936311637822</v>
      </c>
      <c r="X235" s="1">
        <f t="shared" si="148"/>
        <v>306.4424741681355</v>
      </c>
      <c r="Y235" s="1">
        <f t="shared" si="132"/>
        <v>196.71311105175727</v>
      </c>
      <c r="Z235" s="1">
        <f t="shared" si="133"/>
        <v>208.08591864225687</v>
      </c>
      <c r="AA235" s="7">
        <f t="shared" si="134"/>
        <v>1180.3376280364128</v>
      </c>
      <c r="AB235" s="1">
        <f t="shared" si="135"/>
        <v>178.89542486055848</v>
      </c>
      <c r="AC235" s="1">
        <f t="shared" si="136"/>
        <v>839.05953198028169</v>
      </c>
      <c r="AD235" s="1">
        <f t="shared" si="137"/>
        <v>20.281650686098985</v>
      </c>
      <c r="AE235" s="12">
        <f t="shared" si="138"/>
        <v>0.45744394092127888</v>
      </c>
      <c r="AG235" s="23">
        <f t="shared" si="151"/>
        <v>0.27411659031017005</v>
      </c>
      <c r="AH235" s="23">
        <f t="shared" si="152"/>
        <v>0.38084273678766772</v>
      </c>
      <c r="AI235" s="11">
        <f t="shared" si="149"/>
        <v>0.24899633979850974</v>
      </c>
      <c r="AJ235" s="11">
        <f t="shared" si="149"/>
        <v>0.38389416655387493</v>
      </c>
      <c r="AK235" s="11">
        <f t="shared" si="149"/>
        <v>0.41909439531646803</v>
      </c>
      <c r="AL235" s="11">
        <f t="shared" si="149"/>
        <v>0.54104628260786147</v>
      </c>
      <c r="AM235" s="23">
        <f t="shared" si="139"/>
        <v>0.7446630424658085</v>
      </c>
      <c r="AN235" s="23">
        <f t="shared" si="140"/>
        <v>0.9405590261104787</v>
      </c>
      <c r="AO235" s="23">
        <f t="shared" si="141"/>
        <v>0.74112540796894466</v>
      </c>
      <c r="AP235" s="23">
        <f t="shared" si="142"/>
        <v>0.70357494158676726</v>
      </c>
      <c r="AQ235" s="23">
        <f t="shared" si="143"/>
        <v>0.61985990276589897</v>
      </c>
      <c r="AR235" s="23">
        <f t="shared" si="144"/>
        <v>2.865461680859775</v>
      </c>
      <c r="AS235" s="23">
        <f t="shared" si="145"/>
        <v>1.3605258851447983</v>
      </c>
      <c r="AT235" s="23">
        <f t="shared" si="146"/>
        <v>1.1238876910435667</v>
      </c>
      <c r="AU235" s="23">
        <f t="shared" si="147"/>
        <v>0.37868485261459062</v>
      </c>
    </row>
    <row r="236" spans="1:47" x14ac:dyDescent="0.35">
      <c r="A236" s="31">
        <v>2066</v>
      </c>
      <c r="B236" s="1">
        <v>-8.3850360283435617</v>
      </c>
      <c r="C236" s="1">
        <v>-11.542825848342071</v>
      </c>
      <c r="D236" s="1">
        <v>-6.9475959863314145</v>
      </c>
      <c r="E236" s="1">
        <v>-4.6616826434879703</v>
      </c>
      <c r="F236" s="1">
        <v>-0.19036273919980706</v>
      </c>
      <c r="G236" s="1">
        <v>5.7939977260067463</v>
      </c>
      <c r="H236" s="1">
        <v>8.4572752748263493</v>
      </c>
      <c r="I236" s="1">
        <v>8.192223708895483</v>
      </c>
      <c r="J236" s="1">
        <v>3.0696432443077453</v>
      </c>
      <c r="K236" s="1">
        <v>0.54992987412192651</v>
      </c>
      <c r="L236" s="1">
        <v>-2.4795527898347629</v>
      </c>
      <c r="M236" s="1">
        <v>-3.8110958980538299</v>
      </c>
      <c r="N236" s="1">
        <f t="shared" si="123"/>
        <v>-0.99625684211959742</v>
      </c>
      <c r="O236" s="1">
        <f t="shared" si="150"/>
        <v>25.513139954036323</v>
      </c>
      <c r="P236" s="1">
        <f t="shared" si="125"/>
        <v>-7.1610068243023379</v>
      </c>
      <c r="Q236" s="1">
        <f t="shared" si="126"/>
        <v>-3.9332137896730646</v>
      </c>
      <c r="R236" s="1">
        <f t="shared" si="127"/>
        <v>7.4811655699095256</v>
      </c>
      <c r="S236" s="1">
        <f t="shared" si="128"/>
        <v>0.38000677619830298</v>
      </c>
      <c r="U236" s="1">
        <f t="shared" si="129"/>
        <v>8.4572752748263493</v>
      </c>
      <c r="V236" s="1">
        <f t="shared" si="130"/>
        <v>-11.542825848342071</v>
      </c>
      <c r="W236" s="5">
        <f t="shared" si="131"/>
        <v>136.798512222314</v>
      </c>
      <c r="X236" s="1">
        <f t="shared" si="148"/>
        <v>295.15665442711918</v>
      </c>
      <c r="Y236" s="1">
        <f t="shared" si="132"/>
        <v>158.35814220480518</v>
      </c>
      <c r="Z236" s="1">
        <f t="shared" si="133"/>
        <v>215.97758332471659</v>
      </c>
      <c r="AA236" s="7">
        <f t="shared" si="134"/>
        <v>892.85226709075584</v>
      </c>
      <c r="AB236" s="1">
        <f t="shared" si="135"/>
        <v>195.3560380541785</v>
      </c>
      <c r="AC236" s="1">
        <f t="shared" si="136"/>
        <v>1503.3071504543125</v>
      </c>
      <c r="AD236" s="1">
        <f t="shared" si="137"/>
        <v>39.120493195224753</v>
      </c>
      <c r="AE236" s="12">
        <f t="shared" si="138"/>
        <v>0.56475939485084437</v>
      </c>
      <c r="AG236" s="23">
        <f t="shared" si="151"/>
        <v>0.25407345764109229</v>
      </c>
      <c r="AH236" s="23">
        <f t="shared" si="152"/>
        <v>0.30481687741626129</v>
      </c>
      <c r="AI236" s="11">
        <f t="shared" si="149"/>
        <v>0.21068409570583246</v>
      </c>
      <c r="AJ236" s="11">
        <f t="shared" si="149"/>
        <v>0.32283402753117052</v>
      </c>
      <c r="AK236" s="11">
        <f t="shared" si="149"/>
        <v>0.36042877154955594</v>
      </c>
      <c r="AL236" s="11">
        <f t="shared" si="149"/>
        <v>0.50213540970123605</v>
      </c>
      <c r="AM236" s="23">
        <f t="shared" si="139"/>
        <v>0.84735145457092975</v>
      </c>
      <c r="AN236" s="23">
        <f t="shared" si="140"/>
        <v>1.0132593193292345</v>
      </c>
      <c r="AO236" s="23">
        <f t="shared" si="141"/>
        <v>0.82048635571460848</v>
      </c>
      <c r="AP236" s="23">
        <f t="shared" si="142"/>
        <v>0.76948893408878383</v>
      </c>
      <c r="AQ236" s="23">
        <f t="shared" si="143"/>
        <v>0.63875114341478378</v>
      </c>
      <c r="AR236" s="23">
        <f t="shared" si="144"/>
        <v>2.5867148570226139</v>
      </c>
      <c r="AS236" s="23">
        <f t="shared" si="145"/>
        <v>1.2450400337179492</v>
      </c>
      <c r="AT236" s="23">
        <f t="shared" si="146"/>
        <v>1.0222464221893763</v>
      </c>
      <c r="AU236" s="23">
        <f t="shared" si="147"/>
        <v>0.33433641691404425</v>
      </c>
    </row>
    <row r="237" spans="1:47" x14ac:dyDescent="0.35">
      <c r="A237" s="31">
        <v>2067</v>
      </c>
      <c r="B237" s="1">
        <v>-2.2584588802831895</v>
      </c>
      <c r="C237" s="1">
        <v>-2.450580568275968</v>
      </c>
      <c r="D237" s="1">
        <v>-9.10357540164234</v>
      </c>
      <c r="E237" s="1">
        <v>-6.6207463534821684</v>
      </c>
      <c r="F237" s="5">
        <v>2.7058956090271811</v>
      </c>
      <c r="G237" s="1">
        <v>7.1198227046209048</v>
      </c>
      <c r="H237" s="1">
        <v>11.114402091371664</v>
      </c>
      <c r="I237" s="1">
        <v>9.8441416542166067</v>
      </c>
      <c r="J237" s="1">
        <v>5.9662756030058492</v>
      </c>
      <c r="K237" s="1">
        <v>1.330253997948462</v>
      </c>
      <c r="L237" s="1">
        <v>7.9867268081728504E-2</v>
      </c>
      <c r="M237" s="1">
        <v>-2.1812674521359421</v>
      </c>
      <c r="N237" s="1">
        <f t="shared" si="123"/>
        <v>1.2955025227043988</v>
      </c>
      <c r="O237" s="1">
        <f t="shared" si="150"/>
        <v>36.750537662242202</v>
      </c>
      <c r="P237" s="1">
        <f t="shared" si="125"/>
        <v>-2.8400451155376629</v>
      </c>
      <c r="Q237" s="1">
        <f t="shared" si="126"/>
        <v>-4.3394753820324423</v>
      </c>
      <c r="R237" s="1">
        <f t="shared" si="127"/>
        <v>9.3594554834030586</v>
      </c>
      <c r="S237" s="1">
        <f t="shared" si="128"/>
        <v>2.4587989563453467</v>
      </c>
      <c r="U237" s="1">
        <f t="shared" si="129"/>
        <v>11.114402091371664</v>
      </c>
      <c r="V237" s="1">
        <f t="shared" si="130"/>
        <v>-9.10357540164234</v>
      </c>
      <c r="W237" s="5">
        <f t="shared" si="131"/>
        <v>126.651175695703</v>
      </c>
      <c r="X237" s="1">
        <f t="shared" si="148"/>
        <v>297.25163025408847</v>
      </c>
      <c r="Y237" s="1">
        <f t="shared" si="132"/>
        <v>170.60045455838548</v>
      </c>
      <c r="Z237" s="1">
        <f t="shared" si="133"/>
        <v>211.95140297489573</v>
      </c>
      <c r="AA237" s="7">
        <f t="shared" si="134"/>
        <v>1264.0813659551175</v>
      </c>
      <c r="AB237" s="1">
        <f t="shared" si="135"/>
        <v>196.49452126858381</v>
      </c>
      <c r="AC237" s="1">
        <f t="shared" si="136"/>
        <v>1192.5351269187779</v>
      </c>
      <c r="AD237" s="1">
        <f t="shared" si="137"/>
        <v>28.403915061411098</v>
      </c>
      <c r="AE237" s="12">
        <f t="shared" si="138"/>
        <v>0.49271748184104885</v>
      </c>
      <c r="AG237" s="23">
        <f t="shared" si="151"/>
        <v>0.35212143717161443</v>
      </c>
      <c r="AH237" s="23">
        <f t="shared" si="152"/>
        <v>0.44753182831047594</v>
      </c>
      <c r="AI237" s="11">
        <f t="shared" si="149"/>
        <v>0.28260344103835011</v>
      </c>
      <c r="AJ237" s="11">
        <f t="shared" si="149"/>
        <v>0.43745548415487046</v>
      </c>
      <c r="AK237" s="11">
        <f t="shared" si="149"/>
        <v>0.47055526908997358</v>
      </c>
      <c r="AL237" s="11">
        <f t="shared" si="149"/>
        <v>0.57517849480457428</v>
      </c>
      <c r="AM237" s="23">
        <f t="shared" si="139"/>
        <v>0.67761826117468749</v>
      </c>
      <c r="AN237" s="23">
        <f t="shared" si="140"/>
        <v>0.88263622830041955</v>
      </c>
      <c r="AO237" s="23">
        <f t="shared" si="141"/>
        <v>0.68636786018739648</v>
      </c>
      <c r="AP237" s="23">
        <f t="shared" si="142"/>
        <v>0.65947051230855636</v>
      </c>
      <c r="AQ237" s="23">
        <f t="shared" si="143"/>
        <v>0.60932205878151835</v>
      </c>
      <c r="AR237" s="23">
        <f t="shared" si="144"/>
        <v>2.8726111416946791</v>
      </c>
      <c r="AS237" s="23">
        <f t="shared" si="145"/>
        <v>1.3549517053711331</v>
      </c>
      <c r="AT237" s="23">
        <f t="shared" si="146"/>
        <v>1.1260296137825638</v>
      </c>
      <c r="AU237" s="23">
        <f t="shared" si="147"/>
        <v>0.3885429209659349</v>
      </c>
    </row>
    <row r="238" spans="1:47" x14ac:dyDescent="0.35">
      <c r="A238" s="31">
        <v>2068</v>
      </c>
      <c r="B238" s="1">
        <v>-7.4612077705976922</v>
      </c>
      <c r="C238" s="1">
        <v>-8.5211909802025438</v>
      </c>
      <c r="D238" s="1">
        <v>-8.8316945689548589</v>
      </c>
      <c r="E238" s="1">
        <v>-2.4425389993812607</v>
      </c>
      <c r="F238" s="1">
        <v>-0.17666140941124531</v>
      </c>
      <c r="G238" s="1">
        <v>5.0720628462421367</v>
      </c>
      <c r="H238" s="1">
        <v>8.3348482651461993</v>
      </c>
      <c r="I238" s="1">
        <v>8.9516161291106897</v>
      </c>
      <c r="J238" s="1">
        <v>4.1669343528832155</v>
      </c>
      <c r="K238" s="1">
        <v>1.682337561907433</v>
      </c>
      <c r="L238" s="1">
        <v>-1.6213347381639325</v>
      </c>
      <c r="M238" s="1">
        <v>-3.3576749899385074</v>
      </c>
      <c r="N238" s="1">
        <f t="shared" si="123"/>
        <v>-0.35037535844669715</v>
      </c>
      <c r="O238" s="1">
        <f t="shared" si="150"/>
        <v>26.525461593382239</v>
      </c>
      <c r="P238" s="1">
        <f t="shared" si="125"/>
        <v>-6.0545554009787255</v>
      </c>
      <c r="Q238" s="1">
        <f t="shared" si="126"/>
        <v>-3.8169649925824554</v>
      </c>
      <c r="R238" s="1">
        <f t="shared" si="127"/>
        <v>7.4528424134996749</v>
      </c>
      <c r="S238" s="1">
        <f t="shared" si="128"/>
        <v>1.4093123922089053</v>
      </c>
      <c r="U238" s="1">
        <f t="shared" si="129"/>
        <v>8.9516161291106897</v>
      </c>
      <c r="V238" s="1">
        <f t="shared" si="130"/>
        <v>-8.8316945689548589</v>
      </c>
      <c r="W238" s="5">
        <f t="shared" si="131"/>
        <v>137.87796296273635</v>
      </c>
      <c r="X238" s="1">
        <f t="shared" si="148"/>
        <v>309.15175960322523</v>
      </c>
      <c r="Y238" s="1">
        <f t="shared" si="132"/>
        <v>171.27379664048888</v>
      </c>
      <c r="Z238" s="1">
        <f t="shared" si="133"/>
        <v>223.5148612829808</v>
      </c>
      <c r="AA238" s="7">
        <f t="shared" si="134"/>
        <v>1022.1181870006831</v>
      </c>
      <c r="AB238" s="1">
        <f t="shared" si="135"/>
        <v>205.62633270864788</v>
      </c>
      <c r="AC238" s="1">
        <f t="shared" si="136"/>
        <v>1210.6859772113803</v>
      </c>
      <c r="AD238" s="1">
        <f t="shared" si="137"/>
        <v>35.064796608412408</v>
      </c>
      <c r="AE238" s="12">
        <f t="shared" si="138"/>
        <v>0.52115111923054069</v>
      </c>
      <c r="AG238" s="23">
        <f t="shared" si="151"/>
        <v>0.2495559009838948</v>
      </c>
      <c r="AH238" s="23">
        <f t="shared" si="152"/>
        <v>0.31767336223595444</v>
      </c>
      <c r="AI238" s="11">
        <f t="shared" si="149"/>
        <v>0.21716295419764634</v>
      </c>
      <c r="AJ238" s="11">
        <f t="shared" si="149"/>
        <v>0.33315970825249885</v>
      </c>
      <c r="AK238" s="11">
        <f t="shared" si="149"/>
        <v>0.37034952361514595</v>
      </c>
      <c r="AL238" s="11">
        <f t="shared" si="149"/>
        <v>0.50871550035698454</v>
      </c>
      <c r="AM238" s="23">
        <f t="shared" si="139"/>
        <v>0.82802078314957339</v>
      </c>
      <c r="AN238" s="23">
        <f t="shared" si="140"/>
        <v>1.0004660996606392</v>
      </c>
      <c r="AO238" s="23">
        <f t="shared" si="141"/>
        <v>0.80579812487097269</v>
      </c>
      <c r="AP238" s="23">
        <f t="shared" si="142"/>
        <v>0.75717215645196734</v>
      </c>
      <c r="AQ238" s="23">
        <f t="shared" si="143"/>
        <v>0.63504167785984278</v>
      </c>
      <c r="AR238" s="23">
        <f t="shared" si="144"/>
        <v>2.7501108398713656</v>
      </c>
      <c r="AS238" s="23">
        <f t="shared" si="145"/>
        <v>1.3201446373436549</v>
      </c>
      <c r="AT238" s="23">
        <f t="shared" si="146"/>
        <v>1.0849568912025609</v>
      </c>
      <c r="AU238" s="23">
        <f t="shared" si="147"/>
        <v>0.356680780383551</v>
      </c>
    </row>
    <row r="239" spans="1:47" x14ac:dyDescent="0.35">
      <c r="A239" s="31">
        <v>2069</v>
      </c>
      <c r="B239" s="1">
        <v>-6.8088667498973177</v>
      </c>
      <c r="C239" s="1">
        <v>-8.8369607458889927</v>
      </c>
      <c r="D239" s="1">
        <v>-8.7985791821229373</v>
      </c>
      <c r="E239" s="1">
        <v>-2.8052279573708088</v>
      </c>
      <c r="F239" s="5">
        <v>3.0210915414961468</v>
      </c>
      <c r="G239" s="1">
        <v>5.3457582472980647</v>
      </c>
      <c r="H239" s="1">
        <v>9.0248864622905689</v>
      </c>
      <c r="I239" s="1">
        <v>9.496400407779344</v>
      </c>
      <c r="J239" s="1">
        <v>5.612935394226545</v>
      </c>
      <c r="K239" s="1">
        <v>1.2526900438859636</v>
      </c>
      <c r="L239" s="1">
        <v>-1.1665524912104197</v>
      </c>
      <c r="M239" s="1">
        <v>-6.2667241388698613E-2</v>
      </c>
      <c r="N239" s="1">
        <f t="shared" si="123"/>
        <v>0.43957564409145461</v>
      </c>
      <c r="O239" s="1">
        <f t="shared" si="150"/>
        <v>32.501072053090667</v>
      </c>
      <c r="P239" s="1">
        <f t="shared" si="125"/>
        <v>-6.3345008285749387</v>
      </c>
      <c r="Q239" s="1">
        <f t="shared" si="126"/>
        <v>-2.860905199332533</v>
      </c>
      <c r="R239" s="1">
        <f t="shared" si="127"/>
        <v>7.9556817057893268</v>
      </c>
      <c r="S239" s="1">
        <f t="shared" si="128"/>
        <v>1.8996909823006962</v>
      </c>
      <c r="U239" s="1">
        <f t="shared" si="129"/>
        <v>9.496400407779344</v>
      </c>
      <c r="V239" s="1">
        <f t="shared" si="130"/>
        <v>-8.8369607458889927</v>
      </c>
      <c r="W239" s="5">
        <f t="shared" si="131"/>
        <v>119.68499156567854</v>
      </c>
      <c r="X239" s="1">
        <f t="shared" si="148"/>
        <v>297.26259092519587</v>
      </c>
      <c r="Y239" s="1">
        <f t="shared" si="132"/>
        <v>177.57759935951731</v>
      </c>
      <c r="Z239" s="1">
        <f t="shared" si="133"/>
        <v>208.47379124543721</v>
      </c>
      <c r="AA239" s="7">
        <f t="shared" si="134"/>
        <v>1124.2319913134647</v>
      </c>
      <c r="AB239" s="1">
        <f t="shared" si="135"/>
        <v>175.53323196245333</v>
      </c>
      <c r="AC239" s="1">
        <f t="shared" si="136"/>
        <v>1034.1201869674846</v>
      </c>
      <c r="AD239" s="1">
        <f t="shared" si="137"/>
        <v>31.91837558445188</v>
      </c>
      <c r="AE239" s="12">
        <f t="shared" si="138"/>
        <v>0.48955787803482559</v>
      </c>
      <c r="AG239" s="23">
        <f t="shared" si="151"/>
        <v>0.27501831045852204</v>
      </c>
      <c r="AH239" s="23">
        <f t="shared" si="152"/>
        <v>0.39356361507425147</v>
      </c>
      <c r="AI239" s="11">
        <f t="shared" si="149"/>
        <v>0.25540686113978028</v>
      </c>
      <c r="AJ239" s="11">
        <f t="shared" si="149"/>
        <v>0.39411093494152483</v>
      </c>
      <c r="AK239" s="11">
        <f t="shared" si="149"/>
        <v>0.42891050612028853</v>
      </c>
      <c r="AL239" s="11">
        <f t="shared" si="149"/>
        <v>0.54755696834508938</v>
      </c>
      <c r="AM239" s="23">
        <f t="shared" si="139"/>
        <v>0.73021293087346217</v>
      </c>
      <c r="AN239" s="23">
        <f t="shared" si="140"/>
        <v>0.92908839658506692</v>
      </c>
      <c r="AO239" s="23">
        <f t="shared" si="141"/>
        <v>0.72960878410397867</v>
      </c>
      <c r="AP239" s="23">
        <f t="shared" si="142"/>
        <v>0.69417279444800772</v>
      </c>
      <c r="AQ239" s="23">
        <f t="shared" si="143"/>
        <v>0.6174146185527829</v>
      </c>
      <c r="AR239" s="23">
        <f t="shared" si="144"/>
        <v>2.7794248691195582</v>
      </c>
      <c r="AS239" s="23">
        <f t="shared" si="145"/>
        <v>1.3174399487904762</v>
      </c>
      <c r="AT239" s="23">
        <f t="shared" si="146"/>
        <v>1.0894978343485822</v>
      </c>
      <c r="AU239" s="23">
        <f t="shared" si="147"/>
        <v>0.36884547462589418</v>
      </c>
    </row>
    <row r="240" spans="1:47" x14ac:dyDescent="0.35">
      <c r="A240" s="31">
        <v>2070</v>
      </c>
      <c r="B240" s="1">
        <v>-6.922674369011486</v>
      </c>
      <c r="C240" s="1">
        <v>-5.0791144168201363</v>
      </c>
      <c r="D240" s="1">
        <v>-10.587028144853653</v>
      </c>
      <c r="E240" s="1">
        <v>-4.4257888852453249</v>
      </c>
      <c r="F240" s="5">
        <v>1.4436450902751186</v>
      </c>
      <c r="G240" s="1">
        <v>7.7086405358929877</v>
      </c>
      <c r="H240" s="1">
        <v>12.163985390284347</v>
      </c>
      <c r="I240" s="1">
        <v>10.106517363053058</v>
      </c>
      <c r="J240" s="1">
        <v>4.6357429441907394</v>
      </c>
      <c r="K240" s="1">
        <v>0.73469900531831767</v>
      </c>
      <c r="L240" s="1">
        <v>-2.020479867147587</v>
      </c>
      <c r="M240" s="1">
        <v>-3.2725872005013996</v>
      </c>
      <c r="N240" s="1">
        <f t="shared" si="123"/>
        <v>0.37379645378624859</v>
      </c>
      <c r="O240" s="1">
        <f t="shared" si="150"/>
        <v>36.058531323696251</v>
      </c>
      <c r="P240" s="1">
        <f t="shared" si="125"/>
        <v>-4.0214853424067734</v>
      </c>
      <c r="Q240" s="1">
        <f t="shared" si="126"/>
        <v>-4.5230573132746192</v>
      </c>
      <c r="R240" s="1">
        <f t="shared" si="127"/>
        <v>9.9930477630767971</v>
      </c>
      <c r="S240" s="1">
        <f t="shared" si="128"/>
        <v>1.1166540274538233</v>
      </c>
      <c r="U240" s="1">
        <f t="shared" si="129"/>
        <v>12.163985390284347</v>
      </c>
      <c r="V240" s="1">
        <f t="shared" si="130"/>
        <v>-10.587028144853653</v>
      </c>
      <c r="W240" s="5">
        <f t="shared" si="131"/>
        <v>127.99822462659411</v>
      </c>
      <c r="X240" s="1">
        <f t="shared" si="148"/>
        <v>294.2441854060956</v>
      </c>
      <c r="Y240" s="1">
        <f t="shared" si="132"/>
        <v>166.2459607795015</v>
      </c>
      <c r="Z240" s="1">
        <f t="shared" si="133"/>
        <v>211.12120501634485</v>
      </c>
      <c r="AA240" s="7">
        <f t="shared" si="134"/>
        <v>1348.142292077094</v>
      </c>
      <c r="AB240" s="1">
        <f t="shared" si="135"/>
        <v>195.73563370139823</v>
      </c>
      <c r="AC240" s="1">
        <f t="shared" si="136"/>
        <v>1381.5057752983121</v>
      </c>
      <c r="AD240" s="1">
        <f t="shared" si="137"/>
        <v>30.130407775894994</v>
      </c>
      <c r="AE240" s="12">
        <f t="shared" si="138"/>
        <v>0.50305577207722463</v>
      </c>
      <c r="AG240" s="23">
        <f t="shared" si="151"/>
        <v>0.39085106090149246</v>
      </c>
      <c r="AH240" s="23">
        <f t="shared" si="152"/>
        <v>0.43874334781094237</v>
      </c>
      <c r="AI240" s="11">
        <f t="shared" si="149"/>
        <v>0.27817460047165599</v>
      </c>
      <c r="AJ240" s="11">
        <f t="shared" si="149"/>
        <v>0.43039701950170178</v>
      </c>
      <c r="AK240" s="11">
        <f t="shared" si="149"/>
        <v>0.46377360697222325</v>
      </c>
      <c r="AL240" s="11">
        <f t="shared" si="149"/>
        <v>0.57068045360402564</v>
      </c>
      <c r="AM240" s="23">
        <f t="shared" si="139"/>
        <v>0.68522217819007913</v>
      </c>
      <c r="AN240" s="23">
        <f t="shared" si="140"/>
        <v>0.8899567347814239</v>
      </c>
      <c r="AO240" s="23">
        <f t="shared" si="141"/>
        <v>0.69278962973807245</v>
      </c>
      <c r="AP240" s="23">
        <f t="shared" si="142"/>
        <v>0.66454946264175152</v>
      </c>
      <c r="AQ240" s="23">
        <f t="shared" si="143"/>
        <v>0.61038819055606841</v>
      </c>
      <c r="AR240" s="23">
        <f t="shared" si="144"/>
        <v>2.9788646088074704</v>
      </c>
      <c r="AS240" s="23">
        <f t="shared" si="145"/>
        <v>1.4058092198625964</v>
      </c>
      <c r="AT240" s="23">
        <f t="shared" si="146"/>
        <v>1.1673366719150613</v>
      </c>
      <c r="AU240" s="23">
        <f t="shared" si="147"/>
        <v>0.40160486341367607</v>
      </c>
    </row>
    <row r="241" spans="1:47" x14ac:dyDescent="0.35">
      <c r="A241" s="31">
        <v>2071</v>
      </c>
      <c r="B241" s="1">
        <v>-3.6961981330792555</v>
      </c>
      <c r="C241" s="1">
        <v>-3.3772636548530723</v>
      </c>
      <c r="D241" s="1">
        <v>-8.5279939653759662</v>
      </c>
      <c r="E241" s="1">
        <v>-1.2648947407712612</v>
      </c>
      <c r="F241" s="5">
        <v>2.7536203921750815</v>
      </c>
      <c r="G241" s="1">
        <v>8.0861619767174648</v>
      </c>
      <c r="H241" s="1">
        <v>11.218068300093215</v>
      </c>
      <c r="I241" s="1">
        <v>10.194960964667999</v>
      </c>
      <c r="J241" s="1">
        <v>6.4216865420374418</v>
      </c>
      <c r="K241" s="1">
        <v>0.81831761601318542</v>
      </c>
      <c r="L241" s="1">
        <v>-1.1106008753272101</v>
      </c>
      <c r="M241" s="1">
        <v>-3.5701213031005032</v>
      </c>
      <c r="N241" s="1">
        <f t="shared" si="123"/>
        <v>1.4954785932664265</v>
      </c>
      <c r="O241" s="1">
        <f t="shared" si="150"/>
        <v>38.674498175691205</v>
      </c>
      <c r="P241" s="1">
        <f t="shared" si="125"/>
        <v>-3.448682996144576</v>
      </c>
      <c r="Q241" s="1">
        <f t="shared" si="126"/>
        <v>-2.3464227713240486</v>
      </c>
      <c r="R241" s="1">
        <f t="shared" si="127"/>
        <v>9.8330637471595583</v>
      </c>
      <c r="S241" s="1">
        <f t="shared" si="128"/>
        <v>2.0431344275744725</v>
      </c>
      <c r="U241" s="1">
        <f t="shared" si="129"/>
        <v>11.218068300093215</v>
      </c>
      <c r="V241" s="1">
        <f t="shared" si="130"/>
        <v>-8.5279939653759662</v>
      </c>
      <c r="W241" s="5">
        <f t="shared" si="131"/>
        <v>114.60038430046609</v>
      </c>
      <c r="X241" s="1">
        <f t="shared" si="148"/>
        <v>292.95422880733128</v>
      </c>
      <c r="Y241" s="1">
        <f t="shared" si="132"/>
        <v>178.35384450686519</v>
      </c>
      <c r="Z241" s="1">
        <f t="shared" si="133"/>
        <v>203.77730655389868</v>
      </c>
      <c r="AA241" s="7">
        <f t="shared" si="134"/>
        <v>1333.8570728414791</v>
      </c>
      <c r="AB241" s="1">
        <f t="shared" si="135"/>
        <v>185.35619889437049</v>
      </c>
      <c r="AC241" s="1">
        <f t="shared" si="136"/>
        <v>1053.8110304108127</v>
      </c>
      <c r="AD241" s="1">
        <f t="shared" si="137"/>
        <v>21.922284853280843</v>
      </c>
      <c r="AE241" s="12">
        <f t="shared" si="138"/>
        <v>0.47057632882373596</v>
      </c>
      <c r="AG241" s="23">
        <f t="shared" si="151"/>
        <v>0.35594672027343965</v>
      </c>
      <c r="AH241" s="23">
        <f t="shared" si="152"/>
        <v>0.47196612683127831</v>
      </c>
      <c r="AI241" s="11">
        <f t="shared" si="149"/>
        <v>0.2949167883244237</v>
      </c>
      <c r="AJ241" s="11">
        <f t="shared" si="149"/>
        <v>0.4570798813920503</v>
      </c>
      <c r="AK241" s="11">
        <f t="shared" si="149"/>
        <v>0.48941008212177378</v>
      </c>
      <c r="AL241" s="11">
        <f t="shared" si="149"/>
        <v>0.58768423814199289</v>
      </c>
      <c r="AM241" s="23">
        <f t="shared" si="139"/>
        <v>0.65844185843805858</v>
      </c>
      <c r="AN241" s="23">
        <f t="shared" si="140"/>
        <v>0.86278217426961967</v>
      </c>
      <c r="AO241" s="23">
        <f t="shared" si="141"/>
        <v>0.66978084050548603</v>
      </c>
      <c r="AP241" s="23">
        <f t="shared" si="142"/>
        <v>0.6465194457409692</v>
      </c>
      <c r="AQ241" s="23">
        <f t="shared" si="143"/>
        <v>0.60687253149309539</v>
      </c>
      <c r="AR241" s="23">
        <f t="shared" si="144"/>
        <v>2.917451742199709</v>
      </c>
      <c r="AS241" s="23">
        <f t="shared" si="145"/>
        <v>1.3749244649950385</v>
      </c>
      <c r="AT241" s="23">
        <f t="shared" si="146"/>
        <v>1.1452757128267284</v>
      </c>
      <c r="AU241" s="23">
        <f t="shared" si="147"/>
        <v>0.39831936786362099</v>
      </c>
    </row>
    <row r="242" spans="1:47" x14ac:dyDescent="0.35">
      <c r="A242" s="31">
        <v>2072</v>
      </c>
      <c r="B242" s="1">
        <v>-3.9331943239154512</v>
      </c>
      <c r="C242" s="1">
        <v>-4.5595257227741843</v>
      </c>
      <c r="D242" s="1">
        <v>-5.4865731482899989</v>
      </c>
      <c r="E242" s="1">
        <v>-2.238055488803762</v>
      </c>
      <c r="F242" s="5">
        <v>1.8626269221047611</v>
      </c>
      <c r="G242" s="1">
        <v>8.4341054848831352</v>
      </c>
      <c r="H242" s="1">
        <v>11.177676308061505</v>
      </c>
      <c r="I242" s="1">
        <v>8.7828972530704679</v>
      </c>
      <c r="J242" s="1">
        <v>6.0010778504618747</v>
      </c>
      <c r="K242" s="1">
        <v>2.3952844685976498</v>
      </c>
      <c r="L242" s="1">
        <v>-1.0646469696171876</v>
      </c>
      <c r="M242" s="1">
        <v>-2.8568839263799495</v>
      </c>
      <c r="N242" s="1">
        <f t="shared" si="123"/>
        <v>1.5428990589499054</v>
      </c>
      <c r="O242" s="1">
        <f t="shared" si="150"/>
        <v>36.258383818581741</v>
      </c>
      <c r="P242" s="1">
        <f t="shared" si="125"/>
        <v>-4.0209471165967132</v>
      </c>
      <c r="Q242" s="1">
        <f t="shared" si="126"/>
        <v>-1.954000571663</v>
      </c>
      <c r="R242" s="1">
        <f t="shared" si="127"/>
        <v>9.4648930153383688</v>
      </c>
      <c r="S242" s="1">
        <f t="shared" si="128"/>
        <v>2.4439051164807784</v>
      </c>
      <c r="U242" s="1">
        <f t="shared" si="129"/>
        <v>11.177676308061505</v>
      </c>
      <c r="V242" s="1">
        <f t="shared" si="130"/>
        <v>-5.4865731482899989</v>
      </c>
      <c r="W242" s="5">
        <f t="shared" si="131"/>
        <v>121.64617874989038</v>
      </c>
      <c r="X242" s="1">
        <f t="shared" si="148"/>
        <v>308.76077718697729</v>
      </c>
      <c r="Y242" s="1">
        <f t="shared" si="132"/>
        <v>187.1145984370869</v>
      </c>
      <c r="Z242" s="1">
        <f t="shared" si="133"/>
        <v>215.20347796843384</v>
      </c>
      <c r="AA242" s="7">
        <f t="shared" si="134"/>
        <v>1394.3376092284457</v>
      </c>
      <c r="AB242" s="1">
        <f t="shared" si="135"/>
        <v>193.69194994255912</v>
      </c>
      <c r="AC242" s="1">
        <f t="shared" si="136"/>
        <v>708.47003439651689</v>
      </c>
      <c r="AD242" s="1">
        <f t="shared" si="137"/>
        <v>24.800203778610822</v>
      </c>
      <c r="AE242" s="12">
        <f t="shared" si="138"/>
        <v>0.41616575312262144</v>
      </c>
      <c r="AG242" s="23">
        <f t="shared" si="151"/>
        <v>0.35445625576746959</v>
      </c>
      <c r="AH242" s="23">
        <f t="shared" si="152"/>
        <v>0.44128147449598809</v>
      </c>
      <c r="AI242" s="11">
        <f t="shared" si="149"/>
        <v>0.27945365643892317</v>
      </c>
      <c r="AJ242" s="11">
        <f t="shared" si="149"/>
        <v>0.43243551494953375</v>
      </c>
      <c r="AK242" s="11">
        <f t="shared" si="149"/>
        <v>0.46573216142210105</v>
      </c>
      <c r="AL242" s="11">
        <f t="shared" si="149"/>
        <v>0.57197949482078125</v>
      </c>
      <c r="AM242" s="23">
        <f t="shared" si="139"/>
        <v>0.68298776392179117</v>
      </c>
      <c r="AN242" s="23">
        <f t="shared" si="140"/>
        <v>0.88783281167378392</v>
      </c>
      <c r="AO242" s="23">
        <f t="shared" si="141"/>
        <v>0.69091024850890104</v>
      </c>
      <c r="AP242" s="23">
        <f t="shared" si="142"/>
        <v>0.66305979388209879</v>
      </c>
      <c r="AQ242" s="23">
        <f t="shared" si="143"/>
        <v>0.61007023342840394</v>
      </c>
      <c r="AR242" s="23">
        <f t="shared" si="144"/>
        <v>3.025854338439967</v>
      </c>
      <c r="AS242" s="23">
        <f t="shared" si="145"/>
        <v>1.4277514828953795</v>
      </c>
      <c r="AT242" s="23">
        <f t="shared" si="146"/>
        <v>1.1858368037082194</v>
      </c>
      <c r="AU242" s="23">
        <f t="shared" si="147"/>
        <v>0.40832119546386536</v>
      </c>
    </row>
    <row r="243" spans="1:47" x14ac:dyDescent="0.35">
      <c r="A243" s="31">
        <v>2073</v>
      </c>
      <c r="B243" s="1">
        <v>-5.3433089643126817</v>
      </c>
      <c r="C243" s="1">
        <v>-14.526728940491322</v>
      </c>
      <c r="D243" s="1">
        <v>-3.5277065225571764</v>
      </c>
      <c r="E243" s="1">
        <v>-6.4849853788658649</v>
      </c>
      <c r="F243" s="1">
        <v>-0.27107890557589731</v>
      </c>
      <c r="G243" s="1">
        <v>6.2588297701539313</v>
      </c>
      <c r="H243" s="1">
        <v>9.324625083778324</v>
      </c>
      <c r="I243" s="1">
        <v>8.8882780432755233</v>
      </c>
      <c r="J243" s="1">
        <v>5.7761401914055055</v>
      </c>
      <c r="K243" s="1">
        <v>0.47156654872484355</v>
      </c>
      <c r="L243" s="1">
        <v>-1.2005393788776502</v>
      </c>
      <c r="M243" s="1">
        <v>-1.8895093885401391</v>
      </c>
      <c r="N243" s="1">
        <f t="shared" si="123"/>
        <v>-0.21036815349021731</v>
      </c>
      <c r="O243" s="1">
        <f t="shared" si="150"/>
        <v>30.247873088613286</v>
      </c>
      <c r="P243" s="1">
        <f t="shared" si="125"/>
        <v>-7.5756406103946503</v>
      </c>
      <c r="Q243" s="1">
        <f t="shared" si="126"/>
        <v>-3.4279236023329798</v>
      </c>
      <c r="R243" s="1">
        <f t="shared" si="127"/>
        <v>8.1572442990692604</v>
      </c>
      <c r="S243" s="1">
        <f t="shared" si="128"/>
        <v>1.6823891204175663</v>
      </c>
      <c r="U243" s="1">
        <f t="shared" si="129"/>
        <v>9.324625083778324</v>
      </c>
      <c r="V243" s="1">
        <f t="shared" si="130"/>
        <v>-14.526728940491322</v>
      </c>
      <c r="W243" s="5">
        <f t="shared" si="131"/>
        <v>136.83054893175554</v>
      </c>
      <c r="X243" s="1">
        <f t="shared" si="148"/>
        <v>291.21139222583014</v>
      </c>
      <c r="Y243" s="1">
        <f t="shared" si="132"/>
        <v>154.38084329407459</v>
      </c>
      <c r="Z243" s="1">
        <f t="shared" si="133"/>
        <v>214.02097057879286</v>
      </c>
      <c r="AA243" s="7">
        <f t="shared" si="134"/>
        <v>959.69565588985245</v>
      </c>
      <c r="AB243" s="1">
        <f t="shared" si="135"/>
        <v>193.06977174477825</v>
      </c>
      <c r="AC243" s="1">
        <f t="shared" si="136"/>
        <v>1869.7814938259492</v>
      </c>
      <c r="AD243" s="1">
        <f t="shared" si="137"/>
        <v>40.295663059366419</v>
      </c>
      <c r="AE243" s="12">
        <f t="shared" si="138"/>
        <v>0.582605951258655</v>
      </c>
      <c r="AG243" s="23">
        <f t="shared" si="151"/>
        <v>0.2860786655914202</v>
      </c>
      <c r="AH243" s="23">
        <f t="shared" si="152"/>
        <v>0.36494798822538871</v>
      </c>
      <c r="AI243" s="11">
        <f t="shared" si="149"/>
        <v>0.24098638776712503</v>
      </c>
      <c r="AJ243" s="11">
        <f t="shared" si="149"/>
        <v>0.3711283055038555</v>
      </c>
      <c r="AK243" s="11">
        <f t="shared" si="149"/>
        <v>0.40682915626841021</v>
      </c>
      <c r="AL243" s="11">
        <f t="shared" si="149"/>
        <v>0.53291117507598629</v>
      </c>
      <c r="AM243" s="23">
        <f t="shared" si="139"/>
        <v>0.76381917798719545</v>
      </c>
      <c r="AN243" s="23">
        <f t="shared" si="140"/>
        <v>0.95517111541644784</v>
      </c>
      <c r="AO243" s="23">
        <f t="shared" si="141"/>
        <v>0.75622545076710979</v>
      </c>
      <c r="AP243" s="23">
        <f t="shared" si="142"/>
        <v>0.71597834861604637</v>
      </c>
      <c r="AQ243" s="23">
        <f t="shared" si="143"/>
        <v>0.6232036186817832</v>
      </c>
      <c r="AR243" s="23">
        <f t="shared" si="144"/>
        <v>2.6037891090552385</v>
      </c>
      <c r="AS243" s="23">
        <f t="shared" si="145"/>
        <v>1.2392252129561148</v>
      </c>
      <c r="AT243" s="23">
        <f t="shared" si="146"/>
        <v>1.0223069567627197</v>
      </c>
      <c r="AU243" s="23">
        <f t="shared" si="147"/>
        <v>0.34238110037561026</v>
      </c>
    </row>
    <row r="244" spans="1:47" x14ac:dyDescent="0.35">
      <c r="A244" s="31">
        <v>2074</v>
      </c>
      <c r="B244" s="1">
        <v>-6.1300293761627982</v>
      </c>
      <c r="C244" s="1">
        <v>-8.6430915294486148</v>
      </c>
      <c r="D244" s="1">
        <v>-9.0455238814772638</v>
      </c>
      <c r="E244" s="1">
        <v>-2.1611027295307217</v>
      </c>
      <c r="F244" s="5">
        <v>1.1952262539959153</v>
      </c>
      <c r="G244" s="1">
        <v>7.5574838826139796</v>
      </c>
      <c r="H244" s="1">
        <v>11.124481322736417</v>
      </c>
      <c r="I244" s="1">
        <v>10.050864809291337</v>
      </c>
      <c r="J244" s="1">
        <v>6.7551142453471211</v>
      </c>
      <c r="K244" s="1">
        <v>1.2754257822864048</v>
      </c>
      <c r="L244" s="1">
        <v>-1.9758780812273482</v>
      </c>
      <c r="M244" s="1">
        <v>-3.8527620168345371</v>
      </c>
      <c r="N244" s="1">
        <f t="shared" si="123"/>
        <v>0.51251739013249065</v>
      </c>
      <c r="O244" s="1">
        <f t="shared" si="150"/>
        <v>36.68317051398477</v>
      </c>
      <c r="P244" s="1">
        <f t="shared" si="125"/>
        <v>-5.5542100980505174</v>
      </c>
      <c r="Q244" s="1">
        <f t="shared" si="126"/>
        <v>-3.3371334523373566</v>
      </c>
      <c r="R244" s="1">
        <f t="shared" si="127"/>
        <v>9.5776100048805777</v>
      </c>
      <c r="S244" s="1">
        <f t="shared" si="128"/>
        <v>2.0182206488020591</v>
      </c>
      <c r="U244" s="1">
        <f t="shared" si="129"/>
        <v>11.124481322736417</v>
      </c>
      <c r="V244" s="1">
        <f t="shared" si="130"/>
        <v>-9.0455238814772638</v>
      </c>
      <c r="W244" s="5">
        <f t="shared" si="131"/>
        <v>124.63860919897928</v>
      </c>
      <c r="X244" s="1">
        <f t="shared" si="148"/>
        <v>295.59903247638408</v>
      </c>
      <c r="Y244" s="1">
        <f t="shared" si="132"/>
        <v>170.9604232774048</v>
      </c>
      <c r="Z244" s="1">
        <f t="shared" si="133"/>
        <v>210.11882083768168</v>
      </c>
      <c r="AA244" s="7">
        <f t="shared" si="134"/>
        <v>1267.8973571177346</v>
      </c>
      <c r="AB244" s="1">
        <f t="shared" si="135"/>
        <v>198.42721697314914</v>
      </c>
      <c r="AC244" s="1">
        <f t="shared" si="136"/>
        <v>1196.5854199104608</v>
      </c>
      <c r="AD244" s="1">
        <f t="shared" si="137"/>
        <v>25.42500071240471</v>
      </c>
      <c r="AE244" s="12">
        <f t="shared" si="138"/>
        <v>0.49276451927215698</v>
      </c>
      <c r="AG244" s="23">
        <f t="shared" si="151"/>
        <v>0.35249336080897381</v>
      </c>
      <c r="AH244" s="23">
        <f t="shared" si="152"/>
        <v>0.44667626552760659</v>
      </c>
      <c r="AI244" s="11">
        <f t="shared" si="149"/>
        <v>0.2821722912895025</v>
      </c>
      <c r="AJ244" s="11">
        <f t="shared" si="149"/>
        <v>0.43676833924264469</v>
      </c>
      <c r="AK244" s="11">
        <f t="shared" si="149"/>
        <v>0.46989507103705075</v>
      </c>
      <c r="AL244" s="11">
        <f t="shared" si="149"/>
        <v>0.57474060834090102</v>
      </c>
      <c r="AM244" s="23">
        <f t="shared" si="139"/>
        <v>0.67834208133127127</v>
      </c>
      <c r="AN244" s="23">
        <f t="shared" si="140"/>
        <v>0.8833447119897917</v>
      </c>
      <c r="AO244" s="23">
        <f t="shared" si="141"/>
        <v>0.68698242771840223</v>
      </c>
      <c r="AP244" s="23">
        <f t="shared" si="142"/>
        <v>0.65995517041797158</v>
      </c>
      <c r="AQ244" s="23">
        <f t="shared" si="143"/>
        <v>0.60942154473397503</v>
      </c>
      <c r="AR244" s="23">
        <f t="shared" si="144"/>
        <v>2.8780981895845339</v>
      </c>
      <c r="AS244" s="23">
        <f t="shared" si="145"/>
        <v>1.3576027035557461</v>
      </c>
      <c r="AT244" s="23">
        <f t="shared" si="146"/>
        <v>1.1281422730878703</v>
      </c>
      <c r="AU244" s="23">
        <f t="shared" si="147"/>
        <v>0.3891607088646124</v>
      </c>
    </row>
    <row r="245" spans="1:47" x14ac:dyDescent="0.35">
      <c r="A245" s="31">
        <v>2075</v>
      </c>
      <c r="B245" s="1">
        <v>-2.5111571939646158</v>
      </c>
      <c r="C245" s="1">
        <v>-1.3101404656375779</v>
      </c>
      <c r="D245" s="1">
        <v>1.7862973455207598</v>
      </c>
      <c r="E245" s="1">
        <v>-3.878529262496865</v>
      </c>
      <c r="F245" s="5">
        <v>3.705993780401946</v>
      </c>
      <c r="G245" s="1">
        <v>7.3977592639659884</v>
      </c>
      <c r="H245" s="1">
        <v>10.920487672018076</v>
      </c>
      <c r="I245" s="1">
        <v>10.409729838834346</v>
      </c>
      <c r="J245" s="1">
        <v>5.5354184255080066</v>
      </c>
      <c r="K245" s="1">
        <v>0.84019260711408073</v>
      </c>
      <c r="L245" s="1">
        <v>2.9733514931451488E-4</v>
      </c>
      <c r="M245" s="1">
        <v>-3.8439822558350616</v>
      </c>
      <c r="N245" s="1">
        <f t="shared" si="123"/>
        <v>2.4210305908815331</v>
      </c>
      <c r="O245" s="1">
        <f t="shared" si="150"/>
        <v>37.969388980728361</v>
      </c>
      <c r="P245" s="1">
        <f t="shared" si="125"/>
        <v>-2.5580198921455772</v>
      </c>
      <c r="Q245" s="1">
        <f t="shared" si="126"/>
        <v>0.53792062114194694</v>
      </c>
      <c r="R245" s="1">
        <f t="shared" si="127"/>
        <v>9.5759922582728034</v>
      </c>
      <c r="S245" s="1">
        <f t="shared" si="128"/>
        <v>2.1253027892571339</v>
      </c>
      <c r="U245" s="1">
        <f t="shared" si="129"/>
        <v>10.920487672018076</v>
      </c>
      <c r="V245" s="1">
        <f t="shared" si="130"/>
        <v>-3.878529262496865</v>
      </c>
      <c r="W245" s="5">
        <f t="shared" si="131"/>
        <v>120.59691253320287</v>
      </c>
      <c r="X245" s="1">
        <f t="shared" si="148"/>
        <v>293.95785772786223</v>
      </c>
      <c r="Y245" s="1">
        <f t="shared" si="132"/>
        <v>173.36094519465937</v>
      </c>
      <c r="Z245" s="1">
        <f t="shared" si="133"/>
        <v>207.27738513053254</v>
      </c>
      <c r="AA245" s="7">
        <f t="shared" si="134"/>
        <v>1262.1240432051193</v>
      </c>
      <c r="AB245" s="1">
        <f t="shared" si="135"/>
        <v>189.99788005681879</v>
      </c>
      <c r="AC245" s="1">
        <f t="shared" si="136"/>
        <v>491.27489174182745</v>
      </c>
      <c r="AD245" s="1">
        <f t="shared" si="137"/>
        <v>25.597972504793475</v>
      </c>
      <c r="AE245" s="12">
        <f t="shared" si="138"/>
        <v>0.38419650712576209</v>
      </c>
      <c r="AG245" s="23">
        <f t="shared" si="151"/>
        <v>0.34496599509746706</v>
      </c>
      <c r="AH245" s="23">
        <f t="shared" si="152"/>
        <v>0.46301124005525018</v>
      </c>
      <c r="AI245" s="11">
        <f t="shared" si="149"/>
        <v>0.29040408947666152</v>
      </c>
      <c r="AJ245" s="11">
        <f t="shared" si="149"/>
        <v>0.4498877676034293</v>
      </c>
      <c r="AK245" s="11">
        <f t="shared" si="149"/>
        <v>0.4825000120111379</v>
      </c>
      <c r="AL245" s="11">
        <f t="shared" si="149"/>
        <v>0.58310102837473432</v>
      </c>
      <c r="AM245" s="23">
        <f t="shared" si="139"/>
        <v>0.66513433580404835</v>
      </c>
      <c r="AN245" s="23">
        <f t="shared" si="140"/>
        <v>0.86997326582238943</v>
      </c>
      <c r="AO245" s="23">
        <f t="shared" si="141"/>
        <v>0.67564340783653498</v>
      </c>
      <c r="AP245" s="23">
        <f t="shared" si="142"/>
        <v>0.65106611689608573</v>
      </c>
      <c r="AQ245" s="23">
        <f t="shared" si="143"/>
        <v>0.60768238307789779</v>
      </c>
      <c r="AR245" s="23">
        <f t="shared" si="144"/>
        <v>2.8497215379355749</v>
      </c>
      <c r="AS245" s="23">
        <f t="shared" si="145"/>
        <v>1.343283324890187</v>
      </c>
      <c r="AT245" s="23">
        <f t="shared" si="146"/>
        <v>1.1179649144642163</v>
      </c>
      <c r="AU245" s="23">
        <f t="shared" si="147"/>
        <v>0.38771926322753236</v>
      </c>
    </row>
    <row r="246" spans="1:47" x14ac:dyDescent="0.35">
      <c r="A246" s="31">
        <v>2076</v>
      </c>
      <c r="B246" s="1">
        <v>-4.8201730928858648</v>
      </c>
      <c r="C246" s="1">
        <v>-14.248670224290805</v>
      </c>
      <c r="D246" s="1">
        <v>-5.2752726109848975</v>
      </c>
      <c r="E246" s="1">
        <v>-1.4988192607645638</v>
      </c>
      <c r="F246" s="5">
        <v>3.4888101006952787</v>
      </c>
      <c r="G246" s="1">
        <v>8.2285615113714616</v>
      </c>
      <c r="H246" s="1">
        <v>11.11367737295128</v>
      </c>
      <c r="I246" s="1">
        <v>10.333475006048431</v>
      </c>
      <c r="J246" s="1">
        <v>6.5143166624412521</v>
      </c>
      <c r="K246" s="1">
        <v>2.9309410764126245</v>
      </c>
      <c r="L246" s="1">
        <v>-0.48285541309036201</v>
      </c>
      <c r="M246" s="1">
        <v>-1.8194134243797702</v>
      </c>
      <c r="N246" s="1">
        <f t="shared" si="123"/>
        <v>1.2053814752936718</v>
      </c>
      <c r="O246" s="1">
        <f t="shared" si="150"/>
        <v>39.678840653507706</v>
      </c>
      <c r="P246" s="1">
        <f t="shared" si="125"/>
        <v>-7.6376085243372431</v>
      </c>
      <c r="Q246" s="1">
        <f t="shared" si="126"/>
        <v>-1.0950939236847275</v>
      </c>
      <c r="R246" s="1">
        <f t="shared" si="127"/>
        <v>9.8919046301237241</v>
      </c>
      <c r="S246" s="1">
        <f t="shared" si="128"/>
        <v>2.9874674419211709</v>
      </c>
      <c r="U246" s="1">
        <f t="shared" si="129"/>
        <v>11.11367737295128</v>
      </c>
      <c r="V246" s="1">
        <f t="shared" si="130"/>
        <v>-14.248670224290805</v>
      </c>
      <c r="W246" s="5">
        <f t="shared" si="131"/>
        <v>114.16547404395322</v>
      </c>
      <c r="X246" s="1">
        <f t="shared" si="148"/>
        <v>313.44678570092566</v>
      </c>
      <c r="Y246" s="1">
        <f t="shared" si="132"/>
        <v>199.28131165697243</v>
      </c>
      <c r="Z246" s="1">
        <f t="shared" si="133"/>
        <v>213.80612987243944</v>
      </c>
      <c r="AA246" s="7">
        <f t="shared" si="134"/>
        <v>1476.498802809431</v>
      </c>
      <c r="AB246" s="1">
        <f t="shared" si="135"/>
        <v>185.20761631609099</v>
      </c>
      <c r="AC246" s="1">
        <f t="shared" si="136"/>
        <v>1759.3081652766411</v>
      </c>
      <c r="AD246" s="1">
        <f t="shared" si="137"/>
        <v>21.561665885907729</v>
      </c>
      <c r="AE246" s="12">
        <f t="shared" si="138"/>
        <v>0.52189187392026448</v>
      </c>
      <c r="AG246" s="23">
        <f t="shared" si="151"/>
        <v>0.35209469506190227</v>
      </c>
      <c r="AH246" s="23">
        <f t="shared" si="152"/>
        <v>0.48472127629954787</v>
      </c>
      <c r="AI246" s="11">
        <f t="shared" si="149"/>
        <v>0.30134458018244931</v>
      </c>
      <c r="AJ246" s="11">
        <f t="shared" si="149"/>
        <v>0.46732417466577864</v>
      </c>
      <c r="AK246" s="11">
        <f t="shared" si="149"/>
        <v>0.4992526384043755</v>
      </c>
      <c r="AL246" s="11">
        <f t="shared" si="149"/>
        <v>0.59421246424780005</v>
      </c>
      <c r="AM246" s="23">
        <f t="shared" si="139"/>
        <v>0.64957937032622071</v>
      </c>
      <c r="AN246" s="23">
        <f t="shared" si="140"/>
        <v>0.85270951918374227</v>
      </c>
      <c r="AO246" s="23">
        <f t="shared" si="141"/>
        <v>0.66186259408547021</v>
      </c>
      <c r="AP246" s="23">
        <f t="shared" si="142"/>
        <v>0.6404422950308567</v>
      </c>
      <c r="AQ246" s="23">
        <f t="shared" si="143"/>
        <v>0.60589453806933413</v>
      </c>
      <c r="AR246" s="23">
        <f t="shared" si="144"/>
        <v>3.0515153325657289</v>
      </c>
      <c r="AS246" s="23">
        <f t="shared" si="145"/>
        <v>1.4379980589718824</v>
      </c>
      <c r="AT246" s="23">
        <f t="shared" si="146"/>
        <v>1.1992815685825784</v>
      </c>
      <c r="AU246" s="23">
        <f t="shared" si="147"/>
        <v>0.4187387034622862</v>
      </c>
    </row>
    <row r="247" spans="1:47" x14ac:dyDescent="0.35">
      <c r="A247" s="31">
        <v>2077</v>
      </c>
      <c r="B247" s="1">
        <v>-0.64471070140075692</v>
      </c>
      <c r="C247" s="1">
        <v>-4.4900570693722948</v>
      </c>
      <c r="D247" s="1">
        <v>-3.1513004184548166</v>
      </c>
      <c r="E247" s="1">
        <v>-4.6355855566818169</v>
      </c>
      <c r="F247" s="5">
        <v>3.9087720783116637</v>
      </c>
      <c r="G247" s="1">
        <v>9.6963871449399512</v>
      </c>
      <c r="H247" s="1">
        <v>11.952243069269008</v>
      </c>
      <c r="I247" s="1">
        <v>9.8818452100227852</v>
      </c>
      <c r="J247" s="1">
        <v>5.6942508410565269</v>
      </c>
      <c r="K247" s="1">
        <v>3.26265413661877</v>
      </c>
      <c r="L247" s="1">
        <v>-0.87610492316685751</v>
      </c>
      <c r="M247" s="1">
        <v>-1.1468889284588</v>
      </c>
      <c r="N247" s="1">
        <f t="shared" si="123"/>
        <v>2.4542920735569469</v>
      </c>
      <c r="O247" s="1">
        <f t="shared" si="150"/>
        <v>41.133498343599939</v>
      </c>
      <c r="P247" s="1">
        <f t="shared" si="125"/>
        <v>-2.318060398384274</v>
      </c>
      <c r="Q247" s="1">
        <f t="shared" si="126"/>
        <v>-1.29270463227499</v>
      </c>
      <c r="R247" s="1">
        <f t="shared" si="127"/>
        <v>10.510158474743914</v>
      </c>
      <c r="S247" s="1">
        <f t="shared" si="128"/>
        <v>2.6936000181694797</v>
      </c>
      <c r="U247" s="1">
        <f t="shared" si="129"/>
        <v>11.952243069269008</v>
      </c>
      <c r="V247" s="1">
        <f t="shared" si="130"/>
        <v>-4.6355855566818169</v>
      </c>
      <c r="W247" s="5">
        <f t="shared" si="131"/>
        <v>121.5472192900436</v>
      </c>
      <c r="X247" s="5">
        <f>INTERCEPT(K$7:L$7,K247:L247)</f>
        <v>312.54366858022092</v>
      </c>
      <c r="Y247" s="1">
        <f t="shared" si="132"/>
        <v>190.99644929017734</v>
      </c>
      <c r="Z247" s="1">
        <f t="shared" si="133"/>
        <v>217.04544393513225</v>
      </c>
      <c r="AA247" s="7">
        <f t="shared" si="134"/>
        <v>1521.8906581890076</v>
      </c>
      <c r="AB247" s="1">
        <f t="shared" si="135"/>
        <v>173.10043358911793</v>
      </c>
      <c r="AC247" s="1">
        <f t="shared" si="136"/>
        <v>534.9479132007167</v>
      </c>
      <c r="AD247" s="1">
        <f t="shared" si="137"/>
        <v>34.997002495484637</v>
      </c>
      <c r="AE247" s="12">
        <f t="shared" si="138"/>
        <v>0.37220482396445753</v>
      </c>
      <c r="AG247" s="23">
        <f t="shared" si="151"/>
        <v>0.38303776925602639</v>
      </c>
      <c r="AH247" s="23">
        <f t="shared" si="152"/>
        <v>0.50319542896371916</v>
      </c>
      <c r="AI247" s="11">
        <f t="shared" si="149"/>
        <v>0.31065438939903961</v>
      </c>
      <c r="AJ247" s="11">
        <f t="shared" si="149"/>
        <v>0.48216168310471941</v>
      </c>
      <c r="AK247" s="11">
        <f t="shared" si="149"/>
        <v>0.51350828376727931</v>
      </c>
      <c r="AL247" s="11">
        <f t="shared" si="149"/>
        <v>0.60366773923339956</v>
      </c>
      <c r="AM247" s="23">
        <f t="shared" si="139"/>
        <v>0.63813940696576044</v>
      </c>
      <c r="AN247" s="23">
        <f t="shared" si="140"/>
        <v>0.83847517006888506</v>
      </c>
      <c r="AO247" s="23">
        <f t="shared" si="141"/>
        <v>0.65129466439838435</v>
      </c>
      <c r="AP247" s="23">
        <f t="shared" si="142"/>
        <v>0.63247169900472178</v>
      </c>
      <c r="AQ247" s="23">
        <f t="shared" si="143"/>
        <v>0.60484377423408353</v>
      </c>
      <c r="AR247" s="23">
        <f t="shared" si="144"/>
        <v>3.0720995166865337</v>
      </c>
      <c r="AS247" s="23">
        <f t="shared" si="145"/>
        <v>1.4482325938010567</v>
      </c>
      <c r="AT247" s="23">
        <f t="shared" si="146"/>
        <v>1.2099763483648316</v>
      </c>
      <c r="AU247" s="23">
        <f t="shared" si="147"/>
        <v>0.42475780578518402</v>
      </c>
    </row>
    <row r="248" spans="1:47" x14ac:dyDescent="0.35">
      <c r="A248" s="31">
        <v>2078</v>
      </c>
      <c r="B248" s="1">
        <v>-1.4608109879208131</v>
      </c>
      <c r="C248" s="1">
        <v>-9.7079285680271603</v>
      </c>
      <c r="D248" s="1">
        <v>-4.2255057459203513</v>
      </c>
      <c r="E248" s="1">
        <v>-3.6873736603571148</v>
      </c>
      <c r="F248" s="5">
        <v>3.3562850752107005</v>
      </c>
      <c r="G248" s="1">
        <v>7.9852646165753614</v>
      </c>
      <c r="H248" s="1">
        <v>10.702623244421002</v>
      </c>
      <c r="I248" s="1">
        <v>9.0747577253500502</v>
      </c>
      <c r="J248" s="1">
        <v>5.3075639718009731</v>
      </c>
      <c r="K248" s="1">
        <v>0.91245816438221117</v>
      </c>
      <c r="L248" s="1">
        <v>-0.51750586438789281</v>
      </c>
      <c r="M248" s="1">
        <v>-1.9085578454843817</v>
      </c>
      <c r="N248" s="1">
        <f t="shared" si="123"/>
        <v>1.3192725104702154</v>
      </c>
      <c r="O248" s="1">
        <f t="shared" si="150"/>
        <v>36.426494633358082</v>
      </c>
      <c r="P248" s="1">
        <f t="shared" si="125"/>
        <v>-4.1052094948022573</v>
      </c>
      <c r="Q248" s="1">
        <f t="shared" si="126"/>
        <v>-1.5188647770222552</v>
      </c>
      <c r="R248" s="1">
        <f t="shared" si="127"/>
        <v>9.2542151954488041</v>
      </c>
      <c r="S248" s="1">
        <f t="shared" si="128"/>
        <v>1.9008387572650971</v>
      </c>
      <c r="U248" s="1">
        <f t="shared" si="129"/>
        <v>10.702623244421002</v>
      </c>
      <c r="V248" s="1">
        <f t="shared" si="130"/>
        <v>-9.7079285680271603</v>
      </c>
      <c r="W248" s="5">
        <f t="shared" si="131"/>
        <v>120.96682929469407</v>
      </c>
      <c r="X248" s="1">
        <f t="shared" si="148"/>
        <v>294.8320373235797</v>
      </c>
      <c r="Y248" s="1">
        <f t="shared" si="132"/>
        <v>173.86520802888563</v>
      </c>
      <c r="Z248" s="1">
        <f t="shared" si="133"/>
        <v>207.8994333091369</v>
      </c>
      <c r="AA248" s="7">
        <f t="shared" si="134"/>
        <v>1240.5425445640296</v>
      </c>
      <c r="AB248" s="1">
        <f t="shared" si="135"/>
        <v>173.42316071447314</v>
      </c>
      <c r="AC248" s="1">
        <f t="shared" si="136"/>
        <v>1122.3864375050662</v>
      </c>
      <c r="AD248" s="1">
        <f t="shared" si="137"/>
        <v>34.255248937457495</v>
      </c>
      <c r="AE248" s="12">
        <f t="shared" si="138"/>
        <v>0.4874911539786867</v>
      </c>
      <c r="AG248" s="23">
        <f t="shared" si="151"/>
        <v>0.33692679771913497</v>
      </c>
      <c r="AH248" s="23">
        <f t="shared" si="152"/>
        <v>0.44341648184364763</v>
      </c>
      <c r="AI248" s="11">
        <f t="shared" si="149"/>
        <v>0.28052956565349174</v>
      </c>
      <c r="AJ248" s="11">
        <f t="shared" si="149"/>
        <v>0.43415024526025248</v>
      </c>
      <c r="AK248" s="11">
        <f t="shared" si="149"/>
        <v>0.46737964740690918</v>
      </c>
      <c r="AL248" s="11">
        <f t="shared" si="149"/>
        <v>0.57307221511682749</v>
      </c>
      <c r="AM248" s="23">
        <f t="shared" si="139"/>
        <v>0.6811323764674676</v>
      </c>
      <c r="AN248" s="23">
        <f t="shared" si="140"/>
        <v>0.88605235342087285</v>
      </c>
      <c r="AO248" s="23">
        <f t="shared" si="141"/>
        <v>0.68934493557872067</v>
      </c>
      <c r="AP248" s="23">
        <f t="shared" si="142"/>
        <v>0.66182109954590373</v>
      </c>
      <c r="AQ248" s="23">
        <f t="shared" si="143"/>
        <v>0.60980910074650529</v>
      </c>
      <c r="AR248" s="23">
        <f t="shared" si="144"/>
        <v>2.8512413089381061</v>
      </c>
      <c r="AS248" s="23">
        <f t="shared" si="145"/>
        <v>1.3451848202028838</v>
      </c>
      <c r="AT248" s="23">
        <f t="shared" si="146"/>
        <v>1.1174825314803238</v>
      </c>
      <c r="AU248" s="23">
        <f t="shared" si="147"/>
        <v>0.38506213806802791</v>
      </c>
    </row>
    <row r="249" spans="1:47" x14ac:dyDescent="0.35">
      <c r="A249" s="31">
        <v>2079</v>
      </c>
      <c r="B249" s="1">
        <v>-10.390294028155799</v>
      </c>
      <c r="C249" s="1">
        <v>-9.8281542502577715</v>
      </c>
      <c r="D249" s="1">
        <v>-10.230066566226981</v>
      </c>
      <c r="E249" s="1">
        <v>-2.1872484962987278</v>
      </c>
      <c r="F249" s="5">
        <v>2.4336548343181148</v>
      </c>
      <c r="G249" s="1">
        <v>6.1494056750776886</v>
      </c>
      <c r="H249" s="1">
        <v>7.5885859926518231</v>
      </c>
      <c r="I249" s="1">
        <v>9.0914018623654869</v>
      </c>
      <c r="J249" s="1">
        <v>5.1414643827609945</v>
      </c>
      <c r="K249" s="1">
        <v>1.4120553769527369</v>
      </c>
      <c r="L249" s="1">
        <v>-1.7783618694517438</v>
      </c>
      <c r="M249" s="1">
        <v>-3.4686332442542778</v>
      </c>
      <c r="N249" s="1">
        <f t="shared" si="123"/>
        <v>-0.50551586087653788</v>
      </c>
      <c r="O249" s="1">
        <f t="shared" si="150"/>
        <v>30.404512747174106</v>
      </c>
      <c r="P249" s="1">
        <f t="shared" si="125"/>
        <v>-7.3756687079659828</v>
      </c>
      <c r="Q249" s="1">
        <f t="shared" si="126"/>
        <v>-3.3278867427358647</v>
      </c>
      <c r="R249" s="1">
        <f t="shared" si="127"/>
        <v>7.6097978433649986</v>
      </c>
      <c r="S249" s="1">
        <f t="shared" si="128"/>
        <v>1.5917192967539959</v>
      </c>
      <c r="U249" s="1">
        <f t="shared" si="129"/>
        <v>9.0914018623654869</v>
      </c>
      <c r="V249" s="1">
        <f t="shared" si="130"/>
        <v>-10.390294028155799</v>
      </c>
      <c r="W249" s="5">
        <f t="shared" si="131"/>
        <v>119.4368047466178</v>
      </c>
      <c r="X249" s="1">
        <f t="shared" si="148"/>
        <v>300.04812704371761</v>
      </c>
      <c r="Y249" s="1">
        <f t="shared" si="132"/>
        <v>180.61132229709983</v>
      </c>
      <c r="Z249" s="1">
        <f t="shared" si="133"/>
        <v>209.7424658951677</v>
      </c>
      <c r="AA249" s="7">
        <f t="shared" si="134"/>
        <v>1094.6734079307644</v>
      </c>
      <c r="AB249" s="1">
        <f t="shared" si="135"/>
        <v>189.60476742303808</v>
      </c>
      <c r="AC249" s="1">
        <f t="shared" si="136"/>
        <v>1313.366188443641</v>
      </c>
      <c r="AD249" s="1">
        <f t="shared" si="137"/>
        <v>24.634421035098754</v>
      </c>
      <c r="AE249" s="12">
        <f t="shared" si="138"/>
        <v>0.52275145177817328</v>
      </c>
      <c r="AG249" s="23">
        <f t="shared" si="151"/>
        <v>0.22201882312885229</v>
      </c>
      <c r="AH249" s="23">
        <f t="shared" si="152"/>
        <v>0.36693731188911116</v>
      </c>
      <c r="AI249" s="11">
        <f t="shared" si="149"/>
        <v>0.24198888158191428</v>
      </c>
      <c r="AJ249" s="11">
        <f t="shared" si="149"/>
        <v>0.37272603002117588</v>
      </c>
      <c r="AK249" s="11">
        <f t="shared" si="149"/>
        <v>0.40836422492230623</v>
      </c>
      <c r="AL249" s="11">
        <f t="shared" si="149"/>
        <v>0.53392933285663169</v>
      </c>
      <c r="AM249" s="23">
        <f t="shared" si="139"/>
        <v>0.76135472908628021</v>
      </c>
      <c r="AN249" s="23">
        <f t="shared" si="140"/>
        <v>0.9533253239568612</v>
      </c>
      <c r="AO249" s="23">
        <f t="shared" si="141"/>
        <v>0.75429240779819928</v>
      </c>
      <c r="AP249" s="23">
        <f t="shared" si="142"/>
        <v>0.71438612625913644</v>
      </c>
      <c r="AQ249" s="23">
        <f t="shared" si="143"/>
        <v>0.62276759671457993</v>
      </c>
      <c r="AR249" s="23">
        <f t="shared" si="144"/>
        <v>2.7781858832104724</v>
      </c>
      <c r="AS249" s="23">
        <f t="shared" si="145"/>
        <v>1.3218128940033536</v>
      </c>
      <c r="AT249" s="23">
        <f t="shared" si="146"/>
        <v>1.090619847847746</v>
      </c>
      <c r="AU249" s="23">
        <f t="shared" si="147"/>
        <v>0.36553866687274361</v>
      </c>
    </row>
    <row r="250" spans="1:47" x14ac:dyDescent="0.35">
      <c r="A250" s="31">
        <v>2080</v>
      </c>
      <c r="B250" s="1">
        <v>-3.8221483378722603</v>
      </c>
      <c r="C250" s="1">
        <v>-9.0998950250069068</v>
      </c>
      <c r="D250" s="1">
        <v>-9.2939209643032363</v>
      </c>
      <c r="E250" s="1">
        <v>-5.2886318855492895</v>
      </c>
      <c r="F250" s="5">
        <v>1.30302001630313</v>
      </c>
      <c r="G250" s="1">
        <v>6.288864606425844</v>
      </c>
      <c r="H250" s="1">
        <v>9.3375732085412242</v>
      </c>
      <c r="I250" s="1">
        <v>8.2919044382211879</v>
      </c>
      <c r="J250" s="1">
        <v>3.9901194569098033</v>
      </c>
      <c r="K250" s="1">
        <v>1.26055318947444</v>
      </c>
      <c r="L250" s="1">
        <v>-1.4708448222851842</v>
      </c>
      <c r="M250" s="1">
        <v>-2.9617785127897012</v>
      </c>
      <c r="N250" s="1">
        <f t="shared" si="123"/>
        <v>-0.12209871932757933</v>
      </c>
      <c r="O250" s="1">
        <f t="shared" si="150"/>
        <v>29.211481726401189</v>
      </c>
      <c r="P250" s="1">
        <f t="shared" si="125"/>
        <v>-5.4635588690444807</v>
      </c>
      <c r="Q250" s="1">
        <f t="shared" si="126"/>
        <v>-4.4265109445164654</v>
      </c>
      <c r="R250" s="1">
        <f t="shared" si="127"/>
        <v>7.9727807510627526</v>
      </c>
      <c r="S250" s="1">
        <f t="shared" si="128"/>
        <v>1.2599426080330198</v>
      </c>
      <c r="U250" s="1">
        <f t="shared" si="129"/>
        <v>9.3375732085412242</v>
      </c>
      <c r="V250" s="1">
        <f t="shared" si="130"/>
        <v>-9.2939209643032363</v>
      </c>
      <c r="W250" s="5">
        <f t="shared" si="131"/>
        <v>129.47084204551564</v>
      </c>
      <c r="X250" s="1">
        <f t="shared" si="148"/>
        <v>302.58534122715923</v>
      </c>
      <c r="Y250" s="1">
        <f t="shared" si="132"/>
        <v>173.11449918164359</v>
      </c>
      <c r="Z250" s="1">
        <f t="shared" si="133"/>
        <v>216.02809163633742</v>
      </c>
      <c r="AA250" s="7">
        <f t="shared" si="134"/>
        <v>1077.6462063790311</v>
      </c>
      <c r="AB250" s="1">
        <f t="shared" si="135"/>
        <v>194.42271500179803</v>
      </c>
      <c r="AC250" s="1">
        <f t="shared" si="136"/>
        <v>1204.632897927976</v>
      </c>
      <c r="AD250" s="1">
        <f t="shared" si="137"/>
        <v>32.259484544616626</v>
      </c>
      <c r="AE250" s="12">
        <f t="shared" si="138"/>
        <v>0.51392085727471848</v>
      </c>
      <c r="AG250" s="23">
        <f t="shared" si="151"/>
        <v>0.28655645139517122</v>
      </c>
      <c r="AH250" s="23">
        <f t="shared" si="152"/>
        <v>0.35178581792529506</v>
      </c>
      <c r="AI250" s="11">
        <f t="shared" si="149"/>
        <v>0.23435348304896761</v>
      </c>
      <c r="AJ250" s="11">
        <f t="shared" si="149"/>
        <v>0.36055711360929216</v>
      </c>
      <c r="AK250" s="11">
        <f t="shared" si="149"/>
        <v>0.39667252091873162</v>
      </c>
      <c r="AL250" s="11">
        <f t="shared" si="149"/>
        <v>0.52617463122160768</v>
      </c>
      <c r="AM250" s="23">
        <f t="shared" si="139"/>
        <v>0.78060758134281449</v>
      </c>
      <c r="AN250" s="23">
        <f t="shared" si="140"/>
        <v>0.96750617916418979</v>
      </c>
      <c r="AO250" s="23">
        <f t="shared" si="141"/>
        <v>0.76932655389774962</v>
      </c>
      <c r="AP250" s="23">
        <f t="shared" si="142"/>
        <v>0.72680050705651</v>
      </c>
      <c r="AQ250" s="23">
        <f t="shared" si="143"/>
        <v>0.62621493697265262</v>
      </c>
      <c r="AR250" s="23">
        <f t="shared" si="144"/>
        <v>2.7769203757701169</v>
      </c>
      <c r="AS250" s="23">
        <f t="shared" si="145"/>
        <v>1.3244979646088457</v>
      </c>
      <c r="AT250" s="23">
        <f t="shared" si="146"/>
        <v>1.0914662724195403</v>
      </c>
      <c r="AU250" s="23">
        <f t="shared" si="147"/>
        <v>0.3636870600344021</v>
      </c>
    </row>
    <row r="251" spans="1:47" x14ac:dyDescent="0.35">
      <c r="A251" s="31">
        <v>2081</v>
      </c>
      <c r="B251" s="1">
        <v>-4.689143307311987</v>
      </c>
      <c r="C251" s="1">
        <v>-9.5358489871141909</v>
      </c>
      <c r="D251" s="1">
        <v>-6.8039670989962948</v>
      </c>
      <c r="E251" s="1">
        <v>-4.5273840309277817</v>
      </c>
      <c r="F251" s="5">
        <v>1.8054146119921366</v>
      </c>
      <c r="G251" s="1">
        <v>7.0765624769022661</v>
      </c>
      <c r="H251" s="1">
        <v>10.718896905803108</v>
      </c>
      <c r="I251" s="1">
        <v>10.029261037930532</v>
      </c>
      <c r="J251" s="1">
        <v>4.4600741149276635</v>
      </c>
      <c r="K251" s="1">
        <v>1.8554072797247998</v>
      </c>
      <c r="L251" s="1">
        <v>-0.56080180920112244</v>
      </c>
      <c r="M251" s="1">
        <v>-2.2594099581297358</v>
      </c>
      <c r="N251" s="1">
        <f t="shared" si="123"/>
        <v>0.63075510296661619</v>
      </c>
      <c r="O251" s="1">
        <f t="shared" si="150"/>
        <v>34.090209147555704</v>
      </c>
      <c r="P251" s="1">
        <f t="shared" si="125"/>
        <v>-5.7289236024052927</v>
      </c>
      <c r="Q251" s="1">
        <f t="shared" si="126"/>
        <v>-3.1753121726439804</v>
      </c>
      <c r="R251" s="1">
        <f t="shared" si="127"/>
        <v>9.2749068068786347</v>
      </c>
      <c r="S251" s="1">
        <f t="shared" si="128"/>
        <v>1.9182265284837803</v>
      </c>
      <c r="U251" s="1">
        <f t="shared" si="129"/>
        <v>10.718896905803108</v>
      </c>
      <c r="V251" s="1">
        <f t="shared" si="130"/>
        <v>-9.5358489871141909</v>
      </c>
      <c r="W251" s="5">
        <f t="shared" si="131"/>
        <v>126.80476922279486</v>
      </c>
      <c r="X251" s="1">
        <f t="shared" si="148"/>
        <v>310.22635719347153</v>
      </c>
      <c r="Y251" s="1">
        <f t="shared" si="132"/>
        <v>183.42158797067668</v>
      </c>
      <c r="Z251" s="1">
        <f t="shared" si="133"/>
        <v>218.51556320813319</v>
      </c>
      <c r="AA251" s="7">
        <f t="shared" si="134"/>
        <v>1310.7180611709191</v>
      </c>
      <c r="AB251" s="1">
        <f t="shared" si="135"/>
        <v>189.21942799563561</v>
      </c>
      <c r="AC251" s="1">
        <f t="shared" si="136"/>
        <v>1202.9119271963389</v>
      </c>
      <c r="AD251" s="1">
        <f t="shared" si="137"/>
        <v>32.195055224977054</v>
      </c>
      <c r="AE251" s="12">
        <f t="shared" si="138"/>
        <v>0.48927290853338168</v>
      </c>
      <c r="AG251" s="23">
        <f t="shared" si="151"/>
        <v>0.33752729582413471</v>
      </c>
      <c r="AH251" s="23">
        <f t="shared" si="152"/>
        <v>0.41374565617395742</v>
      </c>
      <c r="AI251" s="11">
        <f t="shared" si="149"/>
        <v>0.2655773385443565</v>
      </c>
      <c r="AJ251" s="11">
        <f t="shared" si="149"/>
        <v>0.41032013330506822</v>
      </c>
      <c r="AK251" s="11">
        <f t="shared" si="149"/>
        <v>0.44448404964604588</v>
      </c>
      <c r="AL251" s="11">
        <f t="shared" si="149"/>
        <v>0.55788635945911202</v>
      </c>
      <c r="AM251" s="23">
        <f t="shared" si="139"/>
        <v>0.70889440748320909</v>
      </c>
      <c r="AN251" s="23">
        <f t="shared" si="140"/>
        <v>0.91129801203238203</v>
      </c>
      <c r="AO251" s="23">
        <f t="shared" si="141"/>
        <v>0.71237391929682814</v>
      </c>
      <c r="AP251" s="23">
        <f t="shared" si="142"/>
        <v>0.68021290090859354</v>
      </c>
      <c r="AQ251" s="23">
        <f t="shared" si="143"/>
        <v>0.61395605799878361</v>
      </c>
      <c r="AR251" s="23">
        <f t="shared" si="144"/>
        <v>2.972236099420444</v>
      </c>
      <c r="AS251" s="23">
        <f t="shared" si="145"/>
        <v>1.4056153110610146</v>
      </c>
      <c r="AT251" s="23">
        <f t="shared" si="146"/>
        <v>1.1645058677488263</v>
      </c>
      <c r="AU251" s="23">
        <f t="shared" si="147"/>
        <v>0.39714703274848218</v>
      </c>
    </row>
    <row r="252" spans="1:47" x14ac:dyDescent="0.35">
      <c r="A252" s="31">
        <v>2082</v>
      </c>
      <c r="B252" s="1">
        <v>-5.6982205649982882</v>
      </c>
      <c r="C252" s="1">
        <v>-0.86974155708423329</v>
      </c>
      <c r="D252" s="1">
        <v>0.6212455619522208</v>
      </c>
      <c r="E252" s="1">
        <v>-0.55145184528425784</v>
      </c>
      <c r="F252" s="5">
        <v>2.1996596202668908</v>
      </c>
      <c r="G252" s="1">
        <v>7.9858349563301587</v>
      </c>
      <c r="H252" s="1">
        <v>12.044682286479947</v>
      </c>
      <c r="I252" s="1">
        <v>9.860396582488768</v>
      </c>
      <c r="J252" s="1">
        <v>7.9916263017450202</v>
      </c>
      <c r="K252" s="1">
        <v>1.0850450359682895</v>
      </c>
      <c r="L252" s="1">
        <v>9.8539055409768039E-2</v>
      </c>
      <c r="M252" s="1">
        <v>-0.17824537038755928</v>
      </c>
      <c r="N252" s="1">
        <f t="shared" si="123"/>
        <v>2.8824475052405609</v>
      </c>
      <c r="O252" s="1">
        <f t="shared" si="150"/>
        <v>40.082199747310788</v>
      </c>
      <c r="P252" s="1">
        <f t="shared" si="125"/>
        <v>-2.9424573600707524</v>
      </c>
      <c r="Q252" s="1">
        <f t="shared" si="126"/>
        <v>0.75648444564495121</v>
      </c>
      <c r="R252" s="1">
        <f t="shared" si="127"/>
        <v>9.9636379417662919</v>
      </c>
      <c r="S252" s="1">
        <f t="shared" si="128"/>
        <v>3.0584034643743592</v>
      </c>
      <c r="U252" s="1">
        <f t="shared" si="129"/>
        <v>12.044682286479947</v>
      </c>
      <c r="V252" s="1">
        <f t="shared" si="130"/>
        <v>-5.6982205649982882</v>
      </c>
      <c r="W252" s="5">
        <f t="shared" si="131"/>
        <v>111.11363134201483</v>
      </c>
      <c r="X252" s="1">
        <f t="shared" si="148"/>
        <v>293.29164326365327</v>
      </c>
      <c r="Y252" s="1">
        <f t="shared" si="132"/>
        <v>182.17801192163844</v>
      </c>
      <c r="Z252" s="1">
        <f t="shared" si="133"/>
        <v>202.20263730283403</v>
      </c>
      <c r="AA252" s="7">
        <f t="shared" si="134"/>
        <v>1462.8508487857941</v>
      </c>
      <c r="AB252" s="1">
        <f t="shared" si="135"/>
        <v>165.8872741485433</v>
      </c>
      <c r="AC252" s="1">
        <f t="shared" si="136"/>
        <v>630.17485134982553</v>
      </c>
      <c r="AD252" s="1">
        <f t="shared" si="137"/>
        <v>28.169994267743178</v>
      </c>
      <c r="AE252" s="12">
        <f t="shared" si="138"/>
        <v>0.39626012394862276</v>
      </c>
      <c r="AG252" s="23">
        <f t="shared" si="151"/>
        <v>0.38644877637111008</v>
      </c>
      <c r="AH252" s="23">
        <f t="shared" si="152"/>
        <v>0.48984393679084703</v>
      </c>
      <c r="AI252" s="11">
        <f t="shared" si="149"/>
        <v>0.30392607838278907</v>
      </c>
      <c r="AJ252" s="11">
        <f t="shared" si="149"/>
        <v>0.47143843742257008</v>
      </c>
      <c r="AK252" s="11">
        <f t="shared" si="149"/>
        <v>0.50320555752364571</v>
      </c>
      <c r="AL252" s="11">
        <f t="shared" si="149"/>
        <v>0.59683429835752011</v>
      </c>
      <c r="AM252" s="23">
        <f t="shared" si="139"/>
        <v>0.64624168969357842</v>
      </c>
      <c r="AN252" s="23">
        <f t="shared" si="140"/>
        <v>0.84872047198096678</v>
      </c>
      <c r="AO252" s="23">
        <f t="shared" si="141"/>
        <v>0.65882546803429576</v>
      </c>
      <c r="AP252" s="23">
        <f t="shared" si="142"/>
        <v>0.63813358801071951</v>
      </c>
      <c r="AQ252" s="23">
        <f t="shared" si="143"/>
        <v>0.60555981680797488</v>
      </c>
      <c r="AR252" s="23">
        <f t="shared" si="144"/>
        <v>3.0302664270672759</v>
      </c>
      <c r="AS252" s="23">
        <f t="shared" si="145"/>
        <v>1.4280487891051736</v>
      </c>
      <c r="AT252" s="23">
        <f t="shared" si="146"/>
        <v>1.1915723942624603</v>
      </c>
      <c r="AU252" s="23">
        <f t="shared" si="147"/>
        <v>0.4166837693426404</v>
      </c>
    </row>
    <row r="253" spans="1:47" x14ac:dyDescent="0.35">
      <c r="A253" s="31">
        <v>2083</v>
      </c>
      <c r="B253" s="1">
        <v>-8.6212306003199011</v>
      </c>
      <c r="C253" s="1">
        <v>-5.14439194553273</v>
      </c>
      <c r="D253" s="1">
        <v>-7.0069730109206061</v>
      </c>
      <c r="E253" s="1">
        <v>-4.2527197242761527</v>
      </c>
      <c r="F253" s="5">
        <v>1.4823083071752428</v>
      </c>
      <c r="G253" s="1">
        <v>9.2642043079515695</v>
      </c>
      <c r="H253" s="1">
        <v>10.650277904084906</v>
      </c>
      <c r="I253" s="1">
        <v>9.4271091221738885</v>
      </c>
      <c r="J253" s="1">
        <v>6.7006787461016248</v>
      </c>
      <c r="K253" s="1">
        <v>1.3171370351905627</v>
      </c>
      <c r="L253" s="1">
        <v>-1.0500515090499343</v>
      </c>
      <c r="M253" s="1">
        <v>-3.5577393323158546</v>
      </c>
      <c r="N253" s="1">
        <f t="shared" si="123"/>
        <v>0.76738410835521798</v>
      </c>
      <c r="O253" s="1">
        <f t="shared" si="150"/>
        <v>37.524578387487232</v>
      </c>
      <c r="P253" s="1">
        <f t="shared" si="125"/>
        <v>-4.6479559720800632</v>
      </c>
      <c r="Q253" s="1">
        <f t="shared" si="126"/>
        <v>-3.2591281426738381</v>
      </c>
      <c r="R253" s="1">
        <f t="shared" si="127"/>
        <v>9.7805304447367885</v>
      </c>
      <c r="S253" s="1">
        <f t="shared" si="128"/>
        <v>2.3225880907474177</v>
      </c>
      <c r="U253" s="1">
        <f t="shared" si="129"/>
        <v>10.650277904084906</v>
      </c>
      <c r="V253" s="1">
        <f t="shared" si="130"/>
        <v>-8.6212306003199011</v>
      </c>
      <c r="W253" s="5">
        <f t="shared" si="131"/>
        <v>127.61679470075698</v>
      </c>
      <c r="X253" s="1">
        <f t="shared" si="148"/>
        <v>295.96212841481145</v>
      </c>
      <c r="Y253" s="1">
        <f t="shared" si="132"/>
        <v>168.34533371405445</v>
      </c>
      <c r="Z253" s="1">
        <f t="shared" si="133"/>
        <v>211.78946155778422</v>
      </c>
      <c r="AA253" s="7">
        <f t="shared" si="134"/>
        <v>1195.2830586070625</v>
      </c>
      <c r="AB253" s="1">
        <f t="shared" si="135"/>
        <v>199.32515143710373</v>
      </c>
      <c r="AC253" s="1">
        <f t="shared" si="136"/>
        <v>1145.6187299886381</v>
      </c>
      <c r="AD253" s="1">
        <f t="shared" si="137"/>
        <v>27.95421898220512</v>
      </c>
      <c r="AE253" s="12">
        <f t="shared" si="138"/>
        <v>0.49469542904641667</v>
      </c>
      <c r="AG253" s="23">
        <f t="shared" si="151"/>
        <v>0.33499525466073304</v>
      </c>
      <c r="AH253" s="23">
        <f t="shared" si="152"/>
        <v>0.45736214552108784</v>
      </c>
      <c r="AI253" s="11">
        <f t="shared" si="149"/>
        <v>0.28755730167991833</v>
      </c>
      <c r="AJ253" s="11">
        <f t="shared" si="149"/>
        <v>0.44535069955236978</v>
      </c>
      <c r="AK253" s="11">
        <f t="shared" si="149"/>
        <v>0.47814086819737484</v>
      </c>
      <c r="AL253" s="11">
        <f t="shared" si="149"/>
        <v>0.58020975951866705</v>
      </c>
      <c r="AM253" s="23">
        <f t="shared" si="139"/>
        <v>0.66955586179820537</v>
      </c>
      <c r="AN253" s="23">
        <f t="shared" si="140"/>
        <v>0.87456039017707998</v>
      </c>
      <c r="AO253" s="23">
        <f t="shared" si="141"/>
        <v>0.6794705286794871</v>
      </c>
      <c r="AP253" s="23">
        <f t="shared" si="142"/>
        <v>0.65405321614000711</v>
      </c>
      <c r="AQ253" s="23">
        <f t="shared" si="143"/>
        <v>0.60824556724732937</v>
      </c>
      <c r="AR253" s="23">
        <f t="shared" si="144"/>
        <v>2.7805373626554037</v>
      </c>
      <c r="AS253" s="23">
        <f t="shared" si="145"/>
        <v>1.310927053069751</v>
      </c>
      <c r="AT253" s="23">
        <f t="shared" si="146"/>
        <v>1.0904519459021074</v>
      </c>
      <c r="AU253" s="23">
        <f t="shared" si="147"/>
        <v>0.37748777716993809</v>
      </c>
    </row>
    <row r="254" spans="1:47" x14ac:dyDescent="0.35">
      <c r="A254" s="31">
        <v>2084</v>
      </c>
      <c r="B254" s="1">
        <v>-1.6386883842548268</v>
      </c>
      <c r="C254" s="1">
        <v>-2.7241950878348931</v>
      </c>
      <c r="D254" s="1">
        <v>-6.141708621791639</v>
      </c>
      <c r="E254" s="1">
        <v>-2.6058642688566032</v>
      </c>
      <c r="F254" s="5">
        <v>2.3825905593167547</v>
      </c>
      <c r="G254" s="1">
        <v>8.4228522824539613</v>
      </c>
      <c r="H254" s="1">
        <v>11.301547669522989</v>
      </c>
      <c r="I254" s="1">
        <v>8.8383962944925702</v>
      </c>
      <c r="J254" s="1">
        <v>5.890713753889063</v>
      </c>
      <c r="K254" s="1">
        <v>3.0823788932988201</v>
      </c>
      <c r="L254" s="1">
        <v>-0.89982340154237195</v>
      </c>
      <c r="M254" s="1">
        <v>-1.4319350741479082</v>
      </c>
      <c r="N254" s="1">
        <f t="shared" si="123"/>
        <v>2.0396887178788266</v>
      </c>
      <c r="O254" s="1">
        <f t="shared" si="150"/>
        <v>36.836100559675344</v>
      </c>
      <c r="P254" s="1">
        <f t="shared" si="125"/>
        <v>-2.640207601468525</v>
      </c>
      <c r="Q254" s="1">
        <f t="shared" si="126"/>
        <v>-2.1216607771104958</v>
      </c>
      <c r="R254" s="1">
        <f t="shared" si="127"/>
        <v>9.5209320821565058</v>
      </c>
      <c r="S254" s="1">
        <f t="shared" si="128"/>
        <v>2.6910897485485035</v>
      </c>
      <c r="U254" s="1">
        <f t="shared" si="129"/>
        <v>11.301547669522989</v>
      </c>
      <c r="V254" s="1">
        <f t="shared" si="130"/>
        <v>-6.141708621791639</v>
      </c>
      <c r="W254" s="5">
        <f t="shared" si="131"/>
        <v>120.93256087060318</v>
      </c>
      <c r="X254" s="1">
        <f t="shared" si="148"/>
        <v>321.97626295030034</v>
      </c>
      <c r="Y254" s="1">
        <f t="shared" si="132"/>
        <v>201.04370207969714</v>
      </c>
      <c r="Z254" s="1">
        <f t="shared" si="133"/>
        <v>221.45441191045177</v>
      </c>
      <c r="AA254" s="7">
        <f t="shared" si="134"/>
        <v>1514.7366551407169</v>
      </c>
      <c r="AB254" s="1">
        <f t="shared" si="135"/>
        <v>189.97043245579175</v>
      </c>
      <c r="AC254" s="1">
        <f t="shared" si="136"/>
        <v>777.82869526614832</v>
      </c>
      <c r="AD254" s="1">
        <f t="shared" si="137"/>
        <v>25.947344642707307</v>
      </c>
      <c r="AE254" s="12">
        <f t="shared" si="138"/>
        <v>0.41745120621369491</v>
      </c>
      <c r="AG254" s="23">
        <f t="shared" si="151"/>
        <v>0.35902710900539836</v>
      </c>
      <c r="AH254" s="23">
        <f t="shared" si="152"/>
        <v>0.44861847710787683</v>
      </c>
      <c r="AI254" s="11">
        <f t="shared" si="149"/>
        <v>0.28315104358192222</v>
      </c>
      <c r="AJ254" s="11">
        <f t="shared" si="149"/>
        <v>0.43832822570868851</v>
      </c>
      <c r="AK254" s="11">
        <f t="shared" si="149"/>
        <v>0.47139378548481836</v>
      </c>
      <c r="AL254" s="11">
        <f t="shared" si="149"/>
        <v>0.57573465363788978</v>
      </c>
      <c r="AM254" s="23">
        <f t="shared" si="139"/>
        <v>0.67670404587156008</v>
      </c>
      <c r="AN254" s="23">
        <f t="shared" si="140"/>
        <v>0.88173768144372067</v>
      </c>
      <c r="AO254" s="23">
        <f t="shared" si="141"/>
        <v>0.68559059357293084</v>
      </c>
      <c r="AP254" s="23">
        <f t="shared" si="142"/>
        <v>0.65885799009546764</v>
      </c>
      <c r="AQ254" s="23">
        <f t="shared" si="143"/>
        <v>0.60919703973684103</v>
      </c>
      <c r="AR254" s="23">
        <f t="shared" si="144"/>
        <v>3.1429445520222874</v>
      </c>
      <c r="AS254" s="23">
        <f t="shared" si="145"/>
        <v>1.4823775337274014</v>
      </c>
      <c r="AT254" s="23">
        <f t="shared" si="146"/>
        <v>1.2320521277550092</v>
      </c>
      <c r="AU254" s="23">
        <f t="shared" si="147"/>
        <v>0.42528052496364255</v>
      </c>
    </row>
    <row r="255" spans="1:47" x14ac:dyDescent="0.35">
      <c r="A255" s="31">
        <v>2085</v>
      </c>
      <c r="B255" s="1">
        <v>-7.8930319060130305</v>
      </c>
      <c r="C255" s="1">
        <v>-1.9692550859775499</v>
      </c>
      <c r="D255" s="1">
        <v>-6.4863867125774641</v>
      </c>
      <c r="E255" s="1">
        <v>-4.5635469079293536</v>
      </c>
      <c r="F255" s="5">
        <v>1.7470153553520129</v>
      </c>
      <c r="G255" s="1">
        <v>8.1701678899323991</v>
      </c>
      <c r="H255" s="1">
        <v>10.754329681442762</v>
      </c>
      <c r="I255" s="1">
        <v>10.252348072864484</v>
      </c>
      <c r="J255" s="1">
        <v>6.3812071363278617</v>
      </c>
      <c r="K255" s="1">
        <v>1.5856615542460517</v>
      </c>
      <c r="L255" s="1">
        <v>-1.1409755581113181</v>
      </c>
      <c r="M255" s="1">
        <v>-1.636124199108842</v>
      </c>
      <c r="N255" s="1">
        <f t="shared" ref="N255:N270" si="154">AVERAGE(B255:M255)</f>
        <v>1.2667841100373345</v>
      </c>
      <c r="O255" s="1">
        <f t="shared" si="150"/>
        <v>37.30506813591952</v>
      </c>
      <c r="P255" s="1">
        <f t="shared" ref="P255:P270" si="155">(M254+B255+C255)/3</f>
        <v>-3.7647406887128292</v>
      </c>
      <c r="Q255" s="1">
        <f t="shared" ref="Q255:Q270" si="156">AVERAGE(D255:F255)</f>
        <v>-3.1009727550516017</v>
      </c>
      <c r="R255" s="1">
        <f t="shared" ref="R255:R270" si="157">AVERAGE(G255:I255)</f>
        <v>9.7256152147465489</v>
      </c>
      <c r="S255" s="1">
        <f t="shared" ref="S255:S270" si="158">AVERAGE(J255:L255)</f>
        <v>2.275297710820865</v>
      </c>
      <c r="U255" s="1">
        <f t="shared" ref="U255:U270" si="159">MAX(B255:M255)</f>
        <v>10.754329681442762</v>
      </c>
      <c r="V255" s="1">
        <f t="shared" ref="V255:V270" si="160">MIN(B255:M255)</f>
        <v>-7.8930319060130305</v>
      </c>
      <c r="W255" s="5">
        <f t="shared" ref="W255:W270" si="161">INTERCEPT(E$7:F$7,E255:F255)</f>
        <v>127.05638339102136</v>
      </c>
      <c r="X255" s="5">
        <f>INTERCEPT(K$7:L$7,K255:L255)</f>
        <v>306.23711550588104</v>
      </c>
      <c r="Y255" s="1">
        <f t="shared" ref="Y255:Y270" si="162">(X255-W255)</f>
        <v>179.18073211485967</v>
      </c>
      <c r="Z255" s="1">
        <f t="shared" ref="Z255:Z270" si="163">(X255+W255)/2</f>
        <v>216.6467494484512</v>
      </c>
      <c r="AA255" s="7">
        <f t="shared" ref="AA255:AA270" si="164">(2/3)*U255*(X255-W255)</f>
        <v>1284.6457771503196</v>
      </c>
      <c r="AB255" s="1">
        <f t="shared" ref="AB255:AB270" si="165">365-X254+W255</f>
        <v>170.08012044072103</v>
      </c>
      <c r="AC255" s="1">
        <f t="shared" ref="AC255:AC270" si="166">ABS((2/3)*V255*AB255)</f>
        <v>894.96521147809995</v>
      </c>
      <c r="AD255" s="1">
        <f t="shared" ref="AD255:AD270" si="167">W255-AB255/2</f>
        <v>42.01632317066084</v>
      </c>
      <c r="AE255" s="12">
        <f t="shared" ref="AE255:AE270" si="168">SQRT(AC255)/(SQRT(AA255)+SQRT(AC255))</f>
        <v>0.45494089573892738</v>
      </c>
      <c r="AG255" s="23">
        <f t="shared" si="151"/>
        <v>0.33883476524523792</v>
      </c>
      <c r="AH255" s="23">
        <f t="shared" si="152"/>
        <v>0.4545743653261779</v>
      </c>
      <c r="AI255" s="11">
        <f t="shared" si="149"/>
        <v>0.28615243606988494</v>
      </c>
      <c r="AJ255" s="11">
        <f t="shared" si="149"/>
        <v>0.44311169498637909</v>
      </c>
      <c r="AK255" s="11">
        <f t="shared" si="149"/>
        <v>0.47598966773201129</v>
      </c>
      <c r="AL255" s="11">
        <f t="shared" si="149"/>
        <v>0.57878294288347687</v>
      </c>
      <c r="AM255" s="23">
        <f t="shared" si="139"/>
        <v>0.67179476610851241</v>
      </c>
      <c r="AN255" s="23">
        <f t="shared" si="140"/>
        <v>0.8768385517679721</v>
      </c>
      <c r="AO255" s="23">
        <f t="shared" si="141"/>
        <v>0.68139589573655757</v>
      </c>
      <c r="AP255" s="23">
        <f t="shared" si="142"/>
        <v>0.65556121649271204</v>
      </c>
      <c r="AQ255" s="23">
        <f t="shared" si="143"/>
        <v>0.60853840375505119</v>
      </c>
      <c r="AR255" s="23">
        <f t="shared" si="144"/>
        <v>2.88635646945015</v>
      </c>
      <c r="AS255" s="23">
        <f t="shared" si="145"/>
        <v>1.3609722972250455</v>
      </c>
      <c r="AT255" s="23">
        <f t="shared" si="146"/>
        <v>1.1317823843669692</v>
      </c>
      <c r="AU255" s="23">
        <f t="shared" si="147"/>
        <v>0.39143867075325306</v>
      </c>
    </row>
    <row r="256" spans="1:47" x14ac:dyDescent="0.35">
      <c r="A256" s="31">
        <v>2086</v>
      </c>
      <c r="B256" s="1">
        <v>-0.31286552181888627</v>
      </c>
      <c r="C256" s="1">
        <v>-2.5951591005782317</v>
      </c>
      <c r="D256" s="1">
        <v>-11.172867624111532</v>
      </c>
      <c r="E256" s="1">
        <v>-4.0336164257523137</v>
      </c>
      <c r="F256" s="5">
        <v>4.1224294312611436</v>
      </c>
      <c r="G256" s="1">
        <v>9.0881338291528291</v>
      </c>
      <c r="H256" s="1">
        <v>10.868222664246286</v>
      </c>
      <c r="I256" s="1">
        <v>10.197968954689866</v>
      </c>
      <c r="J256" s="1">
        <v>6.4795878378986993</v>
      </c>
      <c r="K256" s="1">
        <v>2.5380512430578275</v>
      </c>
      <c r="L256" s="1">
        <v>0.52980782015216432</v>
      </c>
      <c r="M256" s="1">
        <v>-2.1693429365902182</v>
      </c>
      <c r="N256" s="1">
        <f t="shared" si="154"/>
        <v>1.9616958476339696</v>
      </c>
      <c r="O256" s="1">
        <f t="shared" si="150"/>
        <v>40.75634271724882</v>
      </c>
      <c r="P256" s="1">
        <f t="shared" si="155"/>
        <v>-1.5147162738353199</v>
      </c>
      <c r="Q256" s="1">
        <f t="shared" si="156"/>
        <v>-3.6946848728675676</v>
      </c>
      <c r="R256" s="1">
        <f t="shared" si="157"/>
        <v>10.05144181602966</v>
      </c>
      <c r="S256" s="1">
        <f t="shared" si="158"/>
        <v>3.1824823003695641</v>
      </c>
      <c r="U256" s="1">
        <f t="shared" si="159"/>
        <v>10.868222664246286</v>
      </c>
      <c r="V256" s="1">
        <f t="shared" si="160"/>
        <v>-11.172867624111532</v>
      </c>
      <c r="W256" s="5">
        <f t="shared" si="161"/>
        <v>120.08393934294214</v>
      </c>
      <c r="X256" s="1">
        <f t="shared" ref="X256:X270" si="169">INTERCEPT(J$7:K$7,J256:K256)</f>
        <v>308.13969153923051</v>
      </c>
      <c r="Y256" s="1">
        <f t="shared" si="162"/>
        <v>188.05575219628838</v>
      </c>
      <c r="Z256" s="1">
        <f t="shared" si="163"/>
        <v>214.11181544108632</v>
      </c>
      <c r="AA256" s="7">
        <f t="shared" si="164"/>
        <v>1362.5545254410565</v>
      </c>
      <c r="AB256" s="1">
        <f t="shared" si="165"/>
        <v>178.84682383706109</v>
      </c>
      <c r="AC256" s="1">
        <f t="shared" si="166"/>
        <v>1332.1545918161858</v>
      </c>
      <c r="AD256" s="1">
        <f t="shared" si="167"/>
        <v>30.660527424411598</v>
      </c>
      <c r="AE256" s="12">
        <f t="shared" si="168"/>
        <v>0.49717957489998882</v>
      </c>
      <c r="AG256" s="23">
        <f t="shared" si="151"/>
        <v>0.34303741631068796</v>
      </c>
      <c r="AH256" s="23">
        <f t="shared" si="152"/>
        <v>0.49840555250906005</v>
      </c>
      <c r="AI256" s="11">
        <f t="shared" si="149"/>
        <v>0.30824059339039245</v>
      </c>
      <c r="AJ256" s="11">
        <f t="shared" si="149"/>
        <v>0.47831469571593799</v>
      </c>
      <c r="AK256" s="11">
        <f t="shared" si="149"/>
        <v>0.5098121586290385</v>
      </c>
      <c r="AL256" s="11">
        <f t="shared" si="149"/>
        <v>0.60121622766211735</v>
      </c>
      <c r="AM256" s="23">
        <f t="shared" si="139"/>
        <v>0.64094687629563407</v>
      </c>
      <c r="AN256" s="23">
        <f t="shared" si="140"/>
        <v>0.84212549135597903</v>
      </c>
      <c r="AO256" s="23">
        <f t="shared" si="141"/>
        <v>0.65393234038857628</v>
      </c>
      <c r="AP256" s="23">
        <f t="shared" si="142"/>
        <v>0.63444382027471413</v>
      </c>
      <c r="AQ256" s="23">
        <f t="shared" si="143"/>
        <v>0.60507465955535289</v>
      </c>
      <c r="AR256" s="23">
        <f t="shared" si="144"/>
        <v>2.9131564130255923</v>
      </c>
      <c r="AS256" s="23">
        <f t="shared" si="145"/>
        <v>1.373096894594829</v>
      </c>
      <c r="AT256" s="23">
        <f t="shared" si="146"/>
        <v>1.146669175458928</v>
      </c>
      <c r="AU256" s="23">
        <f t="shared" si="147"/>
        <v>0.40198464430739533</v>
      </c>
    </row>
    <row r="257" spans="1:47" x14ac:dyDescent="0.35">
      <c r="A257" s="31">
        <v>2087</v>
      </c>
      <c r="B257" s="1">
        <v>-6.258960765625698</v>
      </c>
      <c r="C257" s="1">
        <v>-6.2600071484965287</v>
      </c>
      <c r="D257" s="1">
        <v>-11.028535297033311</v>
      </c>
      <c r="E257" s="1">
        <v>-1.0081026932167236</v>
      </c>
      <c r="F257" s="5">
        <v>2.7359362438061829</v>
      </c>
      <c r="G257" s="1">
        <v>7.8553319090487337</v>
      </c>
      <c r="H257" s="1">
        <v>11.084518598578564</v>
      </c>
      <c r="I257" s="1">
        <v>9.8338345218259544</v>
      </c>
      <c r="J257" s="1">
        <v>6.5614930025051112</v>
      </c>
      <c r="K257" s="1">
        <v>1.5268892960849096</v>
      </c>
      <c r="L257" s="1">
        <v>-1.3568467871128256</v>
      </c>
      <c r="M257" s="1">
        <v>-2.1857091363057215</v>
      </c>
      <c r="N257" s="1">
        <f t="shared" si="154"/>
        <v>0.95832014533822063</v>
      </c>
      <c r="O257" s="1">
        <f t="shared" si="150"/>
        <v>38.071114275764543</v>
      </c>
      <c r="P257" s="1">
        <f t="shared" si="155"/>
        <v>-4.8961036169041483</v>
      </c>
      <c r="Q257" s="1">
        <f t="shared" si="156"/>
        <v>-3.1002339154812844</v>
      </c>
      <c r="R257" s="1">
        <f t="shared" si="157"/>
        <v>9.5912283431510854</v>
      </c>
      <c r="S257" s="1">
        <f t="shared" si="158"/>
        <v>2.2438451704923987</v>
      </c>
      <c r="U257" s="1">
        <f t="shared" si="159"/>
        <v>11.084518598578564</v>
      </c>
      <c r="V257" s="1">
        <f t="shared" si="160"/>
        <v>-11.028535297033311</v>
      </c>
      <c r="W257" s="5">
        <f t="shared" si="161"/>
        <v>113.21228963167751</v>
      </c>
      <c r="X257" s="1">
        <f t="shared" si="169"/>
        <v>297.75000779529137</v>
      </c>
      <c r="Y257" s="1">
        <f t="shared" si="162"/>
        <v>184.53771816361387</v>
      </c>
      <c r="Z257" s="1">
        <f t="shared" si="163"/>
        <v>205.48114871348443</v>
      </c>
      <c r="AA257" s="7">
        <f t="shared" si="164"/>
        <v>1363.6745127492181</v>
      </c>
      <c r="AB257" s="1">
        <f t="shared" si="165"/>
        <v>170.07259809244698</v>
      </c>
      <c r="AC257" s="1">
        <f t="shared" si="166"/>
        <v>1250.4344340804744</v>
      </c>
      <c r="AD257" s="1">
        <f t="shared" si="167"/>
        <v>28.175990585454016</v>
      </c>
      <c r="AE257" s="12">
        <f t="shared" si="168"/>
        <v>0.48916521316012518</v>
      </c>
      <c r="AG257" s="23">
        <f t="shared" si="151"/>
        <v>0.35101873628754904</v>
      </c>
      <c r="AH257" s="23">
        <f t="shared" si="152"/>
        <v>0.46430315130220967</v>
      </c>
      <c r="AI257" s="11">
        <f t="shared" si="149"/>
        <v>0.29105513136489308</v>
      </c>
      <c r="AJ257" s="11">
        <f t="shared" si="149"/>
        <v>0.45092536561279833</v>
      </c>
      <c r="AK257" s="11">
        <f t="shared" si="149"/>
        <v>0.48349691990249249</v>
      </c>
      <c r="AL257" s="11">
        <f t="shared" si="149"/>
        <v>0.58376224279246958</v>
      </c>
      <c r="AM257" s="23">
        <f t="shared" ref="AM257:AM270" si="170">2.42*AH257^2-3.01*AH257+1.54</f>
        <v>0.66414486204852252</v>
      </c>
      <c r="AN257" s="23">
        <f t="shared" ref="AN257:AN270" si="171">2.42*AI257^2-3.01*AI257+1.54</f>
        <v>0.86892973116675298</v>
      </c>
      <c r="AO257" s="23">
        <f t="shared" ref="AO257:AO270" si="172">2.42*AJ257^2-3.01*AJ257+1.54</f>
        <v>0.67478216805982405</v>
      </c>
      <c r="AP257" s="23">
        <f t="shared" ref="AP257:AP270" si="173">2.42*AK257^2-3.01*AK257+1.54</f>
        <v>0.65039590825707516</v>
      </c>
      <c r="AQ257" s="23">
        <f t="shared" ref="AQ257:AQ270" si="174">2.42*AL257^2-3.01*AL257+1.54</f>
        <v>0.60755927098109463</v>
      </c>
      <c r="AR257" s="23">
        <f t="shared" ref="AR257:AR270" si="175">AR$6*SQRT($AA257*AN257)</f>
        <v>2.9603710031225341</v>
      </c>
      <c r="AS257" s="23">
        <f t="shared" ref="AS257:AS270" si="176">AS$6*SQRT($AA257*AO257)</f>
        <v>1.3953880266125336</v>
      </c>
      <c r="AT257" s="23">
        <f t="shared" ref="AT257:AT270" si="177">AT$6*SQRT($AA257*AP257)</f>
        <v>1.1614723327392891</v>
      </c>
      <c r="AU257" s="23">
        <f t="shared" ref="AU257:AU270" si="178">AU$6*SQRT($AA257*AQ257)</f>
        <v>0.40297464708464875</v>
      </c>
    </row>
    <row r="258" spans="1:47" x14ac:dyDescent="0.35">
      <c r="A258" s="31">
        <v>2088</v>
      </c>
      <c r="B258" s="1">
        <v>-6.5219675162644979</v>
      </c>
      <c r="C258" s="1">
        <v>-8.5062694103147027</v>
      </c>
      <c r="D258" s="1">
        <v>-7.5810446954943123</v>
      </c>
      <c r="E258" s="1">
        <v>-2.3007531931936245</v>
      </c>
      <c r="F258" s="5">
        <v>0.77517911504396531</v>
      </c>
      <c r="G258" s="1">
        <v>5.52265715255486</v>
      </c>
      <c r="H258" s="1">
        <v>11.160783606516862</v>
      </c>
      <c r="I258" s="1">
        <v>10.214228438240072</v>
      </c>
      <c r="J258" s="1">
        <v>6.8510649802137227</v>
      </c>
      <c r="K258" s="1">
        <v>1.1638195492623318</v>
      </c>
      <c r="L258" s="1">
        <v>-0.30277986401703416</v>
      </c>
      <c r="M258" s="1">
        <v>-2.3268172268125245</v>
      </c>
      <c r="N258" s="1">
        <f t="shared" si="154"/>
        <v>0.67900841131125966</v>
      </c>
      <c r="O258" s="1">
        <f t="shared" si="150"/>
        <v>34.523913292569482</v>
      </c>
      <c r="P258" s="1">
        <f t="shared" si="155"/>
        <v>-5.737982020961641</v>
      </c>
      <c r="Q258" s="1">
        <f t="shared" si="156"/>
        <v>-3.0355395912146572</v>
      </c>
      <c r="R258" s="1">
        <f t="shared" si="157"/>
        <v>8.9658897324372635</v>
      </c>
      <c r="S258" s="1">
        <f t="shared" si="158"/>
        <v>2.5707015551530068</v>
      </c>
      <c r="U258" s="1">
        <f t="shared" si="159"/>
        <v>11.160783606516862</v>
      </c>
      <c r="V258" s="1">
        <f t="shared" si="160"/>
        <v>-8.5062694103147027</v>
      </c>
      <c r="W258" s="5">
        <f t="shared" si="161"/>
        <v>127.81356199044978</v>
      </c>
      <c r="X258" s="1">
        <f t="shared" si="169"/>
        <v>294.74142156048345</v>
      </c>
      <c r="Y258" s="1">
        <f t="shared" si="162"/>
        <v>166.92785957003366</v>
      </c>
      <c r="Z258" s="1">
        <f t="shared" si="163"/>
        <v>211.27749177546661</v>
      </c>
      <c r="AA258" s="7">
        <f t="shared" si="164"/>
        <v>1242.0304790401203</v>
      </c>
      <c r="AB258" s="1">
        <f t="shared" si="165"/>
        <v>195.06355419515842</v>
      </c>
      <c r="AC258" s="1">
        <f t="shared" si="166"/>
        <v>1106.1754294116934</v>
      </c>
      <c r="AD258" s="1">
        <f t="shared" si="167"/>
        <v>30.281784892870576</v>
      </c>
      <c r="AE258" s="12">
        <f t="shared" si="168"/>
        <v>0.48552416946677185</v>
      </c>
      <c r="AG258" s="23">
        <f t="shared" si="151"/>
        <v>0.35383291508047221</v>
      </c>
      <c r="AH258" s="23">
        <f t="shared" si="152"/>
        <v>0.4192536988156324</v>
      </c>
      <c r="AI258" s="11">
        <f t="shared" si="149"/>
        <v>0.26835304507244473</v>
      </c>
      <c r="AJ258" s="11">
        <f t="shared" si="149"/>
        <v>0.41474391558420876</v>
      </c>
      <c r="AK258" s="11">
        <f t="shared" si="149"/>
        <v>0.44873435026718089</v>
      </c>
      <c r="AL258" s="11">
        <f t="shared" si="149"/>
        <v>0.56070543640170167</v>
      </c>
      <c r="AM258" s="23">
        <f t="shared" si="170"/>
        <v>0.70341863337377197</v>
      </c>
      <c r="AN258" s="23">
        <f t="shared" si="171"/>
        <v>0.90652965778710315</v>
      </c>
      <c r="AO258" s="23">
        <f t="shared" si="172"/>
        <v>0.70789110163570523</v>
      </c>
      <c r="AP258" s="23">
        <f t="shared" si="173"/>
        <v>0.67660689710128141</v>
      </c>
      <c r="AQ258" s="23">
        <f t="shared" si="174"/>
        <v>0.61310185554410102</v>
      </c>
      <c r="AR258" s="23">
        <f t="shared" si="175"/>
        <v>2.885729282532822</v>
      </c>
      <c r="AS258" s="23">
        <f t="shared" si="176"/>
        <v>1.3639774330017764</v>
      </c>
      <c r="AT258" s="23">
        <f t="shared" si="177"/>
        <v>1.1305738706302788</v>
      </c>
      <c r="AU258" s="23">
        <f t="shared" si="178"/>
        <v>0.3863318178755123</v>
      </c>
    </row>
    <row r="259" spans="1:47" x14ac:dyDescent="0.35">
      <c r="A259" s="31">
        <v>2089</v>
      </c>
      <c r="B259" s="1">
        <v>-1.3372389466269925</v>
      </c>
      <c r="C259" s="1">
        <v>-7.0733663667728948</v>
      </c>
      <c r="D259" s="1">
        <v>-7.2403557190447279</v>
      </c>
      <c r="E259" s="1">
        <v>-0.43234357955601199</v>
      </c>
      <c r="F259" s="5">
        <v>2.3894304851514123</v>
      </c>
      <c r="G259" s="1">
        <v>7.9375189949076619</v>
      </c>
      <c r="H259" s="1">
        <v>10.272998963029398</v>
      </c>
      <c r="I259" s="1">
        <v>8.7348679391713979</v>
      </c>
      <c r="J259" s="1">
        <v>6.1696403579421997</v>
      </c>
      <c r="K259" s="1">
        <v>2.6179739440892238</v>
      </c>
      <c r="L259" s="1">
        <v>0.12400250971842008</v>
      </c>
      <c r="M259" s="1">
        <v>-1.9583667972769332</v>
      </c>
      <c r="N259" s="1">
        <f t="shared" si="154"/>
        <v>1.683730148727679</v>
      </c>
      <c r="O259" s="1">
        <f t="shared" si="150"/>
        <v>35.504456740202073</v>
      </c>
      <c r="P259" s="1">
        <f t="shared" si="155"/>
        <v>-3.5791408467374706</v>
      </c>
      <c r="Q259" s="1">
        <f t="shared" si="156"/>
        <v>-1.7610896044831092</v>
      </c>
      <c r="R259" s="1">
        <f t="shared" si="157"/>
        <v>8.9817952990361523</v>
      </c>
      <c r="S259" s="1">
        <f t="shared" si="158"/>
        <v>2.9705389372499478</v>
      </c>
      <c r="U259" s="1">
        <f t="shared" si="159"/>
        <v>10.272998963029398</v>
      </c>
      <c r="V259" s="1">
        <f t="shared" si="160"/>
        <v>-7.2403557190447279</v>
      </c>
      <c r="W259" s="5">
        <f t="shared" si="161"/>
        <v>109.67311658342342</v>
      </c>
      <c r="X259" s="1">
        <f t="shared" si="169"/>
        <v>310.98189891462783</v>
      </c>
      <c r="Y259" s="1">
        <f t="shared" si="162"/>
        <v>201.30878233120441</v>
      </c>
      <c r="Z259" s="1">
        <f t="shared" si="163"/>
        <v>210.32750774902564</v>
      </c>
      <c r="AA259" s="7">
        <f t="shared" si="164"/>
        <v>1378.696608091449</v>
      </c>
      <c r="AB259" s="1">
        <f t="shared" si="165"/>
        <v>179.93169502293998</v>
      </c>
      <c r="AC259" s="1">
        <f t="shared" si="166"/>
        <v>868.51298473117015</v>
      </c>
      <c r="AD259" s="1">
        <f t="shared" si="167"/>
        <v>19.707269071953434</v>
      </c>
      <c r="AE259" s="12">
        <f t="shared" si="168"/>
        <v>0.44249170730019749</v>
      </c>
      <c r="AG259" s="23">
        <f t="shared" si="151"/>
        <v>0.32107366173578483</v>
      </c>
      <c r="AH259" s="23">
        <f t="shared" si="152"/>
        <v>0.43170660060056631</v>
      </c>
      <c r="AI259" s="11">
        <f t="shared" si="149"/>
        <v>0.27462852313729325</v>
      </c>
      <c r="AJ259" s="11">
        <f t="shared" si="149"/>
        <v>0.42474545875006114</v>
      </c>
      <c r="AK259" s="11">
        <f t="shared" si="149"/>
        <v>0.4583436760539803</v>
      </c>
      <c r="AL259" s="11">
        <f t="shared" si="149"/>
        <v>0.56707896881131348</v>
      </c>
      <c r="AM259" s="23">
        <f t="shared" si="170"/>
        <v>0.69157995757736979</v>
      </c>
      <c r="AN259" s="23">
        <f t="shared" si="171"/>
        <v>0.89588654360052877</v>
      </c>
      <c r="AO259" s="23">
        <f t="shared" si="172"/>
        <v>0.6981052346060117</v>
      </c>
      <c r="AP259" s="23">
        <f t="shared" si="173"/>
        <v>0.66877653449391539</v>
      </c>
      <c r="AQ259" s="23">
        <f t="shared" si="174"/>
        <v>0.61131241149875493</v>
      </c>
      <c r="AR259" s="23">
        <f t="shared" si="175"/>
        <v>3.0224512973546633</v>
      </c>
      <c r="AS259" s="23">
        <f t="shared" si="176"/>
        <v>1.4270941717676802</v>
      </c>
      <c r="AT259" s="23">
        <f t="shared" si="177"/>
        <v>1.1842393120691903</v>
      </c>
      <c r="AU259" s="23">
        <f t="shared" si="178"/>
        <v>0.40643771017295793</v>
      </c>
    </row>
    <row r="260" spans="1:47" x14ac:dyDescent="0.35">
      <c r="A260" s="31">
        <v>2090</v>
      </c>
      <c r="B260" s="1">
        <v>-2.5430894624753351</v>
      </c>
      <c r="C260" s="1">
        <v>-5.7025729446529159</v>
      </c>
      <c r="D260" s="1">
        <v>-5.8196733891900241</v>
      </c>
      <c r="E260" s="1">
        <v>-2.9836480356584278</v>
      </c>
      <c r="F260" s="5">
        <v>1.9639803102964692</v>
      </c>
      <c r="G260" s="1">
        <v>9.4642434044894888</v>
      </c>
      <c r="H260" s="1">
        <v>10.968448817327047</v>
      </c>
      <c r="I260" s="1">
        <v>9.2319829811559018</v>
      </c>
      <c r="J260" s="1">
        <v>6.5801329747691533</v>
      </c>
      <c r="K260" s="1">
        <v>1.6678349324070971</v>
      </c>
      <c r="L260" s="1">
        <v>-0.90769176515694971</v>
      </c>
      <c r="M260" s="1">
        <v>-0.71924257540764103</v>
      </c>
      <c r="N260" s="1">
        <f t="shared" si="154"/>
        <v>1.7667254373253218</v>
      </c>
      <c r="O260" s="1">
        <f t="shared" si="150"/>
        <v>38.20878848803806</v>
      </c>
      <c r="P260" s="1">
        <f t="shared" si="155"/>
        <v>-3.4013430681350614</v>
      </c>
      <c r="Q260" s="1">
        <f t="shared" si="156"/>
        <v>-2.2797803715173277</v>
      </c>
      <c r="R260" s="1">
        <f t="shared" si="157"/>
        <v>9.8882250676574799</v>
      </c>
      <c r="S260" s="1">
        <f t="shared" si="158"/>
        <v>2.4467587140064331</v>
      </c>
      <c r="U260" s="1">
        <f t="shared" si="159"/>
        <v>10.968448817327047</v>
      </c>
      <c r="V260" s="1">
        <f t="shared" si="160"/>
        <v>-5.8196733891900241</v>
      </c>
      <c r="W260" s="5">
        <f t="shared" si="161"/>
        <v>123.39290640372842</v>
      </c>
      <c r="X260" s="1">
        <f t="shared" si="169"/>
        <v>298.85543140903485</v>
      </c>
      <c r="Y260" s="1">
        <f t="shared" si="162"/>
        <v>175.46252500530642</v>
      </c>
      <c r="Z260" s="1">
        <f t="shared" si="163"/>
        <v>211.12416890638164</v>
      </c>
      <c r="AA260" s="7">
        <f t="shared" si="164"/>
        <v>1283.0344832531136</v>
      </c>
      <c r="AB260" s="1">
        <f t="shared" si="165"/>
        <v>177.4110074891006</v>
      </c>
      <c r="AC260" s="1">
        <f t="shared" si="166"/>
        <v>688.31607948914052</v>
      </c>
      <c r="AD260" s="1">
        <f t="shared" si="167"/>
        <v>34.687402659178119</v>
      </c>
      <c r="AE260" s="12">
        <f t="shared" si="168"/>
        <v>0.42278097166874512</v>
      </c>
      <c r="AG260" s="23">
        <f t="shared" si="151"/>
        <v>0.34673576135936807</v>
      </c>
      <c r="AH260" s="23">
        <f t="shared" si="152"/>
        <v>0.46605161379808335</v>
      </c>
      <c r="AI260" s="11">
        <f t="shared" si="149"/>
        <v>0.29193624632344362</v>
      </c>
      <c r="AJ260" s="11">
        <f t="shared" si="149"/>
        <v>0.45232964257798824</v>
      </c>
      <c r="AK260" s="11">
        <f t="shared" si="149"/>
        <v>0.48484612718277298</v>
      </c>
      <c r="AL260" s="11">
        <f t="shared" si="149"/>
        <v>0.58465712517224733</v>
      </c>
      <c r="AM260" s="23">
        <f t="shared" si="170"/>
        <v>0.66281858073935995</v>
      </c>
      <c r="AN260" s="23">
        <f t="shared" si="171"/>
        <v>0.86752068660659698</v>
      </c>
      <c r="AO260" s="23">
        <f t="shared" si="172"/>
        <v>0.67362487128270354</v>
      </c>
      <c r="AP260" s="23">
        <f t="shared" si="173"/>
        <v>0.64949651342665682</v>
      </c>
      <c r="AQ260" s="23">
        <f t="shared" si="174"/>
        <v>0.60739602194705378</v>
      </c>
      <c r="AR260" s="23">
        <f t="shared" si="175"/>
        <v>2.8691782861089399</v>
      </c>
      <c r="AS260" s="23">
        <f t="shared" si="176"/>
        <v>1.3523404949001139</v>
      </c>
      <c r="AT260" s="23">
        <f t="shared" si="177"/>
        <v>1.125828357304818</v>
      </c>
      <c r="AU260" s="23">
        <f t="shared" si="178"/>
        <v>0.39082575153790938</v>
      </c>
    </row>
    <row r="261" spans="1:47" x14ac:dyDescent="0.35">
      <c r="A261" s="31">
        <v>2091</v>
      </c>
      <c r="B261" s="1">
        <v>-2.5508550303685329</v>
      </c>
      <c r="C261" s="1">
        <v>-6.4055496579937961</v>
      </c>
      <c r="D261" s="1">
        <v>-13.394131381852887</v>
      </c>
      <c r="E261" s="1">
        <v>-6.6383366185195545</v>
      </c>
      <c r="F261" s="5">
        <v>1.33128904296581</v>
      </c>
      <c r="G261" s="1">
        <v>7.2051322450987865</v>
      </c>
      <c r="H261" s="1">
        <v>9.7195460257398221</v>
      </c>
      <c r="I261" s="1">
        <v>9.5884112642245327</v>
      </c>
      <c r="J261" s="1">
        <v>5.302088152960148</v>
      </c>
      <c r="K261" s="1">
        <v>1.5685419787955512</v>
      </c>
      <c r="L261" s="1">
        <v>1.235832900997889</v>
      </c>
      <c r="M261" s="1">
        <v>-2.950202026933574</v>
      </c>
      <c r="N261" s="1">
        <f t="shared" si="154"/>
        <v>0.33431390792618254</v>
      </c>
      <c r="O261" s="1">
        <f t="shared" si="150"/>
        <v>33.146466730989097</v>
      </c>
      <c r="P261" s="1">
        <f t="shared" si="155"/>
        <v>-3.2252157545899904</v>
      </c>
      <c r="Q261" s="1">
        <f t="shared" si="156"/>
        <v>-6.2337263191355428</v>
      </c>
      <c r="R261" s="1">
        <f t="shared" si="157"/>
        <v>8.8376965116877138</v>
      </c>
      <c r="S261" s="1">
        <f t="shared" si="158"/>
        <v>2.7021543442511962</v>
      </c>
      <c r="U261" s="1">
        <f t="shared" si="159"/>
        <v>9.7195460257398221</v>
      </c>
      <c r="V261" s="1">
        <f t="shared" si="160"/>
        <v>-13.394131381852887</v>
      </c>
      <c r="W261" s="5">
        <f t="shared" si="161"/>
        <v>130.40511630845037</v>
      </c>
      <c r="X261" s="1">
        <f t="shared" si="169"/>
        <v>301.31369725230968</v>
      </c>
      <c r="Y261" s="1">
        <f t="shared" si="162"/>
        <v>170.90858094385931</v>
      </c>
      <c r="Z261" s="1">
        <f t="shared" si="163"/>
        <v>215.85940678038003</v>
      </c>
      <c r="AA261" s="7">
        <f t="shared" si="164"/>
        <v>1107.4358791184802</v>
      </c>
      <c r="AB261" s="1">
        <f t="shared" si="165"/>
        <v>196.54968489941552</v>
      </c>
      <c r="AC261" s="1">
        <f t="shared" si="166"/>
        <v>1755.0748684030384</v>
      </c>
      <c r="AD261" s="1">
        <f t="shared" si="167"/>
        <v>32.130273858742612</v>
      </c>
      <c r="AE261" s="12">
        <f t="shared" si="168"/>
        <v>0.55730511715621112</v>
      </c>
      <c r="AG261" s="23">
        <f t="shared" si="151"/>
        <v>0.30065124834979945</v>
      </c>
      <c r="AH261" s="23">
        <f t="shared" si="152"/>
        <v>0.40176012748356155</v>
      </c>
      <c r="AI261" s="11">
        <f t="shared" si="149"/>
        <v>0.25953738707833024</v>
      </c>
      <c r="AJ261" s="11">
        <f t="shared" si="149"/>
        <v>0.40069396065608881</v>
      </c>
      <c r="AK261" s="11">
        <f t="shared" si="149"/>
        <v>0.43523537396369316</v>
      </c>
      <c r="AL261" s="11">
        <f t="shared" si="149"/>
        <v>0.55175203375142912</v>
      </c>
      <c r="AM261" s="23">
        <f t="shared" si="170"/>
        <v>0.72131712036065032</v>
      </c>
      <c r="AN261" s="23">
        <f t="shared" si="171"/>
        <v>0.92180283069952784</v>
      </c>
      <c r="AO261" s="23">
        <f t="shared" si="172"/>
        <v>0.72245585168232973</v>
      </c>
      <c r="AP261" s="23">
        <f t="shared" si="173"/>
        <v>0.68836171478262798</v>
      </c>
      <c r="AQ261" s="23">
        <f t="shared" si="174"/>
        <v>0.61594772074038706</v>
      </c>
      <c r="AR261" s="23">
        <f t="shared" si="175"/>
        <v>2.7477471423860202</v>
      </c>
      <c r="AS261" s="23">
        <f t="shared" si="176"/>
        <v>1.3011362696071258</v>
      </c>
      <c r="AT261" s="23">
        <f t="shared" si="177"/>
        <v>1.076793079852719</v>
      </c>
      <c r="AU261" s="23">
        <f t="shared" si="178"/>
        <v>0.36564467820466678</v>
      </c>
    </row>
    <row r="262" spans="1:47" x14ac:dyDescent="0.35">
      <c r="A262" s="31">
        <v>2092</v>
      </c>
      <c r="B262" s="1">
        <v>-1.7707860983907633</v>
      </c>
      <c r="C262" s="1">
        <v>-3.3692432439288633</v>
      </c>
      <c r="D262" s="1">
        <v>-1.9675770076390808</v>
      </c>
      <c r="E262" s="1">
        <v>-1.8706318772100505</v>
      </c>
      <c r="F262" s="5">
        <v>2.2086447817318167</v>
      </c>
      <c r="G262" s="1">
        <v>8.8049682107798812</v>
      </c>
      <c r="H262" s="1">
        <v>10.684155356110391</v>
      </c>
      <c r="I262" s="1">
        <v>9.3396244141207774</v>
      </c>
      <c r="J262" s="1">
        <v>5.4826148715473364</v>
      </c>
      <c r="K262" s="1">
        <v>2.0409353919815771</v>
      </c>
      <c r="L262" s="1">
        <v>-0.94789541390503684</v>
      </c>
      <c r="M262" s="1">
        <v>-2.7625043403626126</v>
      </c>
      <c r="N262" s="1">
        <f t="shared" si="154"/>
        <v>2.1560254204029476</v>
      </c>
      <c r="O262" s="1">
        <f t="shared" si="150"/>
        <v>36.520007634290202</v>
      </c>
      <c r="P262" s="1">
        <f t="shared" si="155"/>
        <v>-2.6967437897510673</v>
      </c>
      <c r="Q262" s="1">
        <f t="shared" si="156"/>
        <v>-0.54318803437243834</v>
      </c>
      <c r="R262" s="1">
        <f t="shared" si="157"/>
        <v>9.6095826603370167</v>
      </c>
      <c r="S262" s="1">
        <f t="shared" si="158"/>
        <v>2.1918849498746256</v>
      </c>
      <c r="U262" s="1">
        <f t="shared" si="159"/>
        <v>10.684155356110391</v>
      </c>
      <c r="V262" s="1">
        <f t="shared" si="160"/>
        <v>-3.3692432439288633</v>
      </c>
      <c r="W262" s="5">
        <f t="shared" si="161"/>
        <v>118.98636989473177</v>
      </c>
      <c r="X262" s="1">
        <f t="shared" si="169"/>
        <v>306.58667245890427</v>
      </c>
      <c r="Y262" s="1">
        <f t="shared" si="162"/>
        <v>187.60030256417252</v>
      </c>
      <c r="Z262" s="1">
        <f t="shared" si="163"/>
        <v>212.78652117681801</v>
      </c>
      <c r="AA262" s="7">
        <f t="shared" si="164"/>
        <v>1336.2338516326224</v>
      </c>
      <c r="AB262" s="1">
        <f t="shared" si="165"/>
        <v>182.67267264242207</v>
      </c>
      <c r="AC262" s="1">
        <f t="shared" si="166"/>
        <v>410.31244543393962</v>
      </c>
      <c r="AD262" s="1">
        <f t="shared" si="167"/>
        <v>27.65003357352073</v>
      </c>
      <c r="AE262" s="12">
        <f t="shared" si="168"/>
        <v>0.35655553333771761</v>
      </c>
      <c r="AG262" s="23">
        <f t="shared" si="151"/>
        <v>0.33624533264047346</v>
      </c>
      <c r="AH262" s="23">
        <f t="shared" si="152"/>
        <v>0.44460409695548553</v>
      </c>
      <c r="AI262" s="11">
        <f t="shared" si="149"/>
        <v>0.2811280488594573</v>
      </c>
      <c r="AJ262" s="11">
        <f t="shared" si="149"/>
        <v>0.43510407786976008</v>
      </c>
      <c r="AK262" s="11">
        <f t="shared" si="149"/>
        <v>0.46829607481604396</v>
      </c>
      <c r="AL262" s="11">
        <f t="shared" si="149"/>
        <v>0.57368004962288632</v>
      </c>
      <c r="AM262" s="23">
        <f t="shared" si="170"/>
        <v>0.68010985149562742</v>
      </c>
      <c r="AN262" s="23">
        <f t="shared" si="171"/>
        <v>0.88506438418340516</v>
      </c>
      <c r="AO262" s="23">
        <f t="shared" si="172"/>
        <v>0.68848037737294643</v>
      </c>
      <c r="AP262" s="23">
        <f t="shared" si="173"/>
        <v>0.66113775192894331</v>
      </c>
      <c r="AQ262" s="23">
        <f t="shared" si="174"/>
        <v>0.60966634502658024</v>
      </c>
      <c r="AR262" s="23">
        <f t="shared" si="175"/>
        <v>2.9575161067331051</v>
      </c>
      <c r="AS262" s="23">
        <f t="shared" si="176"/>
        <v>1.3952269292437731</v>
      </c>
      <c r="AT262" s="23">
        <f t="shared" si="177"/>
        <v>1.1591825113495857</v>
      </c>
      <c r="AU262" s="23">
        <f t="shared" si="178"/>
        <v>0.39959070866503832</v>
      </c>
    </row>
    <row r="263" spans="1:47" x14ac:dyDescent="0.35">
      <c r="A263" s="31">
        <v>2093</v>
      </c>
      <c r="B263" s="1">
        <v>-3.2386217077412582</v>
      </c>
      <c r="C263" s="1">
        <v>-9.6527069892860276</v>
      </c>
      <c r="D263" s="1">
        <v>-5.1154350303360854</v>
      </c>
      <c r="E263" s="1">
        <v>-1.2925955655525185</v>
      </c>
      <c r="F263" s="5">
        <v>2.3210752905370993</v>
      </c>
      <c r="G263" s="1">
        <v>7.7581019997368541</v>
      </c>
      <c r="H263" s="1">
        <v>11.137329289467154</v>
      </c>
      <c r="I263" s="1">
        <v>9.8367089557275698</v>
      </c>
      <c r="J263" s="1">
        <v>5.9674599366250476</v>
      </c>
      <c r="K263" s="1">
        <v>1.8180217290190894</v>
      </c>
      <c r="L263" s="1">
        <v>-6.7373213049921166E-2</v>
      </c>
      <c r="M263" s="1">
        <v>-0.60150653326242765</v>
      </c>
      <c r="N263" s="1">
        <f t="shared" si="154"/>
        <v>1.5725381801570482</v>
      </c>
      <c r="O263" s="1">
        <f t="shared" si="150"/>
        <v>37.020675472093728</v>
      </c>
      <c r="P263" s="1">
        <f t="shared" si="155"/>
        <v>-5.2179443457966324</v>
      </c>
      <c r="Q263" s="1">
        <f t="shared" si="156"/>
        <v>-1.3623184351171684</v>
      </c>
      <c r="R263" s="1">
        <f t="shared" si="157"/>
        <v>9.5773800816438595</v>
      </c>
      <c r="S263" s="1">
        <f t="shared" si="158"/>
        <v>2.5727028175314053</v>
      </c>
      <c r="U263" s="1">
        <f t="shared" si="159"/>
        <v>11.137329289467154</v>
      </c>
      <c r="V263" s="1">
        <f t="shared" si="160"/>
        <v>-9.6527069892860276</v>
      </c>
      <c r="W263" s="5">
        <f t="shared" si="161"/>
        <v>115.90972762029938</v>
      </c>
      <c r="X263" s="1">
        <f t="shared" si="169"/>
        <v>301.86317350947473</v>
      </c>
      <c r="Y263" s="1">
        <f t="shared" si="162"/>
        <v>185.95344588917536</v>
      </c>
      <c r="Z263" s="1">
        <f t="shared" si="163"/>
        <v>208.88645056488707</v>
      </c>
      <c r="AA263" s="7">
        <f t="shared" si="164"/>
        <v>1380.6831729192386</v>
      </c>
      <c r="AB263" s="1">
        <f t="shared" si="165"/>
        <v>174.3230551613951</v>
      </c>
      <c r="AC263" s="1">
        <f t="shared" si="166"/>
        <v>1121.7929153000614</v>
      </c>
      <c r="AD263" s="1">
        <f t="shared" si="167"/>
        <v>28.748200039601826</v>
      </c>
      <c r="AE263" s="12">
        <f t="shared" si="168"/>
        <v>0.47406701566395576</v>
      </c>
      <c r="AG263" s="23">
        <f t="shared" si="151"/>
        <v>0.35296745078133801</v>
      </c>
      <c r="AH263" s="23">
        <f t="shared" si="152"/>
        <v>0.45096257849559035</v>
      </c>
      <c r="AI263" s="11">
        <f t="shared" si="149"/>
        <v>0.28433232302139988</v>
      </c>
      <c r="AJ263" s="11">
        <f t="shared" si="149"/>
        <v>0.44021088981535605</v>
      </c>
      <c r="AK263" s="11">
        <f t="shared" si="149"/>
        <v>0.47320261962651855</v>
      </c>
      <c r="AL263" s="11">
        <f t="shared" si="149"/>
        <v>0.57693439056860918</v>
      </c>
      <c r="AM263" s="23">
        <f t="shared" si="170"/>
        <v>0.67475137696048049</v>
      </c>
      <c r="AN263" s="23">
        <f t="shared" si="171"/>
        <v>0.87980429289927098</v>
      </c>
      <c r="AO263" s="23">
        <f t="shared" si="172"/>
        <v>0.68392644023488514</v>
      </c>
      <c r="AP263" s="23">
        <f t="shared" si="173"/>
        <v>0.65754825543996642</v>
      </c>
      <c r="AQ263" s="23">
        <f t="shared" si="174"/>
        <v>0.60893244865875595</v>
      </c>
      <c r="AR263" s="23">
        <f t="shared" si="175"/>
        <v>2.9973572272609594</v>
      </c>
      <c r="AS263" s="23">
        <f t="shared" si="176"/>
        <v>1.4135446931346594</v>
      </c>
      <c r="AT263" s="23">
        <f t="shared" si="177"/>
        <v>1.1751016549846145</v>
      </c>
      <c r="AU263" s="23">
        <f t="shared" si="178"/>
        <v>0.40593790894704562</v>
      </c>
    </row>
    <row r="264" spans="1:47" x14ac:dyDescent="0.35">
      <c r="A264" s="31">
        <v>2094</v>
      </c>
      <c r="B264" s="1">
        <v>-1.2613366998720315</v>
      </c>
      <c r="C264" s="1">
        <v>-7.30794745721591</v>
      </c>
      <c r="D264" s="1">
        <v>-11.018166619085346</v>
      </c>
      <c r="E264" s="1">
        <v>-1.262897853357708</v>
      </c>
      <c r="F264" s="5">
        <v>1.8664785587496406</v>
      </c>
      <c r="G264" s="1">
        <v>7.2204130723280189</v>
      </c>
      <c r="H264" s="1">
        <v>10.392179286194418</v>
      </c>
      <c r="I264" s="1">
        <v>10.332149409721433</v>
      </c>
      <c r="J264" s="1">
        <v>5.9552378288051182</v>
      </c>
      <c r="K264" s="1">
        <v>1.7496984193996064</v>
      </c>
      <c r="L264" s="1">
        <v>-0.82216023402887339</v>
      </c>
      <c r="M264" s="1">
        <v>-1.4812116179376278</v>
      </c>
      <c r="N264" s="1">
        <f t="shared" si="154"/>
        <v>1.1968696744750615</v>
      </c>
      <c r="O264" s="1">
        <f t="shared" si="150"/>
        <v>35.766458155798624</v>
      </c>
      <c r="P264" s="1">
        <f t="shared" si="155"/>
        <v>-3.0569302301167895</v>
      </c>
      <c r="Q264" s="1">
        <f t="shared" si="156"/>
        <v>-3.4715286378978045</v>
      </c>
      <c r="R264" s="1">
        <f t="shared" si="157"/>
        <v>9.3149139227479569</v>
      </c>
      <c r="S264" s="1">
        <f t="shared" si="158"/>
        <v>2.2942586713919506</v>
      </c>
      <c r="U264" s="1">
        <f t="shared" si="159"/>
        <v>10.392179286194418</v>
      </c>
      <c r="V264" s="1">
        <f t="shared" si="160"/>
        <v>-11.018166619085346</v>
      </c>
      <c r="W264" s="5">
        <f t="shared" si="161"/>
        <v>117.3086453832735</v>
      </c>
      <c r="X264" s="1">
        <f t="shared" si="169"/>
        <v>301.18940713582128</v>
      </c>
      <c r="Y264" s="1">
        <f t="shared" si="162"/>
        <v>183.88076175254778</v>
      </c>
      <c r="Z264" s="1">
        <f t="shared" si="163"/>
        <v>209.24902625954741</v>
      </c>
      <c r="AA264" s="7">
        <f t="shared" si="164"/>
        <v>1273.9478956096518</v>
      </c>
      <c r="AB264" s="1">
        <f t="shared" si="165"/>
        <v>180.44547187379877</v>
      </c>
      <c r="AC264" s="1">
        <f t="shared" si="166"/>
        <v>1325.4521831766619</v>
      </c>
      <c r="AD264" s="1">
        <f t="shared" si="167"/>
        <v>27.085909446374117</v>
      </c>
      <c r="AE264" s="12">
        <f t="shared" si="168"/>
        <v>0.50495396457165842</v>
      </c>
      <c r="AG264" s="23">
        <f t="shared" si="151"/>
        <v>0.32547141566057403</v>
      </c>
      <c r="AH264" s="23">
        <f t="shared" si="152"/>
        <v>0.43503401857864249</v>
      </c>
      <c r="AI264" s="11">
        <f t="shared" ref="AI264:AL270" si="179">AI$3*$O264+AI$4</f>
        <v>0.27630533219711118</v>
      </c>
      <c r="AJ264" s="11">
        <f t="shared" si="179"/>
        <v>0.42741787318914598</v>
      </c>
      <c r="AK264" s="11">
        <f t="shared" si="179"/>
        <v>0.46091128992682651</v>
      </c>
      <c r="AL264" s="11">
        <f t="shared" si="179"/>
        <v>0.56878197801269104</v>
      </c>
      <c r="AM264" s="23">
        <f t="shared" si="170"/>
        <v>0.68854372959433841</v>
      </c>
      <c r="AN264" s="23">
        <f t="shared" si="171"/>
        <v>0.89307497066004093</v>
      </c>
      <c r="AO264" s="23">
        <f t="shared" si="172"/>
        <v>0.69557241443878026</v>
      </c>
      <c r="AP264" s="23">
        <f t="shared" si="173"/>
        <v>0.66675992290071928</v>
      </c>
      <c r="AQ264" s="23">
        <f t="shared" si="174"/>
        <v>0.61086755738091103</v>
      </c>
      <c r="AR264" s="23">
        <f t="shared" si="175"/>
        <v>2.9008030481812619</v>
      </c>
      <c r="AS264" s="23">
        <f t="shared" si="176"/>
        <v>1.3693196474222344</v>
      </c>
      <c r="AT264" s="23">
        <f t="shared" si="177"/>
        <v>1.1366458843448641</v>
      </c>
      <c r="AU264" s="23">
        <f t="shared" si="178"/>
        <v>0.39055068056199505</v>
      </c>
    </row>
    <row r="265" spans="1:47" x14ac:dyDescent="0.35">
      <c r="A265" s="31">
        <v>2095</v>
      </c>
      <c r="B265" s="1">
        <v>-0.80734118567318802</v>
      </c>
      <c r="C265" s="1">
        <v>-6.989689234615291</v>
      </c>
      <c r="D265" s="1">
        <v>-3.6302896388504871</v>
      </c>
      <c r="E265" s="1">
        <v>-2.6401463624880845</v>
      </c>
      <c r="F265" s="5">
        <v>2.6372552494936792</v>
      </c>
      <c r="G265" s="1">
        <v>5.6817609242329912</v>
      </c>
      <c r="H265" s="1">
        <v>10.485420667543648</v>
      </c>
      <c r="I265" s="1">
        <v>10.110571091317777</v>
      </c>
      <c r="J265" s="1">
        <v>5.6252836701884865</v>
      </c>
      <c r="K265" s="1">
        <v>2.1425011451160083</v>
      </c>
      <c r="L265" s="1">
        <v>-0.96305781825233583</v>
      </c>
      <c r="M265" s="1">
        <v>-1.8456601043490204</v>
      </c>
      <c r="N265" s="1">
        <f t="shared" si="154"/>
        <v>1.6505507003053488</v>
      </c>
      <c r="O265" s="1">
        <f t="shared" si="150"/>
        <v>34.540291602776577</v>
      </c>
      <c r="P265" s="1">
        <f t="shared" si="155"/>
        <v>-3.0927473460753689</v>
      </c>
      <c r="Q265" s="1">
        <f t="shared" si="156"/>
        <v>-1.2110602506149644</v>
      </c>
      <c r="R265" s="1">
        <f t="shared" si="157"/>
        <v>8.759250894364806</v>
      </c>
      <c r="S265" s="1">
        <f t="shared" si="158"/>
        <v>2.2682423323507197</v>
      </c>
      <c r="U265" s="1">
        <f t="shared" si="159"/>
        <v>10.485420667543648</v>
      </c>
      <c r="V265" s="1">
        <f t="shared" si="160"/>
        <v>-6.989689234615291</v>
      </c>
      <c r="W265" s="5">
        <f t="shared" si="161"/>
        <v>120.25835439036221</v>
      </c>
      <c r="X265" s="1">
        <f t="shared" si="169"/>
        <v>307.26266590164954</v>
      </c>
      <c r="Y265" s="1">
        <f t="shared" si="162"/>
        <v>187.00431151128731</v>
      </c>
      <c r="Z265" s="1">
        <f t="shared" si="163"/>
        <v>213.76051014600588</v>
      </c>
      <c r="AA265" s="7">
        <f t="shared" si="164"/>
        <v>1307.2125818934817</v>
      </c>
      <c r="AB265" s="1">
        <f t="shared" si="165"/>
        <v>184.06894725454094</v>
      </c>
      <c r="AC265" s="1">
        <f t="shared" si="166"/>
        <v>857.72315936802306</v>
      </c>
      <c r="AD265" s="1">
        <f t="shared" si="167"/>
        <v>28.223880763091742</v>
      </c>
      <c r="AE265" s="12">
        <f t="shared" si="168"/>
        <v>0.44752260208951689</v>
      </c>
      <c r="AG265" s="23">
        <f t="shared" si="151"/>
        <v>0.32891202263236063</v>
      </c>
      <c r="AH265" s="23">
        <f t="shared" si="152"/>
        <v>0.41946170335526251</v>
      </c>
      <c r="AI265" s="11">
        <f t="shared" si="179"/>
        <v>0.26845786625777013</v>
      </c>
      <c r="AJ265" s="11">
        <f t="shared" si="179"/>
        <v>0.41491097434832108</v>
      </c>
      <c r="AK265" s="11">
        <f t="shared" si="179"/>
        <v>0.44889485770721044</v>
      </c>
      <c r="AL265" s="11">
        <f t="shared" si="179"/>
        <v>0.56081189541804777</v>
      </c>
      <c r="AM265" s="23">
        <f t="shared" si="170"/>
        <v>0.70321472470836976</v>
      </c>
      <c r="AN265" s="23">
        <f t="shared" si="171"/>
        <v>0.90635031737684502</v>
      </c>
      <c r="AO265" s="23">
        <f t="shared" si="172"/>
        <v>0.70772366946746268</v>
      </c>
      <c r="AP265" s="23">
        <f t="shared" si="173"/>
        <v>0.67647243402916035</v>
      </c>
      <c r="AQ265" s="23">
        <f t="shared" si="174"/>
        <v>0.61307035133424392</v>
      </c>
      <c r="AR265" s="23">
        <f t="shared" si="175"/>
        <v>2.9601901314923142</v>
      </c>
      <c r="AS265" s="23">
        <f t="shared" si="176"/>
        <v>1.3991452474815678</v>
      </c>
      <c r="AT265" s="23">
        <f t="shared" si="177"/>
        <v>1.1597456938566091</v>
      </c>
      <c r="AU265" s="23">
        <f t="shared" si="178"/>
        <v>0.3963294113015034</v>
      </c>
    </row>
    <row r="266" spans="1:47" x14ac:dyDescent="0.35">
      <c r="A266" s="31">
        <v>2096</v>
      </c>
      <c r="B266" s="1">
        <v>-3.8467653654208647</v>
      </c>
      <c r="C266" s="1">
        <v>-12.150961291412326</v>
      </c>
      <c r="D266" s="1">
        <v>-12.571131990770878</v>
      </c>
      <c r="E266" s="1">
        <v>-1.4278784871446011</v>
      </c>
      <c r="F266" s="5">
        <v>1.9668840323409933</v>
      </c>
      <c r="G266" s="1">
        <v>9.6603028120180632</v>
      </c>
      <c r="H266" s="1">
        <v>12.291004662802287</v>
      </c>
      <c r="I266" s="1">
        <v>11.035407224108303</v>
      </c>
      <c r="J266" s="1">
        <v>6.7586708281098735</v>
      </c>
      <c r="K266" s="1">
        <v>1.627972612669057</v>
      </c>
      <c r="L266" s="1">
        <v>-0.43138996174634103</v>
      </c>
      <c r="M266" s="1">
        <v>-2.7056141646761747</v>
      </c>
      <c r="N266" s="1">
        <f t="shared" si="154"/>
        <v>0.85054174257311599</v>
      </c>
      <c r="O266" s="1">
        <f t="shared" si="150"/>
        <v>41.712269559379514</v>
      </c>
      <c r="P266" s="1">
        <f t="shared" si="155"/>
        <v>-5.9477955870607362</v>
      </c>
      <c r="Q266" s="1">
        <f t="shared" si="156"/>
        <v>-4.0107088151914958</v>
      </c>
      <c r="R266" s="1">
        <f t="shared" si="157"/>
        <v>10.99557156630955</v>
      </c>
      <c r="S266" s="1">
        <f t="shared" si="158"/>
        <v>2.6517511596775303</v>
      </c>
      <c r="U266" s="1">
        <f t="shared" si="159"/>
        <v>12.291004662802287</v>
      </c>
      <c r="V266" s="1">
        <f t="shared" si="160"/>
        <v>-12.571131990770878</v>
      </c>
      <c r="W266" s="5">
        <f t="shared" si="161"/>
        <v>117.82867169881135</v>
      </c>
      <c r="X266" s="1">
        <f t="shared" si="169"/>
        <v>298.17766229886126</v>
      </c>
      <c r="Y266" s="1">
        <f t="shared" si="162"/>
        <v>180.34899060004992</v>
      </c>
      <c r="Z266" s="1">
        <f t="shared" si="163"/>
        <v>208.00316699883632</v>
      </c>
      <c r="AA266" s="7">
        <f t="shared" si="164"/>
        <v>1477.7801895979328</v>
      </c>
      <c r="AB266" s="1">
        <f t="shared" si="165"/>
        <v>175.56600579716181</v>
      </c>
      <c r="AC266" s="1">
        <f t="shared" si="166"/>
        <v>1471.3756213123775</v>
      </c>
      <c r="AD266" s="1">
        <f t="shared" si="167"/>
        <v>30.045668800230445</v>
      </c>
      <c r="AE266" s="12">
        <f t="shared" si="168"/>
        <v>0.49945708397187355</v>
      </c>
      <c r="AG266" s="23">
        <f t="shared" si="151"/>
        <v>0.39553807205740443</v>
      </c>
      <c r="AH266" s="23">
        <f t="shared" si="152"/>
        <v>0.5105458234041198</v>
      </c>
      <c r="AI266" s="11">
        <f t="shared" si="179"/>
        <v>0.31435852518002888</v>
      </c>
      <c r="AJ266" s="11">
        <f t="shared" si="179"/>
        <v>0.48806514950567109</v>
      </c>
      <c r="AK266" s="11">
        <f t="shared" si="179"/>
        <v>0.51918024168191923</v>
      </c>
      <c r="AL266" s="11">
        <f t="shared" si="179"/>
        <v>0.60742975213596684</v>
      </c>
      <c r="AM266" s="23">
        <f t="shared" si="170"/>
        <v>0.63404710301844502</v>
      </c>
      <c r="AN266" s="23">
        <f t="shared" si="171"/>
        <v>0.83292834250325132</v>
      </c>
      <c r="AO266" s="23">
        <f t="shared" si="172"/>
        <v>0.64738626817995348</v>
      </c>
      <c r="AP266" s="23">
        <f t="shared" si="173"/>
        <v>0.62957393105143178</v>
      </c>
      <c r="AQ266" s="23">
        <f t="shared" si="174"/>
        <v>0.60454603321824829</v>
      </c>
      <c r="AR266" s="23">
        <f t="shared" si="175"/>
        <v>3.0172214848910879</v>
      </c>
      <c r="AS266" s="23">
        <f t="shared" si="176"/>
        <v>1.4228020867695168</v>
      </c>
      <c r="AT266" s="23">
        <f t="shared" si="177"/>
        <v>1.1895779227691425</v>
      </c>
      <c r="AU266" s="23">
        <f t="shared" si="178"/>
        <v>0.4184539230448539</v>
      </c>
    </row>
    <row r="267" spans="1:47" x14ac:dyDescent="0.35">
      <c r="A267" s="31">
        <v>2097</v>
      </c>
      <c r="B267" s="1">
        <v>-2.0942792393782583</v>
      </c>
      <c r="C267" s="1">
        <v>-1.7546056129123908</v>
      </c>
      <c r="D267" s="1">
        <v>-1.848501031992658</v>
      </c>
      <c r="E267" s="1">
        <v>-3.3321821715525983</v>
      </c>
      <c r="F267" s="5">
        <v>1.2846911191813613</v>
      </c>
      <c r="G267" s="1">
        <v>8.308982514788136</v>
      </c>
      <c r="H267" s="1">
        <v>11.196205413454932</v>
      </c>
      <c r="I267" s="1">
        <v>10.244424643797117</v>
      </c>
      <c r="J267" s="1">
        <v>6.2751160999165965</v>
      </c>
      <c r="K267" s="1">
        <v>1.7877688178887323</v>
      </c>
      <c r="L267" s="1">
        <v>0.12565630317784804</v>
      </c>
      <c r="M267" s="1">
        <v>-0.79697076320106697</v>
      </c>
      <c r="N267" s="1">
        <f t="shared" si="154"/>
        <v>2.4496921744306461</v>
      </c>
      <c r="O267" s="1">
        <f t="shared" si="150"/>
        <v>37.30941979113814</v>
      </c>
      <c r="P267" s="1">
        <f t="shared" si="155"/>
        <v>-2.1848330056556082</v>
      </c>
      <c r="Q267" s="1">
        <f t="shared" si="156"/>
        <v>-1.2986640281212984</v>
      </c>
      <c r="R267" s="1">
        <f t="shared" si="157"/>
        <v>9.9165375240133944</v>
      </c>
      <c r="S267" s="1">
        <f t="shared" si="158"/>
        <v>2.7295137403277256</v>
      </c>
      <c r="U267" s="1">
        <f t="shared" si="159"/>
        <v>11.196205413454932</v>
      </c>
      <c r="V267" s="1">
        <f t="shared" si="160"/>
        <v>-3.3321821715525983</v>
      </c>
      <c r="W267" s="5">
        <f t="shared" si="161"/>
        <v>127.01307028207341</v>
      </c>
      <c r="X267" s="1">
        <f t="shared" si="169"/>
        <v>300.65126566289854</v>
      </c>
      <c r="Y267" s="1">
        <f t="shared" si="162"/>
        <v>173.63819538082512</v>
      </c>
      <c r="Z267" s="1">
        <f t="shared" si="163"/>
        <v>213.83216797248599</v>
      </c>
      <c r="AA267" s="7">
        <f t="shared" si="164"/>
        <v>1296.0592687368928</v>
      </c>
      <c r="AB267" s="1">
        <f t="shared" si="165"/>
        <v>193.83540798321215</v>
      </c>
      <c r="AC267" s="1">
        <f t="shared" si="166"/>
        <v>430.59659379818913</v>
      </c>
      <c r="AD267" s="1">
        <f t="shared" si="167"/>
        <v>30.095366290467339</v>
      </c>
      <c r="AE267" s="12">
        <f t="shared" si="168"/>
        <v>0.36564264586389866</v>
      </c>
      <c r="AG267" s="23">
        <f t="shared" si="151"/>
        <v>0.35513997975648698</v>
      </c>
      <c r="AH267" s="23">
        <f t="shared" si="152"/>
        <v>0.45462963134745438</v>
      </c>
      <c r="AI267" s="11">
        <f t="shared" si="179"/>
        <v>0.2861802866632841</v>
      </c>
      <c r="AJ267" s="11">
        <f t="shared" si="179"/>
        <v>0.44315608186960903</v>
      </c>
      <c r="AK267" s="11">
        <f t="shared" si="179"/>
        <v>0.47603231395315376</v>
      </c>
      <c r="AL267" s="11">
        <f t="shared" si="179"/>
        <v>0.57881122864239787</v>
      </c>
      <c r="AM267" s="23">
        <f t="shared" si="170"/>
        <v>0.67175001575603832</v>
      </c>
      <c r="AN267" s="23">
        <f t="shared" si="171"/>
        <v>0.8767932958122393</v>
      </c>
      <c r="AO267" s="23">
        <f t="shared" si="172"/>
        <v>0.68135749078569408</v>
      </c>
      <c r="AP267" s="23">
        <f t="shared" si="173"/>
        <v>0.6555311037057846</v>
      </c>
      <c r="AQ267" s="23">
        <f t="shared" si="174"/>
        <v>0.6085325027204862</v>
      </c>
      <c r="AR267" s="23">
        <f t="shared" si="175"/>
        <v>2.8990752786771612</v>
      </c>
      <c r="AS267" s="23">
        <f t="shared" si="176"/>
        <v>1.3669662127126372</v>
      </c>
      <c r="AT267" s="23">
        <f t="shared" si="177"/>
        <v>1.1367728422054155</v>
      </c>
      <c r="AU267" s="23">
        <f t="shared" si="178"/>
        <v>0.39317179620847009</v>
      </c>
    </row>
    <row r="268" spans="1:47" x14ac:dyDescent="0.35">
      <c r="A268" s="31">
        <v>2098</v>
      </c>
      <c r="B268" s="1">
        <v>-1.3115828315577995</v>
      </c>
      <c r="C268" s="1">
        <v>-5.8688758673800923</v>
      </c>
      <c r="D268" s="1">
        <v>-4.3069792692980453</v>
      </c>
      <c r="E268" s="1">
        <v>-5.2021619725975325</v>
      </c>
      <c r="F268" s="5">
        <v>2.5722402427934372</v>
      </c>
      <c r="G268" s="1">
        <v>6.7343347441036929</v>
      </c>
      <c r="H268" s="1">
        <v>10.28875526888115</v>
      </c>
      <c r="I268" s="1">
        <v>9.6360684328134756</v>
      </c>
      <c r="J268" s="1">
        <v>6.733095926248998</v>
      </c>
      <c r="K268" s="1">
        <v>2.6095071819350184</v>
      </c>
      <c r="L268" s="1">
        <v>1.1216816145105586</v>
      </c>
      <c r="M268" s="1">
        <v>0.48811030215004436</v>
      </c>
      <c r="N268" s="1">
        <f t="shared" si="154"/>
        <v>1.9578494810502425</v>
      </c>
      <c r="O268" s="1">
        <f t="shared" si="150"/>
        <v>35.964494614840753</v>
      </c>
      <c r="P268" s="1">
        <f t="shared" si="155"/>
        <v>-2.6591431540463195</v>
      </c>
      <c r="Q268" s="1">
        <f t="shared" si="156"/>
        <v>-2.3123003330340466</v>
      </c>
      <c r="R268" s="1">
        <f t="shared" si="157"/>
        <v>8.8863861485994402</v>
      </c>
      <c r="S268" s="1">
        <f t="shared" si="158"/>
        <v>3.4880949075648586</v>
      </c>
      <c r="U268" s="1">
        <f t="shared" si="159"/>
        <v>10.28875526888115</v>
      </c>
      <c r="V268" s="1">
        <f t="shared" si="160"/>
        <v>-5.8688758673800923</v>
      </c>
      <c r="W268" s="5">
        <f t="shared" si="161"/>
        <v>125.40876401405038</v>
      </c>
      <c r="X268" s="1">
        <f t="shared" si="169"/>
        <v>307.80114130774189</v>
      </c>
      <c r="Y268" s="1">
        <f t="shared" si="162"/>
        <v>182.39237729369151</v>
      </c>
      <c r="Z268" s="1">
        <f t="shared" si="163"/>
        <v>216.60495266089612</v>
      </c>
      <c r="AA268" s="7">
        <f t="shared" si="164"/>
        <v>1251.0603552561515</v>
      </c>
      <c r="AB268" s="1">
        <f t="shared" si="165"/>
        <v>189.75749835115184</v>
      </c>
      <c r="AC268" s="1">
        <f t="shared" si="166"/>
        <v>742.44213515166177</v>
      </c>
      <c r="AD268" s="1">
        <f t="shared" si="167"/>
        <v>30.530014838474457</v>
      </c>
      <c r="AE268" s="12">
        <f t="shared" si="168"/>
        <v>0.43514225750790969</v>
      </c>
      <c r="AG268" s="23">
        <f t="shared" si="151"/>
        <v>0.32165506942171446</v>
      </c>
      <c r="AH268" s="23">
        <f t="shared" si="152"/>
        <v>0.43754908160847755</v>
      </c>
      <c r="AI268" s="11">
        <f t="shared" si="179"/>
        <v>0.27757276553498084</v>
      </c>
      <c r="AJ268" s="11">
        <f t="shared" si="179"/>
        <v>0.42943784507137567</v>
      </c>
      <c r="AK268" s="11">
        <f t="shared" si="179"/>
        <v>0.46285204722543938</v>
      </c>
      <c r="AL268" s="11">
        <f t="shared" si="179"/>
        <v>0.5700692149964649</v>
      </c>
      <c r="AM268" s="23">
        <f t="shared" si="170"/>
        <v>0.68628432549422413</v>
      </c>
      <c r="AN268" s="23">
        <f t="shared" si="171"/>
        <v>0.89095884494321231</v>
      </c>
      <c r="AO268" s="23">
        <f t="shared" si="172"/>
        <v>0.69368089426166268</v>
      </c>
      <c r="AP268" s="23">
        <f t="shared" si="173"/>
        <v>0.66525682049371615</v>
      </c>
      <c r="AQ268" s="23">
        <f t="shared" si="174"/>
        <v>0.61054062478642013</v>
      </c>
      <c r="AR268" s="23">
        <f t="shared" si="175"/>
        <v>2.8712195607417192</v>
      </c>
      <c r="AS268" s="23">
        <f t="shared" si="176"/>
        <v>1.3551171112770628</v>
      </c>
      <c r="AT268" s="23">
        <f t="shared" si="177"/>
        <v>1.125118863228691</v>
      </c>
      <c r="AU268" s="23">
        <f t="shared" si="178"/>
        <v>0.38692291416372315</v>
      </c>
    </row>
    <row r="269" spans="1:47" x14ac:dyDescent="0.35">
      <c r="A269" s="31">
        <v>2099</v>
      </c>
      <c r="B269" s="1">
        <v>-5.367391225255874</v>
      </c>
      <c r="C269" s="1">
        <v>-1.3986067431028681</v>
      </c>
      <c r="D269" s="1">
        <v>-9.5400702827606239</v>
      </c>
      <c r="E269" s="1">
        <v>-4.4324053093175575</v>
      </c>
      <c r="F269" s="5">
        <v>2.7263392238088686</v>
      </c>
      <c r="G269" s="1">
        <v>7.0992372658391805</v>
      </c>
      <c r="H269" s="1">
        <v>10.278865273078925</v>
      </c>
      <c r="I269" s="1">
        <v>9.1599618832351926</v>
      </c>
      <c r="J269" s="1">
        <v>6.6088151615949391</v>
      </c>
      <c r="K269" s="1">
        <v>2.8909229824219862</v>
      </c>
      <c r="L269" s="1">
        <v>-0.28437919138944612</v>
      </c>
      <c r="M269" s="1">
        <v>-2.5999759323439746</v>
      </c>
      <c r="N269" s="1">
        <f t="shared" si="154"/>
        <v>1.2617760921507288</v>
      </c>
      <c r="O269" s="1">
        <f t="shared" si="150"/>
        <v>35.873218807557109</v>
      </c>
      <c r="P269" s="1">
        <f t="shared" si="155"/>
        <v>-2.0926292220695659</v>
      </c>
      <c r="Q269" s="1">
        <f t="shared" si="156"/>
        <v>-3.7487121227564373</v>
      </c>
      <c r="R269" s="1">
        <f t="shared" si="157"/>
        <v>8.8460214740510992</v>
      </c>
      <c r="S269" s="1">
        <f t="shared" si="158"/>
        <v>3.0717863175424931</v>
      </c>
      <c r="U269" s="1">
        <f t="shared" si="159"/>
        <v>10.278865273078925</v>
      </c>
      <c r="V269" s="1">
        <f t="shared" si="160"/>
        <v>-9.5400702827606239</v>
      </c>
      <c r="W269" s="5">
        <f t="shared" si="161"/>
        <v>123.88436740668897</v>
      </c>
      <c r="X269" s="1">
        <f t="shared" si="169"/>
        <v>312.2158978030086</v>
      </c>
      <c r="Y269" s="1">
        <f t="shared" si="162"/>
        <v>188.33153039631964</v>
      </c>
      <c r="Z269" s="1">
        <f t="shared" si="163"/>
        <v>218.05013260484878</v>
      </c>
      <c r="AA269" s="7">
        <f t="shared" si="164"/>
        <v>1290.5562850776917</v>
      </c>
      <c r="AB269" s="1">
        <f t="shared" si="165"/>
        <v>181.08322609894708</v>
      </c>
      <c r="AC269" s="1">
        <f t="shared" si="166"/>
        <v>1151.6978026753254</v>
      </c>
      <c r="AD269" s="1">
        <f t="shared" si="167"/>
        <v>33.342754357215426</v>
      </c>
      <c r="AE269" s="12">
        <f t="shared" si="168"/>
        <v>0.48577432153522881</v>
      </c>
      <c r="AG269" s="23">
        <f t="shared" si="151"/>
        <v>0.32129012857661232</v>
      </c>
      <c r="AH269" s="23">
        <f t="shared" si="152"/>
        <v>0.43638987885597524</v>
      </c>
      <c r="AI269" s="11">
        <f t="shared" si="179"/>
        <v>0.27698860036836548</v>
      </c>
      <c r="AJ269" s="11">
        <f t="shared" si="179"/>
        <v>0.42850683183708255</v>
      </c>
      <c r="AK269" s="11">
        <f t="shared" si="179"/>
        <v>0.46195754431405966</v>
      </c>
      <c r="AL269" s="11">
        <f t="shared" si="179"/>
        <v>0.56947592224912125</v>
      </c>
      <c r="AM269" s="23">
        <f t="shared" si="170"/>
        <v>0.68732189045391179</v>
      </c>
      <c r="AN269" s="23">
        <f t="shared" si="171"/>
        <v>0.8919332099475632</v>
      </c>
      <c r="AO269" s="23">
        <f t="shared" si="172"/>
        <v>0.69455025010353166</v>
      </c>
      <c r="AP269" s="23">
        <f t="shared" si="173"/>
        <v>0.6659473416664774</v>
      </c>
      <c r="AQ269" s="23">
        <f t="shared" si="174"/>
        <v>0.61069031300214405</v>
      </c>
      <c r="AR269" s="23">
        <f t="shared" si="175"/>
        <v>2.9177836989260366</v>
      </c>
      <c r="AS269" s="23">
        <f t="shared" si="176"/>
        <v>1.3772035794512389</v>
      </c>
      <c r="AT269" s="23">
        <f t="shared" si="177"/>
        <v>1.1433337588173313</v>
      </c>
      <c r="AU269" s="23">
        <f t="shared" si="178"/>
        <v>0.39303119907899425</v>
      </c>
    </row>
    <row r="270" spans="1:47" x14ac:dyDescent="0.35">
      <c r="A270" s="31">
        <v>2100</v>
      </c>
      <c r="B270" s="1">
        <v>2.7210194487128581</v>
      </c>
      <c r="C270" s="1">
        <v>-2.7276261127535038</v>
      </c>
      <c r="D270" s="1">
        <v>-3.4277079591214705</v>
      </c>
      <c r="E270" s="1">
        <v>-6.8220357130276108</v>
      </c>
      <c r="F270" s="5">
        <v>4.3114381123624552</v>
      </c>
      <c r="G270" s="1">
        <v>9.1676831647135231</v>
      </c>
      <c r="H270" s="1">
        <v>12.015145701595156</v>
      </c>
      <c r="I270" s="1">
        <v>10.930381653918531</v>
      </c>
      <c r="J270" s="1">
        <v>6.0860783818848194</v>
      </c>
      <c r="K270" s="1">
        <v>3.1839703613321584</v>
      </c>
      <c r="L270" s="1">
        <v>-0.61945284514290644</v>
      </c>
      <c r="M270" s="1">
        <v>-0.63039336059143913</v>
      </c>
      <c r="N270" s="1">
        <f t="shared" si="154"/>
        <v>2.8490417361568805</v>
      </c>
      <c r="O270" s="1">
        <f t="shared" si="150"/>
        <v>42.510727014474483</v>
      </c>
      <c r="P270" s="1">
        <f t="shared" si="155"/>
        <v>-0.86886086546154007</v>
      </c>
      <c r="Q270" s="1">
        <f t="shared" si="156"/>
        <v>-1.9794351865955422</v>
      </c>
      <c r="R270" s="1">
        <f t="shared" si="157"/>
        <v>10.704403506742404</v>
      </c>
      <c r="S270" s="1">
        <f t="shared" si="158"/>
        <v>2.883531966024691</v>
      </c>
      <c r="U270" s="1">
        <f t="shared" si="159"/>
        <v>12.015145701595156</v>
      </c>
      <c r="V270" s="1">
        <f t="shared" si="160"/>
        <v>-6.8220357130276108</v>
      </c>
      <c r="W270" s="5">
        <f t="shared" si="161"/>
        <v>123.6888739768562</v>
      </c>
      <c r="X270" s="1">
        <f t="shared" si="169"/>
        <v>321.9622609954186</v>
      </c>
      <c r="Y270" s="1">
        <f t="shared" si="162"/>
        <v>198.2733870185624</v>
      </c>
      <c r="Z270" s="1">
        <f t="shared" si="163"/>
        <v>222.8255674861374</v>
      </c>
      <c r="AA270" s="7">
        <f t="shared" si="164"/>
        <v>1588.1890891845283</v>
      </c>
      <c r="AB270" s="1">
        <f t="shared" si="165"/>
        <v>176.4729761738476</v>
      </c>
      <c r="AC270" s="1">
        <f t="shared" si="166"/>
        <v>802.60329722817255</v>
      </c>
      <c r="AD270" s="1">
        <f t="shared" si="167"/>
        <v>35.452385889932401</v>
      </c>
      <c r="AE270" s="12">
        <f t="shared" si="168"/>
        <v>0.41550718754080923</v>
      </c>
      <c r="AG270" s="23">
        <f t="shared" si="151"/>
        <v>0.38535887638886129</v>
      </c>
      <c r="AH270" s="23">
        <f t="shared" si="152"/>
        <v>0.52068623308382589</v>
      </c>
      <c r="AI270" s="11">
        <f t="shared" si="179"/>
        <v>0.31946865289263671</v>
      </c>
      <c r="AJ270" s="11">
        <f t="shared" si="179"/>
        <v>0.49620941554763975</v>
      </c>
      <c r="AK270" s="11">
        <f t="shared" si="179"/>
        <v>0.52700512474184991</v>
      </c>
      <c r="AL270" s="11">
        <f t="shared" si="179"/>
        <v>0.61261972559408417</v>
      </c>
      <c r="AM270" s="23">
        <f t="shared" si="170"/>
        <v>0.62883068945940279</v>
      </c>
      <c r="AN270" s="23">
        <f t="shared" si="171"/>
        <v>0.82538508763127072</v>
      </c>
      <c r="AO270" s="23">
        <f t="shared" si="172"/>
        <v>0.64227121667067966</v>
      </c>
      <c r="AP270" s="23">
        <f t="shared" si="173"/>
        <v>0.62583182616712996</v>
      </c>
      <c r="AQ270" s="23">
        <f t="shared" si="174"/>
        <v>0.60424771217427642</v>
      </c>
      <c r="AR270" s="23">
        <f t="shared" si="175"/>
        <v>3.1137078700031626</v>
      </c>
      <c r="AS270" s="23">
        <f t="shared" si="176"/>
        <v>1.4691568538813253</v>
      </c>
      <c r="AT270" s="23">
        <f t="shared" si="177"/>
        <v>1.2295452988044973</v>
      </c>
      <c r="AU270" s="23">
        <f t="shared" si="178"/>
        <v>0.43369722875921191</v>
      </c>
    </row>
    <row r="271" spans="1:47" x14ac:dyDescent="0.35">
      <c r="A271" s="52"/>
      <c r="B271" s="1"/>
      <c r="C271" s="1"/>
      <c r="D271" s="1"/>
      <c r="E271" s="1"/>
      <c r="F271" s="5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U271" s="1"/>
      <c r="V271" s="1"/>
      <c r="W271" s="5"/>
      <c r="X271" s="1"/>
      <c r="Y271" s="1"/>
      <c r="Z271" s="1"/>
      <c r="AB271" s="1"/>
      <c r="AC271" s="1"/>
      <c r="AD271" s="1"/>
      <c r="AG271" s="23"/>
      <c r="AH271" s="23"/>
      <c r="AI271" s="11"/>
      <c r="AJ271" s="11"/>
      <c r="AK271" s="11"/>
      <c r="AL271" s="11"/>
      <c r="AM271" s="23"/>
      <c r="AN271" s="23"/>
      <c r="AO271" s="23"/>
      <c r="AP271" s="23"/>
      <c r="AQ271" s="23"/>
      <c r="AR271" s="23"/>
      <c r="AS271" s="23"/>
      <c r="AT271" s="23"/>
      <c r="AU271" s="23"/>
    </row>
    <row r="272" spans="1:47" x14ac:dyDescent="0.35">
      <c r="A272" s="52"/>
      <c r="B272" s="1"/>
      <c r="C272" s="1"/>
      <c r="D272" s="1"/>
      <c r="E272" s="1"/>
      <c r="F272" s="5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U272" s="1"/>
      <c r="V272" s="1"/>
      <c r="W272" s="5"/>
      <c r="X272" s="1"/>
      <c r="Y272" s="1"/>
      <c r="Z272" s="1"/>
      <c r="AB272" s="1"/>
      <c r="AC272" s="1"/>
      <c r="AD272" s="1"/>
      <c r="AG272" s="23"/>
      <c r="AH272" s="23"/>
      <c r="AI272" s="11"/>
      <c r="AJ272" s="11"/>
      <c r="AK272" s="11"/>
      <c r="AL272" s="11"/>
      <c r="AM272" s="23"/>
      <c r="AN272" s="23"/>
      <c r="AO272" s="23"/>
      <c r="AP272" s="23"/>
      <c r="AQ272" s="23"/>
      <c r="AR272" s="23"/>
      <c r="AS272" s="23"/>
      <c r="AT272" s="23"/>
      <c r="AU272" s="23"/>
    </row>
    <row r="273" spans="1:47" x14ac:dyDescent="0.35">
      <c r="B273" s="1"/>
      <c r="C273" s="1"/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P273" s="1"/>
      <c r="Q273" s="1"/>
      <c r="R273" s="1"/>
      <c r="S273" s="1"/>
      <c r="U273" s="1"/>
      <c r="V273" s="1"/>
      <c r="W273" s="5"/>
      <c r="X273" s="1"/>
      <c r="Y273" s="1"/>
      <c r="Z273" s="1"/>
      <c r="AB273" s="1"/>
      <c r="AC273" s="1"/>
      <c r="AD273" s="1"/>
      <c r="AG273" s="23"/>
      <c r="AH273" s="23"/>
      <c r="AI273" s="11"/>
      <c r="AJ273" s="11"/>
      <c r="AK273" s="11"/>
      <c r="AL273" s="11"/>
      <c r="AM273" s="23"/>
      <c r="AN273" s="23"/>
      <c r="AO273" s="23"/>
      <c r="AP273" s="23"/>
      <c r="AQ273" s="23"/>
      <c r="AR273" s="23"/>
      <c r="AS273" s="23"/>
      <c r="AT273" s="23"/>
      <c r="AU273" s="23"/>
    </row>
    <row r="275" spans="1:47" x14ac:dyDescent="0.35">
      <c r="A275" s="30" t="s">
        <v>5</v>
      </c>
      <c r="O275" s="10"/>
      <c r="P275" s="11"/>
      <c r="Q275" s="11"/>
      <c r="R275" s="12"/>
      <c r="S275" s="1"/>
      <c r="T275" s="1"/>
      <c r="U275" s="1"/>
      <c r="V275" s="11"/>
      <c r="W275" s="13"/>
    </row>
    <row r="276" spans="1:47" x14ac:dyDescent="0.35">
      <c r="A276" t="s">
        <v>6</v>
      </c>
      <c r="B276" s="1">
        <f>MAX(B11:B40)</f>
        <v>-5.2</v>
      </c>
      <c r="C276" s="1">
        <f>MAX(C11:C40)</f>
        <v>-5.9</v>
      </c>
      <c r="D276" s="1">
        <f t="shared" ref="D276:S276" si="180">MAX(D11:D40)</f>
        <v>-3.5</v>
      </c>
      <c r="E276" s="1">
        <f t="shared" si="180"/>
        <v>-4</v>
      </c>
      <c r="F276" s="1">
        <f t="shared" si="180"/>
        <v>1.9</v>
      </c>
      <c r="G276" s="1">
        <f t="shared" si="180"/>
        <v>5.9</v>
      </c>
      <c r="H276" s="1">
        <f t="shared" si="180"/>
        <v>8.3000000000000007</v>
      </c>
      <c r="I276" s="1">
        <f t="shared" si="180"/>
        <v>6.6</v>
      </c>
      <c r="J276" s="1">
        <f t="shared" si="180"/>
        <v>3.1</v>
      </c>
      <c r="K276" s="1">
        <f t="shared" si="180"/>
        <v>0</v>
      </c>
      <c r="L276" s="1">
        <f t="shared" si="180"/>
        <v>-1.4</v>
      </c>
      <c r="M276" s="1">
        <f t="shared" si="180"/>
        <v>-4.2</v>
      </c>
      <c r="N276" s="1">
        <f t="shared" si="180"/>
        <v>-2.6</v>
      </c>
      <c r="O276" s="11">
        <f t="shared" si="180"/>
        <v>22.400000000000002</v>
      </c>
      <c r="P276" s="1">
        <f t="shared" si="180"/>
        <v>-6.2333333333333343</v>
      </c>
      <c r="Q276" s="1">
        <f t="shared" si="180"/>
        <v>-2.2999999999999998</v>
      </c>
      <c r="R276" s="1">
        <f t="shared" si="180"/>
        <v>6.3000000000000007</v>
      </c>
      <c r="S276" s="1">
        <f t="shared" si="180"/>
        <v>-0.6</v>
      </c>
      <c r="T276" s="1"/>
      <c r="U276" s="1">
        <f t="shared" ref="U276:AE276" si="181">MAX(U11:U40)</f>
        <v>8.3000000000000007</v>
      </c>
      <c r="V276" s="1">
        <f t="shared" si="181"/>
        <v>-9.6</v>
      </c>
      <c r="W276" s="1">
        <f t="shared" si="181"/>
        <v>164.82692307692307</v>
      </c>
      <c r="X276" s="1">
        <f t="shared" si="181"/>
        <v>288.5</v>
      </c>
      <c r="Y276" s="1">
        <f t="shared" si="181"/>
        <v>156.96103896103895</v>
      </c>
      <c r="Z276" s="1">
        <f t="shared" si="181"/>
        <v>213.09472966833255</v>
      </c>
      <c r="AA276" s="1">
        <f t="shared" si="181"/>
        <v>805.73333333333323</v>
      </c>
      <c r="AB276" s="1">
        <f t="shared" si="181"/>
        <v>267.42285714285708</v>
      </c>
      <c r="AC276" s="1">
        <f t="shared" si="181"/>
        <v>4910.0491525423722</v>
      </c>
      <c r="AD276" s="1">
        <f t="shared" si="181"/>
        <v>41.472285067873301</v>
      </c>
      <c r="AE276" s="1">
        <f t="shared" si="181"/>
        <v>0.80357203597703009</v>
      </c>
      <c r="AG276" s="1">
        <f t="shared" ref="AG276:AU276" si="182">MAX(AG11:AG40)</f>
        <v>0.24827000000000005</v>
      </c>
      <c r="AH276" s="1">
        <f t="shared" si="182"/>
        <v>0.26528000000000002</v>
      </c>
      <c r="AI276" s="1">
        <f t="shared" si="182"/>
        <v>0.19076000000000001</v>
      </c>
      <c r="AJ276" s="1">
        <f t="shared" si="182"/>
        <v>0.29108000000000006</v>
      </c>
      <c r="AK276" s="1">
        <f t="shared" si="182"/>
        <v>0.32991999999999999</v>
      </c>
      <c r="AL276" s="1">
        <f t="shared" si="182"/>
        <v>0.4819</v>
      </c>
      <c r="AM276" s="1">
        <f t="shared" si="182"/>
        <v>1.2404882610580001</v>
      </c>
      <c r="AN276" s="1">
        <f t="shared" si="182"/>
        <v>1.2331377670720001</v>
      </c>
      <c r="AO276" s="1">
        <f t="shared" si="182"/>
        <v>1.1078643622480002</v>
      </c>
      <c r="AP276" s="1">
        <f t="shared" si="182"/>
        <v>1.0158589622480001</v>
      </c>
      <c r="AQ276" s="11">
        <f t="shared" si="182"/>
        <v>0.72111490205000006</v>
      </c>
      <c r="AR276" s="12">
        <f t="shared" si="182"/>
        <v>2.5060434971705519</v>
      </c>
      <c r="AS276" s="12">
        <f t="shared" si="182"/>
        <v>1.2171269373015852</v>
      </c>
      <c r="AT276" s="12">
        <f t="shared" si="182"/>
        <v>0.99654489615558683</v>
      </c>
      <c r="AU276" s="12">
        <f t="shared" si="182"/>
        <v>0.32075358357429334</v>
      </c>
    </row>
    <row r="277" spans="1:47" x14ac:dyDescent="0.35">
      <c r="A277" t="s">
        <v>7</v>
      </c>
      <c r="B277" s="1">
        <f>AVERAGE(B11:B40)</f>
        <v>-15.036666666666665</v>
      </c>
      <c r="C277" s="1">
        <f>AVERAGE(C11:C40)</f>
        <v>-17.076666666666664</v>
      </c>
      <c r="D277" s="1">
        <f t="shared" ref="D277:S277" si="183">AVERAGE(D11:D40)</f>
        <v>-15.143333333333334</v>
      </c>
      <c r="E277" s="1">
        <f t="shared" si="183"/>
        <v>-10.293333333333333</v>
      </c>
      <c r="F277" s="1">
        <f t="shared" si="183"/>
        <v>-1.22</v>
      </c>
      <c r="G277" s="1">
        <f t="shared" si="183"/>
        <v>2.9266666666666654</v>
      </c>
      <c r="H277" s="1">
        <f t="shared" si="183"/>
        <v>5.6533333333333324</v>
      </c>
      <c r="I277" s="1">
        <f t="shared" si="183"/>
        <v>5.3033333333333328</v>
      </c>
      <c r="J277" s="1">
        <f t="shared" si="183"/>
        <v>1.6899999999999993</v>
      </c>
      <c r="K277" s="1">
        <f t="shared" si="183"/>
        <v>-2.5366666666666662</v>
      </c>
      <c r="L277" s="1">
        <f t="shared" si="183"/>
        <v>-6.6266666666666678</v>
      </c>
      <c r="M277" s="1">
        <f t="shared" si="183"/>
        <v>-10.66333333333333</v>
      </c>
      <c r="N277" s="1">
        <f t="shared" si="183"/>
        <v>-5.2433333333333341</v>
      </c>
      <c r="O277" s="11">
        <f t="shared" si="183"/>
        <v>15.79</v>
      </c>
      <c r="P277" s="1">
        <f t="shared" si="183"/>
        <v>-14.328888888888889</v>
      </c>
      <c r="Q277" s="1">
        <f t="shared" si="183"/>
        <v>-8.8855555555555554</v>
      </c>
      <c r="R277" s="1">
        <f t="shared" si="183"/>
        <v>4.6277777777777773</v>
      </c>
      <c r="S277" s="1">
        <f t="shared" si="183"/>
        <v>-2.4911111111111115</v>
      </c>
      <c r="T277" s="1"/>
      <c r="U277" s="1">
        <f t="shared" ref="U277:AE277" si="184">AVERAGE(U11:U40)</f>
        <v>5.9833333333333334</v>
      </c>
      <c r="V277" s="1">
        <f t="shared" si="184"/>
        <v>-19.273333333333333</v>
      </c>
      <c r="W277" s="1">
        <f t="shared" si="184"/>
        <v>143.70767043634004</v>
      </c>
      <c r="X277" s="1">
        <f t="shared" si="184"/>
        <v>270.7827020827375</v>
      </c>
      <c r="Y277" s="1">
        <f t="shared" si="184"/>
        <v>127.07503164639745</v>
      </c>
      <c r="Z277" s="1">
        <f t="shared" si="184"/>
        <v>207.24518625953883</v>
      </c>
      <c r="AA277" s="1">
        <f t="shared" si="184"/>
        <v>506.73071292137763</v>
      </c>
      <c r="AB277" s="1">
        <f t="shared" si="184"/>
        <v>237.57781388205782</v>
      </c>
      <c r="AC277" s="1">
        <f t="shared" si="184"/>
        <v>3057.9899615489626</v>
      </c>
      <c r="AD277" s="1">
        <f t="shared" si="184"/>
        <v>24.918763495311147</v>
      </c>
      <c r="AE277" s="1">
        <f t="shared" si="184"/>
        <v>0.70874840077226753</v>
      </c>
      <c r="AG277" s="1">
        <f t="shared" ref="AG277:AU277" si="185">AVERAGE(AG11:AG40)</f>
        <v>0.15060800000000002</v>
      </c>
      <c r="AH277" s="1">
        <f t="shared" si="185"/>
        <v>0.18133299999999997</v>
      </c>
      <c r="AI277" s="1">
        <f t="shared" si="185"/>
        <v>0.148456</v>
      </c>
      <c r="AJ277" s="1">
        <f t="shared" si="185"/>
        <v>0.22365800000000002</v>
      </c>
      <c r="AK277" s="1">
        <f t="shared" si="185"/>
        <v>0.26514200000000004</v>
      </c>
      <c r="AL277" s="1">
        <f t="shared" si="185"/>
        <v>0.43893499999999996</v>
      </c>
      <c r="AM277" s="1">
        <f t="shared" si="185"/>
        <v>1.0774192064415333</v>
      </c>
      <c r="AN277" s="1">
        <f t="shared" si="185"/>
        <v>1.1474112048021334</v>
      </c>
      <c r="AO277" s="1">
        <f t="shared" si="185"/>
        <v>0.99020438339920003</v>
      </c>
      <c r="AP277" s="1">
        <f t="shared" si="185"/>
        <v>0.91422736753253331</v>
      </c>
      <c r="AQ277" s="11">
        <f t="shared" si="185"/>
        <v>0.6860105666583336</v>
      </c>
      <c r="AR277" s="12">
        <f t="shared" si="185"/>
        <v>2.0588526194006285</v>
      </c>
      <c r="AS277" s="12">
        <f t="shared" si="185"/>
        <v>1.0217509770368089</v>
      </c>
      <c r="AT277" s="12">
        <f t="shared" si="185"/>
        <v>0.83257933274223928</v>
      </c>
      <c r="AU277" s="12">
        <f t="shared" si="185"/>
        <v>0.25934602120563194</v>
      </c>
    </row>
    <row r="278" spans="1:47" x14ac:dyDescent="0.35">
      <c r="A278" t="s">
        <v>8</v>
      </c>
      <c r="B278" s="1">
        <f>MIN(B11:B40)</f>
        <v>-21.4</v>
      </c>
      <c r="C278" s="1">
        <f>MIN(C11:C40)</f>
        <v>-29.4</v>
      </c>
      <c r="D278" s="1">
        <f t="shared" ref="D278:S278" si="186">MIN(D11:D40)</f>
        <v>-23</v>
      </c>
      <c r="E278" s="1">
        <f t="shared" si="186"/>
        <v>-18.2</v>
      </c>
      <c r="F278" s="1">
        <f t="shared" si="186"/>
        <v>-7.5</v>
      </c>
      <c r="G278" s="1">
        <f t="shared" si="186"/>
        <v>0.3</v>
      </c>
      <c r="H278" s="1">
        <f t="shared" si="186"/>
        <v>3.2</v>
      </c>
      <c r="I278" s="1">
        <f t="shared" si="186"/>
        <v>3.5</v>
      </c>
      <c r="J278" s="1">
        <f t="shared" si="186"/>
        <v>-0.1</v>
      </c>
      <c r="K278" s="1">
        <f t="shared" si="186"/>
        <v>-4.9000000000000004</v>
      </c>
      <c r="L278" s="1">
        <f t="shared" si="186"/>
        <v>-10.5</v>
      </c>
      <c r="M278" s="1">
        <f t="shared" si="186"/>
        <v>-19.7</v>
      </c>
      <c r="N278" s="1">
        <f t="shared" si="186"/>
        <v>-8.9</v>
      </c>
      <c r="O278" s="11">
        <f t="shared" si="186"/>
        <v>10.1</v>
      </c>
      <c r="P278" s="1">
        <f t="shared" si="186"/>
        <v>-20.9</v>
      </c>
      <c r="Q278" s="1">
        <f t="shared" si="186"/>
        <v>-13.5</v>
      </c>
      <c r="R278" s="1">
        <f t="shared" si="186"/>
        <v>3.0333333333333332</v>
      </c>
      <c r="S278" s="1">
        <f t="shared" si="186"/>
        <v>-5.0333333333333332</v>
      </c>
      <c r="T278" s="1"/>
      <c r="U278" s="1">
        <f t="shared" ref="U278:AE278" si="187">MIN(U11:U40)</f>
        <v>3.9</v>
      </c>
      <c r="V278" s="1">
        <f t="shared" si="187"/>
        <v>-29.4</v>
      </c>
      <c r="W278" s="1">
        <f t="shared" si="187"/>
        <v>130.22115384615384</v>
      </c>
      <c r="X278" s="1">
        <f t="shared" si="187"/>
        <v>251.9</v>
      </c>
      <c r="Y278" s="1">
        <f t="shared" si="187"/>
        <v>87.07307692307694</v>
      </c>
      <c r="Z278" s="1">
        <f t="shared" si="187"/>
        <v>200.2503101736973</v>
      </c>
      <c r="AA278" s="1">
        <f t="shared" si="187"/>
        <v>293.38833333333321</v>
      </c>
      <c r="AB278" s="1">
        <f t="shared" si="187"/>
        <v>210</v>
      </c>
      <c r="AC278" s="1">
        <f t="shared" si="187"/>
        <v>1586.6436036036037</v>
      </c>
      <c r="AD278" s="1">
        <f t="shared" si="187"/>
        <v>14.561365698729574</v>
      </c>
      <c r="AE278" s="1">
        <f t="shared" si="187"/>
        <v>0.61905703998848582</v>
      </c>
      <c r="AG278" s="1">
        <f t="shared" ref="AG278:AU278" si="188">MIN(AG11:AG40)</f>
        <v>6.0080000000000015E-2</v>
      </c>
      <c r="AH278" s="1">
        <f t="shared" si="188"/>
        <v>0.10907</v>
      </c>
      <c r="AI278" s="1">
        <f t="shared" si="188"/>
        <v>0.11204</v>
      </c>
      <c r="AJ278" s="1">
        <f t="shared" si="188"/>
        <v>0.16561999999999999</v>
      </c>
      <c r="AK278" s="1">
        <f t="shared" si="188"/>
        <v>0.20938000000000001</v>
      </c>
      <c r="AL278" s="1">
        <f t="shared" si="188"/>
        <v>0.40194999999999997</v>
      </c>
      <c r="AM278" s="1">
        <f t="shared" si="188"/>
        <v>0.91181101772800011</v>
      </c>
      <c r="AN278" s="1">
        <f t="shared" si="188"/>
        <v>1.0538746937920001</v>
      </c>
      <c r="AO278" s="1">
        <f t="shared" si="188"/>
        <v>0.86888991068800003</v>
      </c>
      <c r="AP278" s="1">
        <f t="shared" si="188"/>
        <v>0.81035103948800002</v>
      </c>
      <c r="AQ278" s="11">
        <f t="shared" si="188"/>
        <v>0.65147181620000016</v>
      </c>
      <c r="AR278" s="12">
        <f t="shared" si="188"/>
        <v>1.6347357311598567</v>
      </c>
      <c r="AS278" s="12">
        <f t="shared" si="188"/>
        <v>0.82847818595691691</v>
      </c>
      <c r="AT278" s="12">
        <f t="shared" si="188"/>
        <v>0.67264292339508114</v>
      </c>
      <c r="AU278" s="12">
        <f t="shared" si="188"/>
        <v>0.20353707524155273</v>
      </c>
    </row>
    <row r="279" spans="1:47" x14ac:dyDescent="0.35">
      <c r="T279" s="1"/>
      <c r="AA279"/>
      <c r="AE279"/>
      <c r="AQ279" s="11"/>
      <c r="AR279" s="12"/>
      <c r="AS279" s="12"/>
      <c r="AT279" s="12"/>
      <c r="AU279" s="12"/>
    </row>
    <row r="280" spans="1:47" x14ac:dyDescent="0.35">
      <c r="A280" s="30" t="s">
        <v>9</v>
      </c>
      <c r="T280" s="1"/>
      <c r="AA280"/>
      <c r="AE280"/>
      <c r="AQ280" s="11"/>
      <c r="AR280" s="12"/>
      <c r="AS280" s="12"/>
      <c r="AT280" s="12"/>
      <c r="AU280" s="12"/>
    </row>
    <row r="281" spans="1:47" x14ac:dyDescent="0.35">
      <c r="A281" t="s">
        <v>6</v>
      </c>
      <c r="B281" s="1">
        <f>MAX(B41:B70)</f>
        <v>-6.8</v>
      </c>
      <c r="C281" s="1">
        <f t="shared" ref="C281:S281" si="189">MAX(C41:C70)</f>
        <v>-8.1</v>
      </c>
      <c r="D281" s="1">
        <f t="shared" si="189"/>
        <v>-7.8</v>
      </c>
      <c r="E281" s="1">
        <f t="shared" si="189"/>
        <v>-5.5</v>
      </c>
      <c r="F281" s="1">
        <f t="shared" si="189"/>
        <v>1.8</v>
      </c>
      <c r="G281" s="1">
        <f t="shared" si="189"/>
        <v>6.6</v>
      </c>
      <c r="H281" s="1">
        <f t="shared" si="189"/>
        <v>8.4</v>
      </c>
      <c r="I281" s="1">
        <f t="shared" si="189"/>
        <v>7.8</v>
      </c>
      <c r="J281" s="1">
        <f t="shared" si="189"/>
        <v>4.5999999999999996</v>
      </c>
      <c r="K281" s="1">
        <f t="shared" si="189"/>
        <v>0.7</v>
      </c>
      <c r="L281" s="1">
        <f t="shared" si="189"/>
        <v>-0.3</v>
      </c>
      <c r="M281" s="1">
        <f t="shared" si="189"/>
        <v>-1.8</v>
      </c>
      <c r="N281" s="1">
        <f t="shared" si="189"/>
        <v>-2.5</v>
      </c>
      <c r="O281" s="11">
        <f t="shared" si="189"/>
        <v>24.9</v>
      </c>
      <c r="P281" s="1">
        <f t="shared" si="189"/>
        <v>-8.1666666666666661</v>
      </c>
      <c r="Q281" s="1">
        <f t="shared" si="189"/>
        <v>-5.0666666666666664</v>
      </c>
      <c r="R281" s="1">
        <f t="shared" si="189"/>
        <v>7.4000000000000012</v>
      </c>
      <c r="S281" s="1">
        <f t="shared" si="189"/>
        <v>-0.26666666666666677</v>
      </c>
      <c r="T281" s="1"/>
      <c r="U281" s="1">
        <f t="shared" ref="U281:AE281" si="190">MAX(U41:U70)</f>
        <v>8.4</v>
      </c>
      <c r="V281" s="1">
        <f t="shared" si="190"/>
        <v>-10.7</v>
      </c>
      <c r="W281" s="1">
        <f t="shared" si="190"/>
        <v>157.421875</v>
      </c>
      <c r="X281" s="1">
        <f t="shared" si="190"/>
        <v>291.68656716417911</v>
      </c>
      <c r="Y281" s="1">
        <f t="shared" si="190"/>
        <v>153.71404682274249</v>
      </c>
      <c r="Z281" s="1">
        <f t="shared" si="190"/>
        <v>221.0546875</v>
      </c>
      <c r="AA281" s="1">
        <f t="shared" si="190"/>
        <v>789.7285848172445</v>
      </c>
      <c r="AB281" s="1">
        <f t="shared" si="190"/>
        <v>256.7050075301205</v>
      </c>
      <c r="AC281" s="1">
        <f t="shared" si="190"/>
        <v>4243.4861111111113</v>
      </c>
      <c r="AD281" s="1">
        <f t="shared" si="190"/>
        <v>36.812033582089555</v>
      </c>
      <c r="AE281" s="1">
        <f t="shared" si="190"/>
        <v>0.74052768908221245</v>
      </c>
      <c r="AG281" s="1">
        <f t="shared" ref="AG281:AU281" si="191">MAX(AG41:AG70)</f>
        <v>0.25196000000000002</v>
      </c>
      <c r="AH281" s="1">
        <f t="shared" si="191"/>
        <v>0.29702999999999996</v>
      </c>
      <c r="AI281" s="1">
        <f t="shared" si="191"/>
        <v>0.20676</v>
      </c>
      <c r="AJ281" s="1">
        <f t="shared" si="191"/>
        <v>0.31657999999999997</v>
      </c>
      <c r="AK281" s="1">
        <f t="shared" si="191"/>
        <v>0.35441999999999996</v>
      </c>
      <c r="AL281" s="1">
        <f t="shared" si="191"/>
        <v>0.49814999999999998</v>
      </c>
      <c r="AM281" s="1">
        <f t="shared" si="191"/>
        <v>1.087124599282</v>
      </c>
      <c r="AN281" s="1">
        <f t="shared" si="191"/>
        <v>1.153692123808</v>
      </c>
      <c r="AO281" s="1">
        <f t="shared" si="191"/>
        <v>0.99753891335200007</v>
      </c>
      <c r="AP281" s="1">
        <f t="shared" si="191"/>
        <v>0.92039673575200009</v>
      </c>
      <c r="AQ281" s="11">
        <f t="shared" si="191"/>
        <v>0.68789741125000015</v>
      </c>
      <c r="AR281" s="12">
        <f t="shared" si="191"/>
        <v>2.474833010905459</v>
      </c>
      <c r="AS281" s="12">
        <f t="shared" si="191"/>
        <v>1.2127553185584268</v>
      </c>
      <c r="AT281" s="12">
        <f t="shared" si="191"/>
        <v>0.99070396985462295</v>
      </c>
      <c r="AU281" s="12">
        <f t="shared" si="191"/>
        <v>0.31530302041816682</v>
      </c>
    </row>
    <row r="282" spans="1:47" x14ac:dyDescent="0.35">
      <c r="A282" t="s">
        <v>7</v>
      </c>
      <c r="B282" s="1">
        <f>AVERAGE(B41:B70)</f>
        <v>-15.32</v>
      </c>
      <c r="C282" s="1">
        <f t="shared" ref="C282:S282" si="192">AVERAGE(C41:C70)</f>
        <v>-17.77333333333333</v>
      </c>
      <c r="D282" s="1">
        <f t="shared" si="192"/>
        <v>-16.23</v>
      </c>
      <c r="E282" s="1">
        <f t="shared" si="192"/>
        <v>-9.5566666666666684</v>
      </c>
      <c r="F282" s="1">
        <f t="shared" si="192"/>
        <v>-1.0866666666666664</v>
      </c>
      <c r="G282" s="1">
        <f t="shared" si="192"/>
        <v>3.9566666666666661</v>
      </c>
      <c r="H282" s="1">
        <f t="shared" si="192"/>
        <v>6.8733333333333331</v>
      </c>
      <c r="I282" s="1">
        <f t="shared" si="192"/>
        <v>6.4866666666666672</v>
      </c>
      <c r="J282" s="1">
        <f t="shared" si="192"/>
        <v>2.3033333333333332</v>
      </c>
      <c r="K282" s="1">
        <f t="shared" si="192"/>
        <v>-2.0566666666666666</v>
      </c>
      <c r="L282" s="1">
        <f t="shared" si="192"/>
        <v>-6.3166666666666682</v>
      </c>
      <c r="M282" s="1">
        <f t="shared" si="192"/>
        <v>-10.386666666666667</v>
      </c>
      <c r="N282" s="1">
        <f t="shared" si="192"/>
        <v>-4.9333333333333345</v>
      </c>
      <c r="O282" s="11">
        <f t="shared" si="192"/>
        <v>19.776666666666664</v>
      </c>
      <c r="P282" s="1">
        <f t="shared" si="192"/>
        <v>-14.388888888888888</v>
      </c>
      <c r="Q282" s="1">
        <f t="shared" si="192"/>
        <v>-8.9577777777777801</v>
      </c>
      <c r="R282" s="1">
        <f t="shared" si="192"/>
        <v>5.7722222222222221</v>
      </c>
      <c r="S282" s="1">
        <f t="shared" si="192"/>
        <v>-2.0233333333333334</v>
      </c>
      <c r="T282" s="1"/>
      <c r="U282" s="1">
        <f t="shared" ref="U282:AE282" si="193">AVERAGE(U41:U70)</f>
        <v>7.046666666666666</v>
      </c>
      <c r="V282" s="1">
        <f t="shared" si="193"/>
        <v>-19.853333333333335</v>
      </c>
      <c r="W282" s="1">
        <f t="shared" si="193"/>
        <v>141.35117979953756</v>
      </c>
      <c r="X282" s="1">
        <f t="shared" si="193"/>
        <v>275.03801236054028</v>
      </c>
      <c r="Y282" s="1">
        <f t="shared" si="193"/>
        <v>133.68683256100263</v>
      </c>
      <c r="Z282" s="1">
        <f t="shared" si="193"/>
        <v>208.19459608003893</v>
      </c>
      <c r="AA282" s="1">
        <f t="shared" si="193"/>
        <v>629.02069558012056</v>
      </c>
      <c r="AB282" s="1">
        <f t="shared" si="193"/>
        <v>231.86771289354286</v>
      </c>
      <c r="AC282" s="1">
        <f t="shared" si="193"/>
        <v>3074.6094569372285</v>
      </c>
      <c r="AD282" s="1">
        <f t="shared" si="193"/>
        <v>25.417323352766175</v>
      </c>
      <c r="AE282" s="1">
        <f t="shared" si="193"/>
        <v>0.68541860403268351</v>
      </c>
      <c r="AG282" s="1">
        <f t="shared" ref="AG282:AU282" si="194">AVERAGE(AG41:AG70)</f>
        <v>0.19562600000000005</v>
      </c>
      <c r="AH282" s="1">
        <f t="shared" si="194"/>
        <v>0.23196366666666665</v>
      </c>
      <c r="AI282" s="1">
        <f t="shared" si="194"/>
        <v>0.17397066666666669</v>
      </c>
      <c r="AJ282" s="1">
        <f t="shared" si="194"/>
        <v>0.264322</v>
      </c>
      <c r="AK282" s="1">
        <f t="shared" si="194"/>
        <v>0.30421133333333328</v>
      </c>
      <c r="AL282" s="1">
        <f t="shared" si="194"/>
        <v>0.46484833333333342</v>
      </c>
      <c r="AM282" s="1">
        <f t="shared" si="194"/>
        <v>0.97421777247566665</v>
      </c>
      <c r="AN282" s="1">
        <f t="shared" si="194"/>
        <v>1.0901540483306669</v>
      </c>
      <c r="AO282" s="1">
        <f t="shared" si="194"/>
        <v>0.91489565374799975</v>
      </c>
      <c r="AP282" s="1">
        <f t="shared" si="194"/>
        <v>0.84960065590800027</v>
      </c>
      <c r="AQ282" s="11">
        <f t="shared" si="194"/>
        <v>0.66430998420500009</v>
      </c>
      <c r="AR282" s="12">
        <f t="shared" si="194"/>
        <v>2.2456552245233228</v>
      </c>
      <c r="AS282" s="12">
        <f t="shared" si="194"/>
        <v>1.099840389772367</v>
      </c>
      <c r="AT282" s="12">
        <f t="shared" si="194"/>
        <v>0.89869618301970033</v>
      </c>
      <c r="AU282" s="12">
        <f t="shared" si="194"/>
        <v>0.28547884733087464</v>
      </c>
    </row>
    <row r="283" spans="1:47" x14ac:dyDescent="0.35">
      <c r="A283" t="s">
        <v>8</v>
      </c>
      <c r="B283" s="1">
        <f>MIN(B41:B70)</f>
        <v>-23.8</v>
      </c>
      <c r="C283" s="1">
        <f t="shared" ref="C283:S283" si="195">MIN(C40:C71)</f>
        <v>-27.7</v>
      </c>
      <c r="D283" s="1">
        <f t="shared" si="195"/>
        <v>-24.2</v>
      </c>
      <c r="E283" s="1">
        <f t="shared" si="195"/>
        <v>-16.399999999999999</v>
      </c>
      <c r="F283" s="1">
        <f t="shared" si="195"/>
        <v>-4.5999999999999996</v>
      </c>
      <c r="G283" s="1">
        <f t="shared" si="195"/>
        <v>1.5</v>
      </c>
      <c r="H283" s="1">
        <f t="shared" si="195"/>
        <v>5.0999999999999996</v>
      </c>
      <c r="I283" s="1">
        <f t="shared" si="195"/>
        <v>5.4</v>
      </c>
      <c r="J283" s="1">
        <f t="shared" si="195"/>
        <v>0</v>
      </c>
      <c r="K283" s="1">
        <f t="shared" si="195"/>
        <v>-6.2</v>
      </c>
      <c r="L283" s="1">
        <f t="shared" si="195"/>
        <v>-8.9</v>
      </c>
      <c r="M283" s="1">
        <f t="shared" si="195"/>
        <v>-18.2</v>
      </c>
      <c r="N283" s="1">
        <f t="shared" si="195"/>
        <v>-7.6</v>
      </c>
      <c r="O283" s="11">
        <f t="shared" si="195"/>
        <v>14</v>
      </c>
      <c r="P283" s="1">
        <f t="shared" si="195"/>
        <v>-20.766666666666666</v>
      </c>
      <c r="Q283" s="1">
        <f t="shared" si="195"/>
        <v>-14.1</v>
      </c>
      <c r="R283" s="1">
        <f t="shared" si="195"/>
        <v>4.666666666666667</v>
      </c>
      <c r="S283" s="1">
        <f t="shared" si="195"/>
        <v>-4.0333333333333341</v>
      </c>
      <c r="T283" s="1"/>
      <c r="U283" s="1">
        <f t="shared" ref="U283:AE283" si="196">MIN(U40:U71)</f>
        <v>5.7</v>
      </c>
      <c r="V283" s="1">
        <f t="shared" si="196"/>
        <v>-27.7</v>
      </c>
      <c r="W283" s="1">
        <f t="shared" si="196"/>
        <v>129.04117647058823</v>
      </c>
      <c r="X283" s="1">
        <f t="shared" si="196"/>
        <v>258</v>
      </c>
      <c r="Y283" s="1">
        <f t="shared" si="196"/>
        <v>105.49038461538461</v>
      </c>
      <c r="Z283" s="1">
        <f t="shared" si="196"/>
        <v>197.37902197023385</v>
      </c>
      <c r="AA283" s="1">
        <f t="shared" si="196"/>
        <v>464.15769230769223</v>
      </c>
      <c r="AB283" s="1">
        <f t="shared" si="196"/>
        <v>207.30769230769232</v>
      </c>
      <c r="AC283" s="1">
        <f t="shared" si="196"/>
        <v>1644.188042328042</v>
      </c>
      <c r="AD283" s="1">
        <f t="shared" si="196"/>
        <v>14.054487179487182</v>
      </c>
      <c r="AE283" s="1">
        <f t="shared" si="196"/>
        <v>0.61649370171255513</v>
      </c>
      <c r="AG283" s="1">
        <f t="shared" ref="AG283:AU283" si="197">MIN(AG40:AG71)</f>
        <v>0.13019</v>
      </c>
      <c r="AH283" s="1">
        <f t="shared" si="197"/>
        <v>0.15859999999999999</v>
      </c>
      <c r="AI283" s="1">
        <f t="shared" si="197"/>
        <v>0.13700000000000001</v>
      </c>
      <c r="AJ283" s="1">
        <f t="shared" si="197"/>
        <v>0.20540000000000003</v>
      </c>
      <c r="AK283" s="1">
        <f t="shared" si="197"/>
        <v>0.24759999999999999</v>
      </c>
      <c r="AL283" s="1">
        <f t="shared" si="197"/>
        <v>0.42730000000000001</v>
      </c>
      <c r="AM283" s="1">
        <f t="shared" si="197"/>
        <v>0.85944860657800015</v>
      </c>
      <c r="AN283" s="1">
        <f t="shared" si="197"/>
        <v>1.021106668192</v>
      </c>
      <c r="AO283" s="1">
        <f t="shared" si="197"/>
        <v>0.82963360928800012</v>
      </c>
      <c r="AP283" s="1">
        <f t="shared" si="197"/>
        <v>0.77718055808800024</v>
      </c>
      <c r="AQ283" s="11">
        <f t="shared" si="197"/>
        <v>0.6410997824500001</v>
      </c>
      <c r="AR283" s="12">
        <f t="shared" si="197"/>
        <v>1.9966173108430039</v>
      </c>
      <c r="AS283" s="12">
        <f t="shared" si="197"/>
        <v>0.99305698806916565</v>
      </c>
      <c r="AT283" s="12">
        <f t="shared" si="197"/>
        <v>0.80873000987277066</v>
      </c>
      <c r="AU283" s="12">
        <f t="shared" si="197"/>
        <v>0.25098125711904468</v>
      </c>
    </row>
    <row r="284" spans="1:47" x14ac:dyDescent="0.35">
      <c r="T284" s="1"/>
      <c r="AA284"/>
      <c r="AE284"/>
      <c r="AQ284" s="11"/>
      <c r="AR284" s="12"/>
      <c r="AS284" s="12"/>
      <c r="AT284" s="12"/>
      <c r="AU284" s="12"/>
    </row>
    <row r="285" spans="1:47" x14ac:dyDescent="0.35">
      <c r="A285" s="30" t="s">
        <v>10</v>
      </c>
      <c r="T285" s="1"/>
      <c r="AA285"/>
      <c r="AE285"/>
      <c r="AQ285" s="11"/>
      <c r="AR285" s="12"/>
      <c r="AS285" s="12"/>
      <c r="AT285" s="12"/>
      <c r="AU285" s="12"/>
    </row>
    <row r="286" spans="1:47" x14ac:dyDescent="0.35">
      <c r="A286" t="s">
        <v>6</v>
      </c>
      <c r="B286" s="1">
        <f>MAX(B71:B100)</f>
        <v>-2.1</v>
      </c>
      <c r="C286" s="1">
        <f t="shared" ref="C286:S286" si="198">MAX(C71:C100)</f>
        <v>-5.4</v>
      </c>
      <c r="D286" s="1">
        <f t="shared" si="198"/>
        <v>-3.1</v>
      </c>
      <c r="E286" s="1">
        <f t="shared" si="198"/>
        <v>-1.7</v>
      </c>
      <c r="F286" s="1">
        <f t="shared" si="198"/>
        <v>1.9</v>
      </c>
      <c r="G286" s="1">
        <f t="shared" si="198"/>
        <v>6.3</v>
      </c>
      <c r="H286" s="1">
        <f t="shared" si="198"/>
        <v>10</v>
      </c>
      <c r="I286" s="1">
        <f t="shared" si="198"/>
        <v>9.4</v>
      </c>
      <c r="J286" s="1">
        <f t="shared" si="198"/>
        <v>5.6</v>
      </c>
      <c r="K286" s="1">
        <f t="shared" si="198"/>
        <v>0.2</v>
      </c>
      <c r="L286" s="1">
        <f t="shared" si="198"/>
        <v>-2.9</v>
      </c>
      <c r="M286" s="1">
        <f t="shared" si="198"/>
        <v>-4.5</v>
      </c>
      <c r="N286" s="1">
        <f t="shared" si="198"/>
        <v>-1.4</v>
      </c>
      <c r="O286" s="11">
        <f t="shared" si="198"/>
        <v>28.5</v>
      </c>
      <c r="P286" s="1">
        <f t="shared" si="198"/>
        <v>-5.7</v>
      </c>
      <c r="Q286" s="1">
        <f t="shared" si="198"/>
        <v>-3.4666666666666668</v>
      </c>
      <c r="R286" s="1">
        <f t="shared" si="198"/>
        <v>7.4000000000000012</v>
      </c>
      <c r="S286" s="1">
        <f t="shared" si="198"/>
        <v>0.6333333333333333</v>
      </c>
      <c r="T286" s="1"/>
      <c r="U286" s="1">
        <f t="shared" ref="U286:AE286" si="199">MAX(U71:U100)</f>
        <v>10</v>
      </c>
      <c r="V286" s="1">
        <f t="shared" si="199"/>
        <v>-9.3000000000000007</v>
      </c>
      <c r="W286" s="1">
        <f t="shared" si="199"/>
        <v>157.73958333333334</v>
      </c>
      <c r="X286" s="1">
        <f t="shared" si="199"/>
        <v>290.29411764705884</v>
      </c>
      <c r="Y286" s="1">
        <f t="shared" si="199"/>
        <v>156.08805704099822</v>
      </c>
      <c r="Z286" s="1">
        <f t="shared" si="199"/>
        <v>218.1</v>
      </c>
      <c r="AA286" s="1">
        <f t="shared" si="199"/>
        <v>905.87844254510924</v>
      </c>
      <c r="AB286" s="1">
        <f t="shared" si="199"/>
        <v>243.93867924528303</v>
      </c>
      <c r="AC286" s="1">
        <f t="shared" si="199"/>
        <v>4244.5330188679245</v>
      </c>
      <c r="AD286" s="1">
        <f t="shared" si="199"/>
        <v>37.782582364341081</v>
      </c>
      <c r="AE286" s="1">
        <f t="shared" si="199"/>
        <v>0.72959827002721889</v>
      </c>
      <c r="AG286" s="1">
        <f t="shared" ref="AG286:AU286" si="200">MAX(AG71:AG100)</f>
        <v>0.311</v>
      </c>
      <c r="AH286" s="1">
        <f t="shared" si="200"/>
        <v>0.34275</v>
      </c>
      <c r="AI286" s="1">
        <f t="shared" si="200"/>
        <v>0.2298</v>
      </c>
      <c r="AJ286" s="1">
        <f t="shared" si="200"/>
        <v>0.3533</v>
      </c>
      <c r="AK286" s="1">
        <f t="shared" si="200"/>
        <v>0.38969999999999999</v>
      </c>
      <c r="AL286" s="1">
        <f t="shared" si="200"/>
        <v>0.52154999999999996</v>
      </c>
      <c r="AM286" s="1">
        <f t="shared" si="200"/>
        <v>1.0707871120180001</v>
      </c>
      <c r="AN286" s="1">
        <f t="shared" si="200"/>
        <v>1.1448702675519999</v>
      </c>
      <c r="AO286" s="1">
        <f t="shared" si="200"/>
        <v>0.98568523712800005</v>
      </c>
      <c r="AP286" s="1">
        <f t="shared" si="200"/>
        <v>0.91019067392800013</v>
      </c>
      <c r="AQ286" s="11">
        <f t="shared" si="200"/>
        <v>0.68442043645000028</v>
      </c>
      <c r="AR286" s="12">
        <f t="shared" si="200"/>
        <v>2.6008241388480897</v>
      </c>
      <c r="AS286" s="12">
        <f t="shared" si="200"/>
        <v>1.250864262141828</v>
      </c>
      <c r="AT286" s="12">
        <f t="shared" si="200"/>
        <v>1.0273061485748656</v>
      </c>
      <c r="AU286" s="12">
        <f t="shared" si="200"/>
        <v>0.33648364524993002</v>
      </c>
    </row>
    <row r="287" spans="1:47" x14ac:dyDescent="0.35">
      <c r="A287" t="s">
        <v>7</v>
      </c>
      <c r="B287" s="1">
        <f>AVERAGE(B71:B100)</f>
        <v>-15.113333333333335</v>
      </c>
      <c r="C287" s="1">
        <f t="shared" ref="C287:S287" si="201">AVERAGE(C71:C100)</f>
        <v>-16.876666666666669</v>
      </c>
      <c r="D287" s="1">
        <f t="shared" si="201"/>
        <v>-13.930000000000005</v>
      </c>
      <c r="E287" s="1">
        <f t="shared" si="201"/>
        <v>-8.4233333333333338</v>
      </c>
      <c r="F287" s="1">
        <f t="shared" si="201"/>
        <v>-0.5</v>
      </c>
      <c r="G287" s="1">
        <f t="shared" si="201"/>
        <v>4.1466666666666665</v>
      </c>
      <c r="H287" s="1">
        <f t="shared" si="201"/>
        <v>7.1633333333333349</v>
      </c>
      <c r="I287" s="1">
        <f t="shared" si="201"/>
        <v>7.2666666666666648</v>
      </c>
      <c r="J287" s="1">
        <f t="shared" si="201"/>
        <v>3.2</v>
      </c>
      <c r="K287" s="1">
        <f t="shared" si="201"/>
        <v>-2.0900000000000003</v>
      </c>
      <c r="L287" s="1">
        <f t="shared" si="201"/>
        <v>-5.7466666666666679</v>
      </c>
      <c r="M287" s="1">
        <f t="shared" si="201"/>
        <v>-9.4599999999999991</v>
      </c>
      <c r="N287" s="1">
        <f t="shared" si="201"/>
        <v>-4.1966666666666663</v>
      </c>
      <c r="O287" s="11">
        <f t="shared" si="201"/>
        <v>22.013333333333332</v>
      </c>
      <c r="P287" s="1">
        <f t="shared" si="201"/>
        <v>-13.868888888888884</v>
      </c>
      <c r="Q287" s="1">
        <f t="shared" si="201"/>
        <v>-7.6177777777777784</v>
      </c>
      <c r="R287" s="1">
        <f t="shared" si="201"/>
        <v>6.1922222222222238</v>
      </c>
      <c r="S287" s="1">
        <f t="shared" si="201"/>
        <v>-1.5455555555555556</v>
      </c>
      <c r="T287" s="1"/>
      <c r="U287" s="1">
        <f t="shared" ref="U287:AE287" si="202">AVERAGE(U71:U100)</f>
        <v>7.67</v>
      </c>
      <c r="V287" s="1">
        <f t="shared" si="202"/>
        <v>-18.776666666666664</v>
      </c>
      <c r="W287" s="1">
        <f t="shared" si="202"/>
        <v>139.26844098062881</v>
      </c>
      <c r="X287" s="1">
        <f t="shared" si="202"/>
        <v>277.82252080748879</v>
      </c>
      <c r="Y287" s="1">
        <f t="shared" si="202"/>
        <v>138.55407982685995</v>
      </c>
      <c r="Z287" s="1">
        <f t="shared" si="202"/>
        <v>208.54548089405873</v>
      </c>
      <c r="AA287" s="1">
        <f t="shared" si="202"/>
        <v>709.59314316157963</v>
      </c>
      <c r="AB287" s="1">
        <f t="shared" si="202"/>
        <v>226.57344222914315</v>
      </c>
      <c r="AC287" s="1">
        <f t="shared" si="202"/>
        <v>2848.9433321987467</v>
      </c>
      <c r="AD287" s="1">
        <f t="shared" si="202"/>
        <v>25.98171986605724</v>
      </c>
      <c r="AE287" s="1">
        <f t="shared" si="202"/>
        <v>0.66427081579361213</v>
      </c>
      <c r="AG287" s="1">
        <f t="shared" ref="AG287:AU287" si="203">AVERAGE(AG71:AG100)</f>
        <v>0.20632700000000007</v>
      </c>
      <c r="AH287" s="1">
        <f t="shared" si="203"/>
        <v>0.26036933333333323</v>
      </c>
      <c r="AI287" s="1">
        <f t="shared" si="203"/>
        <v>0.18828533333333333</v>
      </c>
      <c r="AJ287" s="1">
        <f t="shared" si="203"/>
        <v>0.287136</v>
      </c>
      <c r="AK287" s="1">
        <f t="shared" si="203"/>
        <v>0.32613066666666662</v>
      </c>
      <c r="AL287" s="1">
        <f t="shared" si="203"/>
        <v>0.47938666666666646</v>
      </c>
      <c r="AM287" s="1">
        <f t="shared" si="203"/>
        <v>0.92390168847506648</v>
      </c>
      <c r="AN287" s="1">
        <f t="shared" si="203"/>
        <v>1.0599565810922671</v>
      </c>
      <c r="AO287" s="1">
        <f t="shared" si="203"/>
        <v>0.87753655723040014</v>
      </c>
      <c r="AP287" s="1">
        <f t="shared" si="203"/>
        <v>0.8178584113637335</v>
      </c>
      <c r="AQ287" s="11">
        <f t="shared" si="203"/>
        <v>0.65412171778333339</v>
      </c>
      <c r="AR287" s="12">
        <f t="shared" si="203"/>
        <v>2.3490318646283472</v>
      </c>
      <c r="AS287" s="12">
        <f t="shared" si="203"/>
        <v>1.1423485963775193</v>
      </c>
      <c r="AT287" s="12">
        <f t="shared" si="203"/>
        <v>0.93520389419812555</v>
      </c>
      <c r="AU287" s="12">
        <f t="shared" si="203"/>
        <v>0.30059478135644202</v>
      </c>
    </row>
    <row r="288" spans="1:47" x14ac:dyDescent="0.35">
      <c r="A288" t="s">
        <v>8</v>
      </c>
      <c r="B288" s="1">
        <f>MIN(B71:B100)</f>
        <v>-23</v>
      </c>
      <c r="C288" s="1">
        <f t="shared" ref="C288:S288" si="204">MIN(C71:C100)</f>
        <v>-26.1</v>
      </c>
      <c r="D288" s="1">
        <f t="shared" si="204"/>
        <v>-20.9</v>
      </c>
      <c r="E288" s="1">
        <f t="shared" si="204"/>
        <v>-15.8</v>
      </c>
      <c r="F288" s="1">
        <f t="shared" si="204"/>
        <v>-3.5</v>
      </c>
      <c r="G288" s="1">
        <f t="shared" si="204"/>
        <v>1.2</v>
      </c>
      <c r="H288" s="1">
        <f t="shared" si="204"/>
        <v>5.4</v>
      </c>
      <c r="I288" s="1">
        <f t="shared" si="204"/>
        <v>5.8</v>
      </c>
      <c r="J288" s="1">
        <f t="shared" si="204"/>
        <v>1.1000000000000001</v>
      </c>
      <c r="K288" s="1">
        <f t="shared" si="204"/>
        <v>-5.0999999999999996</v>
      </c>
      <c r="L288" s="1">
        <f t="shared" si="204"/>
        <v>-9.6</v>
      </c>
      <c r="M288" s="1">
        <f t="shared" si="204"/>
        <v>-14.8</v>
      </c>
      <c r="N288" s="1">
        <f t="shared" si="204"/>
        <v>-6.6</v>
      </c>
      <c r="O288" s="11">
        <f t="shared" si="204"/>
        <v>15.9</v>
      </c>
      <c r="P288" s="1">
        <f t="shared" si="204"/>
        <v>-20.566666666666666</v>
      </c>
      <c r="Q288" s="1">
        <f t="shared" si="204"/>
        <v>-12.033333333333331</v>
      </c>
      <c r="R288" s="1">
        <f t="shared" si="204"/>
        <v>4.4333333333333336</v>
      </c>
      <c r="S288" s="1">
        <f t="shared" si="204"/>
        <v>-3.3666666666666667</v>
      </c>
      <c r="T288" s="1"/>
      <c r="U288" s="1">
        <f t="shared" ref="U288:AE288" si="205">MIN(U71:U100)</f>
        <v>6.1</v>
      </c>
      <c r="V288" s="1">
        <f t="shared" si="205"/>
        <v>-26.1</v>
      </c>
      <c r="W288" s="1">
        <f t="shared" si="205"/>
        <v>130.93700787401576</v>
      </c>
      <c r="X288" s="1">
        <f t="shared" si="205"/>
        <v>267.9818181818182</v>
      </c>
      <c r="Y288" s="1">
        <f t="shared" si="205"/>
        <v>118.33449074074073</v>
      </c>
      <c r="Z288" s="1">
        <f t="shared" si="205"/>
        <v>200.19006163328197</v>
      </c>
      <c r="AA288" s="1">
        <f t="shared" si="205"/>
        <v>520.67175925925915</v>
      </c>
      <c r="AB288" s="1">
        <f t="shared" si="205"/>
        <v>210.45009074410163</v>
      </c>
      <c r="AC288" s="1">
        <f t="shared" si="205"/>
        <v>1304.7905626134302</v>
      </c>
      <c r="AD288" s="1">
        <f t="shared" si="205"/>
        <v>18.419225146198812</v>
      </c>
      <c r="AE288" s="1">
        <f t="shared" si="205"/>
        <v>0.57516922691397476</v>
      </c>
      <c r="AG288" s="1">
        <f t="shared" ref="AG288:AU288" si="206">MIN(AG71:AG100)</f>
        <v>0.14126000000000002</v>
      </c>
      <c r="AH288" s="1">
        <f t="shared" si="206"/>
        <v>0.18273</v>
      </c>
      <c r="AI288" s="1">
        <f t="shared" si="206"/>
        <v>0.14916000000000001</v>
      </c>
      <c r="AJ288" s="1">
        <f t="shared" si="206"/>
        <v>0.22478000000000004</v>
      </c>
      <c r="AK288" s="1">
        <f t="shared" si="206"/>
        <v>0.26622000000000001</v>
      </c>
      <c r="AL288" s="1">
        <f t="shared" si="206"/>
        <v>0.43964999999999999</v>
      </c>
      <c r="AM288" s="1">
        <f t="shared" si="206"/>
        <v>0.79261820125000004</v>
      </c>
      <c r="AN288" s="1">
        <f t="shared" si="206"/>
        <v>0.97609745680000004</v>
      </c>
      <c r="AO288" s="1">
        <f t="shared" si="206"/>
        <v>0.77863355380000021</v>
      </c>
      <c r="AP288" s="1">
        <f t="shared" si="206"/>
        <v>0.7345189378000001</v>
      </c>
      <c r="AQ288" s="11">
        <f t="shared" si="206"/>
        <v>0.62840935405000031</v>
      </c>
      <c r="AR288" s="12">
        <f t="shared" si="206"/>
        <v>2.0892450116674897</v>
      </c>
      <c r="AS288" s="12">
        <f t="shared" si="206"/>
        <v>1.0272360362783117</v>
      </c>
      <c r="AT288" s="12">
        <f t="shared" si="206"/>
        <v>0.83851316376915097</v>
      </c>
      <c r="AU288" s="12">
        <f t="shared" si="206"/>
        <v>0.2642844016831199</v>
      </c>
    </row>
    <row r="289" spans="1:47" x14ac:dyDescent="0.35">
      <c r="T289" s="1"/>
      <c r="AA289"/>
      <c r="AE289"/>
      <c r="AQ289" s="11"/>
      <c r="AR289" s="12"/>
      <c r="AS289" s="12"/>
      <c r="AT289" s="12"/>
      <c r="AU289" s="12"/>
    </row>
    <row r="290" spans="1:47" x14ac:dyDescent="0.35">
      <c r="A290" s="30" t="s">
        <v>11</v>
      </c>
      <c r="T290" s="1"/>
      <c r="AA290"/>
      <c r="AE290"/>
      <c r="AQ290" s="11"/>
      <c r="AR290" s="12"/>
      <c r="AS290" s="12"/>
      <c r="AT290" s="12"/>
      <c r="AU290" s="12"/>
    </row>
    <row r="291" spans="1:47" x14ac:dyDescent="0.35">
      <c r="A291" t="s">
        <v>6</v>
      </c>
      <c r="B291" s="1">
        <f>MAX(B101:B130)</f>
        <v>-5.8</v>
      </c>
      <c r="C291" s="1">
        <f t="shared" ref="C291:S291" si="207">MAX(C101:C130)</f>
        <v>-5</v>
      </c>
      <c r="D291" s="1">
        <f t="shared" si="207"/>
        <v>-4.8</v>
      </c>
      <c r="E291" s="1">
        <f t="shared" si="207"/>
        <v>-4.2</v>
      </c>
      <c r="F291" s="1">
        <f t="shared" si="207"/>
        <v>2.2000000000000002</v>
      </c>
      <c r="G291" s="1">
        <f t="shared" si="207"/>
        <v>6.8</v>
      </c>
      <c r="H291" s="1">
        <f t="shared" si="207"/>
        <v>9.6999999999999993</v>
      </c>
      <c r="I291" s="1">
        <f t="shared" si="207"/>
        <v>9.1</v>
      </c>
      <c r="J291" s="1">
        <f t="shared" si="207"/>
        <v>5.6</v>
      </c>
      <c r="K291" s="1">
        <f t="shared" si="207"/>
        <v>2.2000000000000002</v>
      </c>
      <c r="L291" s="1">
        <f t="shared" si="207"/>
        <v>-2.9</v>
      </c>
      <c r="M291" s="1">
        <f t="shared" si="207"/>
        <v>-5.2</v>
      </c>
      <c r="N291" s="1">
        <f t="shared" si="207"/>
        <v>-1.1000000000000001</v>
      </c>
      <c r="O291" s="11">
        <f t="shared" si="207"/>
        <v>30.5</v>
      </c>
      <c r="P291" s="1">
        <f t="shared" si="207"/>
        <v>-5.333333333333333</v>
      </c>
      <c r="Q291" s="1">
        <f t="shared" si="207"/>
        <v>-2.8333333333333335</v>
      </c>
      <c r="R291" s="1">
        <f t="shared" si="207"/>
        <v>8.2333333333333325</v>
      </c>
      <c r="S291" s="1">
        <f t="shared" si="207"/>
        <v>0.79999999999999982</v>
      </c>
      <c r="T291" s="1"/>
      <c r="U291" s="1">
        <f t="shared" ref="U291:AE291" si="208">MAX(U101:U130)</f>
        <v>9.6999999999999993</v>
      </c>
      <c r="V291" s="1">
        <f t="shared" si="208"/>
        <v>-7</v>
      </c>
      <c r="W291" s="1">
        <f t="shared" si="208"/>
        <v>146.82857142857142</v>
      </c>
      <c r="X291" s="1">
        <f t="shared" si="208"/>
        <v>300.92592592592592</v>
      </c>
      <c r="Y291" s="1">
        <f t="shared" si="208"/>
        <v>165.70833333333334</v>
      </c>
      <c r="Z291" s="1">
        <f t="shared" si="208"/>
        <v>218.07175925925924</v>
      </c>
      <c r="AA291" s="1">
        <f t="shared" si="208"/>
        <v>1005.2972222222222</v>
      </c>
      <c r="AB291" s="1">
        <f t="shared" si="208"/>
        <v>243.06386554621849</v>
      </c>
      <c r="AC291" s="1">
        <f t="shared" si="208"/>
        <v>3122.3118811881191</v>
      </c>
      <c r="AD291" s="1">
        <f t="shared" si="208"/>
        <v>30.840659340659357</v>
      </c>
      <c r="AE291" s="1">
        <f t="shared" si="208"/>
        <v>0.68538420914866238</v>
      </c>
      <c r="AG291" s="11">
        <f t="shared" ref="AG291:AU291" si="209">MAX(AG101:AG130)</f>
        <v>0.29992999999999997</v>
      </c>
      <c r="AH291" s="11">
        <f t="shared" si="209"/>
        <v>0.36814999999999998</v>
      </c>
      <c r="AI291" s="11">
        <f t="shared" si="209"/>
        <v>0.24260000000000001</v>
      </c>
      <c r="AJ291" s="11">
        <f t="shared" si="209"/>
        <v>0.37370000000000003</v>
      </c>
      <c r="AK291" s="11">
        <f t="shared" si="209"/>
        <v>0.4093</v>
      </c>
      <c r="AL291" s="11">
        <f t="shared" si="209"/>
        <v>0.53454999999999997</v>
      </c>
      <c r="AM291" s="11">
        <f t="shared" si="209"/>
        <v>0.98108622080800012</v>
      </c>
      <c r="AN291" s="11">
        <f t="shared" si="209"/>
        <v>1.0948318573119999</v>
      </c>
      <c r="AO291" s="11">
        <f t="shared" si="209"/>
        <v>0.92015178956800003</v>
      </c>
      <c r="AP291" s="11">
        <f t="shared" si="209"/>
        <v>0.85399049436800012</v>
      </c>
      <c r="AQ291" s="11">
        <f t="shared" si="209"/>
        <v>0.66560529920000011</v>
      </c>
      <c r="AR291" s="12">
        <f t="shared" si="209"/>
        <v>2.7074295394872627</v>
      </c>
      <c r="AS291" s="12">
        <f t="shared" si="209"/>
        <v>1.2958491167740251</v>
      </c>
      <c r="AT291" s="12">
        <f t="shared" si="209"/>
        <v>1.0662182432488345</v>
      </c>
      <c r="AU291" s="12">
        <f t="shared" si="209"/>
        <v>0.35260632736848346</v>
      </c>
    </row>
    <row r="292" spans="1:47" x14ac:dyDescent="0.35">
      <c r="A292" t="s">
        <v>7</v>
      </c>
      <c r="B292" s="1">
        <f>AVERAGE(B101:B130)</f>
        <v>-11.62</v>
      </c>
      <c r="C292" s="1">
        <f t="shared" ref="C292:S292" si="210">AVERAGE(C101:C130)</f>
        <v>-14.076666666666664</v>
      </c>
      <c r="D292" s="1">
        <f t="shared" si="210"/>
        <v>-13.340000000000002</v>
      </c>
      <c r="E292" s="1">
        <f t="shared" si="210"/>
        <v>-8.1333333333333329</v>
      </c>
      <c r="F292" s="1">
        <f t="shared" si="210"/>
        <v>-0.20666666666666664</v>
      </c>
      <c r="G292" s="1">
        <f t="shared" si="210"/>
        <v>5.1666666666666661</v>
      </c>
      <c r="H292" s="1">
        <f t="shared" si="210"/>
        <v>7.7799999999999994</v>
      </c>
      <c r="I292" s="1">
        <f t="shared" si="210"/>
        <v>7.0699999999999994</v>
      </c>
      <c r="J292" s="1">
        <f t="shared" si="210"/>
        <v>3.0966666666666671</v>
      </c>
      <c r="K292" s="1">
        <f t="shared" si="210"/>
        <v>-1.9766666666666666</v>
      </c>
      <c r="L292" s="1">
        <f t="shared" si="210"/>
        <v>-5.6733333333333329</v>
      </c>
      <c r="M292" s="1">
        <f t="shared" si="210"/>
        <v>-8.8533333333333317</v>
      </c>
      <c r="N292" s="1">
        <f t="shared" si="210"/>
        <v>-3.3833333333333333</v>
      </c>
      <c r="O292" s="11">
        <f t="shared" si="210"/>
        <v>23.576666666666664</v>
      </c>
      <c r="P292" s="1">
        <f t="shared" si="210"/>
        <v>-11.522222222222222</v>
      </c>
      <c r="Q292" s="1">
        <f t="shared" si="210"/>
        <v>-7.2266666666666675</v>
      </c>
      <c r="R292" s="1">
        <f t="shared" si="210"/>
        <v>6.6722222222222207</v>
      </c>
      <c r="S292" s="1">
        <f t="shared" si="210"/>
        <v>-1.5177777777777779</v>
      </c>
      <c r="U292" s="1">
        <f t="shared" ref="U292:AE292" si="211">AVERAGE(U101:U130)</f>
        <v>7.9866666666666655</v>
      </c>
      <c r="V292" s="1">
        <f t="shared" si="211"/>
        <v>-16.029999999999998</v>
      </c>
      <c r="W292" s="1">
        <f t="shared" si="211"/>
        <v>136.97368569217818</v>
      </c>
      <c r="X292" s="1">
        <f t="shared" si="211"/>
        <v>277.28677437743346</v>
      </c>
      <c r="Y292" s="1">
        <f t="shared" si="211"/>
        <v>140.31308868525534</v>
      </c>
      <c r="Z292" s="1">
        <f t="shared" si="211"/>
        <v>207.13023003480583</v>
      </c>
      <c r="AA292" s="1">
        <f t="shared" si="211"/>
        <v>748.5894497017141</v>
      </c>
      <c r="AB292" s="1">
        <f t="shared" si="211"/>
        <v>225.43570800172699</v>
      </c>
      <c r="AC292" s="1">
        <f t="shared" si="211"/>
        <v>2413.7711410665024</v>
      </c>
      <c r="AD292" s="1">
        <f t="shared" si="211"/>
        <v>24.255831691314661</v>
      </c>
      <c r="AE292" s="1">
        <f t="shared" si="211"/>
        <v>0.64017679646040493</v>
      </c>
      <c r="AG292" s="11">
        <f t="shared" ref="AG292:AU292" si="212">AVERAGE(AG101:AG130)</f>
        <v>0.22908200000000004</v>
      </c>
      <c r="AH292" s="11">
        <f t="shared" si="212"/>
        <v>0.2802236666666667</v>
      </c>
      <c r="AI292" s="11">
        <f t="shared" si="212"/>
        <v>0.19829066666666667</v>
      </c>
      <c r="AJ292" s="11">
        <f t="shared" si="212"/>
        <v>0.30308199999999996</v>
      </c>
      <c r="AK292" s="11">
        <f t="shared" si="212"/>
        <v>0.34145133333333333</v>
      </c>
      <c r="AL292" s="11">
        <f t="shared" si="212"/>
        <v>0.48954833333333331</v>
      </c>
      <c r="AM292" s="11">
        <f t="shared" si="212"/>
        <v>0.88971015392033348</v>
      </c>
      <c r="AN292" s="11">
        <f t="shared" si="212"/>
        <v>1.0390980275093333</v>
      </c>
      <c r="AO292" s="11">
        <f t="shared" si="212"/>
        <v>0.85205452719599994</v>
      </c>
      <c r="AP292" s="11">
        <f t="shared" si="212"/>
        <v>0.79625384722266679</v>
      </c>
      <c r="AQ292" s="11">
        <f t="shared" si="212"/>
        <v>0.64725654672166688</v>
      </c>
      <c r="AR292" s="12">
        <f t="shared" si="212"/>
        <v>2.3894322660785465</v>
      </c>
      <c r="AS292" s="12">
        <f t="shared" si="212"/>
        <v>1.1565925195215963</v>
      </c>
      <c r="AT292" s="12">
        <f t="shared" si="212"/>
        <v>0.94813651399065058</v>
      </c>
      <c r="AU292" s="12">
        <f t="shared" si="212"/>
        <v>0.307195914859485</v>
      </c>
    </row>
    <row r="293" spans="1:47" x14ac:dyDescent="0.35">
      <c r="A293" t="s">
        <v>8</v>
      </c>
      <c r="B293" s="1">
        <f>MIN(B101:B130)</f>
        <v>-16.899999999999999</v>
      </c>
      <c r="C293" s="1">
        <f t="shared" ref="C293:S293" si="213">MIN(C101:C130)</f>
        <v>-20.3</v>
      </c>
      <c r="D293" s="1">
        <f t="shared" si="213"/>
        <v>-21</v>
      </c>
      <c r="E293" s="1">
        <f t="shared" si="213"/>
        <v>-13.2</v>
      </c>
      <c r="F293" s="1">
        <f t="shared" si="213"/>
        <v>-2.6</v>
      </c>
      <c r="G293" s="1">
        <f t="shared" si="213"/>
        <v>3.6</v>
      </c>
      <c r="H293" s="1">
        <f t="shared" si="213"/>
        <v>5.7</v>
      </c>
      <c r="I293" s="1">
        <f t="shared" si="213"/>
        <v>4.9000000000000004</v>
      </c>
      <c r="J293" s="1">
        <f t="shared" si="213"/>
        <v>1.4</v>
      </c>
      <c r="K293" s="1">
        <f t="shared" si="213"/>
        <v>-4.4000000000000004</v>
      </c>
      <c r="L293" s="1">
        <f t="shared" si="213"/>
        <v>-9.1999999999999993</v>
      </c>
      <c r="M293" s="1">
        <f t="shared" si="213"/>
        <v>-14.2</v>
      </c>
      <c r="N293" s="1">
        <f t="shared" si="213"/>
        <v>-5.4</v>
      </c>
      <c r="O293" s="11">
        <f t="shared" si="213"/>
        <v>19.400000000000002</v>
      </c>
      <c r="P293" s="1">
        <f t="shared" si="213"/>
        <v>-16.033333333333335</v>
      </c>
      <c r="Q293" s="1">
        <f t="shared" si="213"/>
        <v>-9.7333333333333325</v>
      </c>
      <c r="R293" s="1">
        <f t="shared" si="213"/>
        <v>5.7</v>
      </c>
      <c r="S293" s="1">
        <f t="shared" si="213"/>
        <v>-3.3666666666666667</v>
      </c>
      <c r="U293" s="1">
        <f t="shared" ref="U293:AE293" si="214">MIN(U101:U130)</f>
        <v>6.5</v>
      </c>
      <c r="V293" s="1">
        <f t="shared" si="214"/>
        <v>-21</v>
      </c>
      <c r="W293" s="1">
        <f t="shared" si="214"/>
        <v>127.21604938271605</v>
      </c>
      <c r="X293" s="1">
        <f t="shared" si="214"/>
        <v>268.16666666666669</v>
      </c>
      <c r="Y293" s="1">
        <f t="shared" si="214"/>
        <v>123.42599620493357</v>
      </c>
      <c r="Z293" s="1">
        <f t="shared" si="214"/>
        <v>200.65150303805564</v>
      </c>
      <c r="AA293" s="1">
        <f t="shared" si="214"/>
        <v>546.31354497354505</v>
      </c>
      <c r="AB293" s="1">
        <f t="shared" si="214"/>
        <v>203.79055258467022</v>
      </c>
      <c r="AC293" s="1">
        <f t="shared" si="214"/>
        <v>983.85897435897414</v>
      </c>
      <c r="AD293" s="1">
        <f t="shared" si="214"/>
        <v>17.117452330508485</v>
      </c>
      <c r="AE293" s="1">
        <f t="shared" si="214"/>
        <v>0.53975245684063189</v>
      </c>
      <c r="AG293" s="11">
        <f t="shared" ref="AG293:AU293" si="215">MIN(AG101:AG130)</f>
        <v>0.15233000000000002</v>
      </c>
      <c r="AH293" s="11">
        <f t="shared" si="215"/>
        <v>0.22718000000000002</v>
      </c>
      <c r="AI293" s="11">
        <f t="shared" si="215"/>
        <v>0.17156000000000002</v>
      </c>
      <c r="AJ293" s="11">
        <f t="shared" si="215"/>
        <v>0.26048000000000004</v>
      </c>
      <c r="AK293" s="11">
        <f t="shared" si="215"/>
        <v>0.30052000000000001</v>
      </c>
      <c r="AL293" s="11">
        <f t="shared" si="215"/>
        <v>0.46240000000000003</v>
      </c>
      <c r="AM293" s="11">
        <f t="shared" si="215"/>
        <v>0.75986180245000012</v>
      </c>
      <c r="AN293" s="11">
        <f t="shared" si="215"/>
        <v>0.9522025192000001</v>
      </c>
      <c r="AO293" s="11">
        <f t="shared" si="215"/>
        <v>0.7531200898</v>
      </c>
      <c r="AP293" s="11">
        <f t="shared" si="215"/>
        <v>0.71342110580000018</v>
      </c>
      <c r="AQ293" s="11">
        <f t="shared" si="215"/>
        <v>0.62250426005000015</v>
      </c>
      <c r="AR293" s="12">
        <f t="shared" si="215"/>
        <v>2.1032609004071241</v>
      </c>
      <c r="AS293" s="12">
        <f t="shared" si="215"/>
        <v>1.0313558905294127</v>
      </c>
      <c r="AT293" s="12">
        <f t="shared" si="215"/>
        <v>0.84238787953604144</v>
      </c>
      <c r="AU293" s="12">
        <f t="shared" si="215"/>
        <v>0.26696689186037525</v>
      </c>
    </row>
    <row r="294" spans="1:47" x14ac:dyDescent="0.35">
      <c r="AA294"/>
      <c r="AE294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2"/>
      <c r="AS294" s="12"/>
      <c r="AT294" s="12"/>
      <c r="AU294" s="12"/>
    </row>
    <row r="295" spans="1:47" x14ac:dyDescent="0.35">
      <c r="A295" s="30" t="s">
        <v>12</v>
      </c>
      <c r="AA295"/>
      <c r="AE295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2"/>
      <c r="AS295" s="12"/>
      <c r="AT295" s="12"/>
      <c r="AU295" s="12"/>
    </row>
    <row r="296" spans="1:47" x14ac:dyDescent="0.35">
      <c r="A296" t="s">
        <v>6</v>
      </c>
      <c r="B296" s="1">
        <f>MAX(B131:B160)</f>
        <v>-4.0999999999999996</v>
      </c>
      <c r="C296" s="1">
        <f t="shared" ref="C296:S296" si="216">MAX(C131:C160)</f>
        <v>-4.0999999999999996</v>
      </c>
      <c r="D296" s="1">
        <f t="shared" si="216"/>
        <v>-6.4</v>
      </c>
      <c r="E296" s="1">
        <f t="shared" si="216"/>
        <v>-4.7</v>
      </c>
      <c r="F296" s="1">
        <f t="shared" si="216"/>
        <v>2.4</v>
      </c>
      <c r="G296" s="1">
        <f t="shared" si="216"/>
        <v>7.1</v>
      </c>
      <c r="H296" s="1">
        <f t="shared" si="216"/>
        <v>9.4</v>
      </c>
      <c r="I296" s="1">
        <f t="shared" si="216"/>
        <v>9.3000000000000007</v>
      </c>
      <c r="J296" s="1">
        <f t="shared" si="216"/>
        <v>4.7</v>
      </c>
      <c r="K296" s="1">
        <f t="shared" si="216"/>
        <v>0.8</v>
      </c>
      <c r="L296" s="1">
        <f t="shared" si="216"/>
        <v>-3.3</v>
      </c>
      <c r="M296" s="1">
        <f t="shared" si="216"/>
        <v>-1.3</v>
      </c>
      <c r="N296" s="1">
        <f t="shared" si="216"/>
        <v>-1.7</v>
      </c>
      <c r="O296" s="11">
        <f t="shared" si="216"/>
        <v>28.700000000000003</v>
      </c>
      <c r="P296" s="1">
        <f t="shared" si="216"/>
        <v>-5.2</v>
      </c>
      <c r="Q296" s="1">
        <f t="shared" si="216"/>
        <v>-3.3666666666666671</v>
      </c>
      <c r="R296" s="1">
        <f t="shared" si="216"/>
        <v>7.5333333333333341</v>
      </c>
      <c r="S296" s="1">
        <f t="shared" si="216"/>
        <v>3.3333333333333215E-2</v>
      </c>
      <c r="U296" s="1">
        <f t="shared" ref="U296:AE296" si="217">MAX(U131:U160)</f>
        <v>9.4</v>
      </c>
      <c r="V296" s="1">
        <f t="shared" si="217"/>
        <v>-10.7</v>
      </c>
      <c r="W296" s="1">
        <f t="shared" si="217"/>
        <v>152.92857142857142</v>
      </c>
      <c r="X296" s="1">
        <f t="shared" si="217"/>
        <v>292.78070175438597</v>
      </c>
      <c r="Y296" s="1">
        <f t="shared" si="217"/>
        <v>153.08221024258762</v>
      </c>
      <c r="Z296" s="1">
        <f t="shared" si="217"/>
        <v>218.3634278002699</v>
      </c>
      <c r="AA296" s="1">
        <f t="shared" si="217"/>
        <v>875.29004573580835</v>
      </c>
      <c r="AB296" s="1">
        <f t="shared" si="217"/>
        <v>245.60281385281385</v>
      </c>
      <c r="AC296" s="1">
        <f t="shared" si="217"/>
        <v>4895.6827561327555</v>
      </c>
      <c r="AD296" s="1">
        <f t="shared" si="217"/>
        <v>36.83428649237473</v>
      </c>
      <c r="AE296" s="1">
        <f t="shared" si="217"/>
        <v>0.74524602370518411</v>
      </c>
      <c r="AG296" s="11">
        <f t="shared" ref="AG296:AU296" si="218">MAX(AG131:AG160)</f>
        <v>0.28886000000000006</v>
      </c>
      <c r="AH296" s="11">
        <f t="shared" si="218"/>
        <v>0.34529000000000004</v>
      </c>
      <c r="AI296" s="11">
        <f t="shared" si="218"/>
        <v>0.23108000000000004</v>
      </c>
      <c r="AJ296" s="11">
        <f t="shared" si="218"/>
        <v>0.35534000000000004</v>
      </c>
      <c r="AK296" s="11">
        <f t="shared" si="218"/>
        <v>0.39166000000000001</v>
      </c>
      <c r="AL296" s="11">
        <f t="shared" si="218"/>
        <v>0.52285000000000004</v>
      </c>
      <c r="AM296" s="11">
        <f t="shared" si="218"/>
        <v>1.023460840402</v>
      </c>
      <c r="AN296" s="11">
        <f t="shared" si="218"/>
        <v>1.118832911008</v>
      </c>
      <c r="AO296" s="11">
        <f t="shared" si="218"/>
        <v>0.95121188423200009</v>
      </c>
      <c r="AP296" s="11">
        <f t="shared" si="218"/>
        <v>0.88057652903200012</v>
      </c>
      <c r="AQ296" s="11">
        <f t="shared" si="218"/>
        <v>0.6744312104500001</v>
      </c>
      <c r="AR296" s="12">
        <f t="shared" si="218"/>
        <v>2.5597229437430773</v>
      </c>
      <c r="AS296" s="12">
        <f t="shared" si="218"/>
        <v>1.2409384270869852</v>
      </c>
      <c r="AT296" s="12">
        <f t="shared" si="218"/>
        <v>1.0165661725736932</v>
      </c>
      <c r="AU296" s="12">
        <f t="shared" si="218"/>
        <v>0.3301858074969331</v>
      </c>
    </row>
    <row r="297" spans="1:47" x14ac:dyDescent="0.35">
      <c r="A297" t="s">
        <v>7</v>
      </c>
      <c r="B297" s="1">
        <f>AVERAGE(B131:B160)</f>
        <v>-11.363333333333335</v>
      </c>
      <c r="C297" s="1">
        <f t="shared" ref="C297:S297" si="219">AVERAGE(C131:C160)</f>
        <v>-14.563333333333334</v>
      </c>
      <c r="D297" s="1">
        <f t="shared" si="219"/>
        <v>-15.503333333333336</v>
      </c>
      <c r="E297" s="1">
        <f t="shared" si="219"/>
        <v>-8.5200000000000014</v>
      </c>
      <c r="F297" s="1">
        <f t="shared" si="219"/>
        <v>-0.64999999999999991</v>
      </c>
      <c r="G297" s="1">
        <f t="shared" si="219"/>
        <v>4.6433333333333326</v>
      </c>
      <c r="H297" s="1">
        <f t="shared" si="219"/>
        <v>7.6399999999999988</v>
      </c>
      <c r="I297" s="1">
        <f t="shared" si="219"/>
        <v>7.2533333333333339</v>
      </c>
      <c r="J297" s="1">
        <f t="shared" si="219"/>
        <v>3.0399999999999991</v>
      </c>
      <c r="K297" s="1">
        <f t="shared" si="219"/>
        <v>-2.2800000000000002</v>
      </c>
      <c r="L297" s="1">
        <f t="shared" si="219"/>
        <v>-5.9033333333333342</v>
      </c>
      <c r="M297" s="1">
        <f t="shared" si="219"/>
        <v>-9.259999999999998</v>
      </c>
      <c r="N297" s="1">
        <f t="shared" si="219"/>
        <v>-3.7966666666666664</v>
      </c>
      <c r="O297" s="11">
        <f t="shared" si="219"/>
        <v>22.90333333333334</v>
      </c>
      <c r="P297" s="1">
        <f t="shared" si="219"/>
        <v>-11.705555555555554</v>
      </c>
      <c r="Q297" s="1">
        <f t="shared" si="219"/>
        <v>-8.2244444444444422</v>
      </c>
      <c r="R297" s="1">
        <f t="shared" si="219"/>
        <v>6.5122222222222232</v>
      </c>
      <c r="S297" s="1">
        <f t="shared" si="219"/>
        <v>-1.7144444444444447</v>
      </c>
      <c r="U297" s="1">
        <f t="shared" ref="U297:AE297" si="220">AVERAGE(U131:U160)</f>
        <v>7.91</v>
      </c>
      <c r="V297" s="1">
        <f t="shared" si="220"/>
        <v>-17.119999999999997</v>
      </c>
      <c r="W297" s="1">
        <f t="shared" si="220"/>
        <v>138.82119931695792</v>
      </c>
      <c r="X297" s="1">
        <f t="shared" si="220"/>
        <v>275.70563348228461</v>
      </c>
      <c r="Y297" s="1">
        <f t="shared" si="220"/>
        <v>136.8844341653267</v>
      </c>
      <c r="Z297" s="1">
        <f t="shared" si="220"/>
        <v>207.26341639962129</v>
      </c>
      <c r="AA297" s="1">
        <f t="shared" si="220"/>
        <v>723.06278402044381</v>
      </c>
      <c r="AB297" s="1">
        <f t="shared" si="220"/>
        <v>227.1232637286457</v>
      </c>
      <c r="AC297" s="1">
        <f t="shared" si="220"/>
        <v>2603.0714906833987</v>
      </c>
      <c r="AD297" s="1">
        <f t="shared" si="220"/>
        <v>25.259567452635054</v>
      </c>
      <c r="AE297" s="1">
        <f t="shared" si="220"/>
        <v>0.65075870629835619</v>
      </c>
      <c r="AG297" s="11">
        <f t="shared" ref="AG297:AU297" si="221">AVERAGE(AG131:AG160)</f>
        <v>0.22391599999999998</v>
      </c>
      <c r="AH297" s="11">
        <f t="shared" si="221"/>
        <v>0.27167233333333335</v>
      </c>
      <c r="AI297" s="11">
        <f t="shared" si="221"/>
        <v>0.19398133333333337</v>
      </c>
      <c r="AJ297" s="11">
        <f t="shared" si="221"/>
        <v>0.29621400000000003</v>
      </c>
      <c r="AK297" s="11">
        <f t="shared" si="221"/>
        <v>0.33485266666666669</v>
      </c>
      <c r="AL297" s="11">
        <f t="shared" si="221"/>
        <v>0.48517166666666661</v>
      </c>
      <c r="AM297" s="11">
        <f t="shared" si="221"/>
        <v>0.90294371990086664</v>
      </c>
      <c r="AN297" s="11">
        <f t="shared" si="221"/>
        <v>1.0477027686634666</v>
      </c>
      <c r="AO297" s="11">
        <f t="shared" si="221"/>
        <v>0.86206676684720007</v>
      </c>
      <c r="AP297" s="11">
        <f t="shared" si="221"/>
        <v>0.80467009386053345</v>
      </c>
      <c r="AQ297" s="11">
        <f t="shared" si="221"/>
        <v>0.64982234744833345</v>
      </c>
      <c r="AR297" s="12">
        <f t="shared" si="221"/>
        <v>2.359221913890702</v>
      </c>
      <c r="AS297" s="12">
        <f t="shared" si="221"/>
        <v>1.1440537339433299</v>
      </c>
      <c r="AT297" s="12">
        <f t="shared" si="221"/>
        <v>0.93726141701700783</v>
      </c>
      <c r="AU297" s="12">
        <f t="shared" si="221"/>
        <v>0.30261371626996242</v>
      </c>
    </row>
    <row r="298" spans="1:47" x14ac:dyDescent="0.35">
      <c r="A298" t="s">
        <v>8</v>
      </c>
      <c r="B298" s="1">
        <f>MIN(B131:B160)</f>
        <v>-28.9</v>
      </c>
      <c r="C298" s="1">
        <f t="shared" ref="C298:S298" si="222">MIN(C131:C160)</f>
        <v>-29.9</v>
      </c>
      <c r="D298" s="1">
        <f t="shared" si="222"/>
        <v>-23</v>
      </c>
      <c r="E298" s="1">
        <f t="shared" si="222"/>
        <v>-13.3</v>
      </c>
      <c r="F298" s="1">
        <f t="shared" si="222"/>
        <v>-4</v>
      </c>
      <c r="G298" s="1">
        <f t="shared" si="222"/>
        <v>3</v>
      </c>
      <c r="H298" s="1">
        <f t="shared" si="222"/>
        <v>5.2</v>
      </c>
      <c r="I298" s="1">
        <f t="shared" si="222"/>
        <v>5.6</v>
      </c>
      <c r="J298" s="1">
        <f t="shared" si="222"/>
        <v>1.2</v>
      </c>
      <c r="K298" s="1">
        <f t="shared" si="222"/>
        <v>-4.3</v>
      </c>
      <c r="L298" s="1">
        <f t="shared" si="222"/>
        <v>-10</v>
      </c>
      <c r="M298" s="1">
        <f t="shared" si="222"/>
        <v>-17.899999999999999</v>
      </c>
      <c r="N298" s="1">
        <f t="shared" si="222"/>
        <v>-7.2</v>
      </c>
      <c r="O298" s="11">
        <f t="shared" si="222"/>
        <v>17.7</v>
      </c>
      <c r="P298" s="1">
        <f t="shared" si="222"/>
        <v>-20.466666666666665</v>
      </c>
      <c r="Q298" s="1">
        <f t="shared" si="222"/>
        <v>-12.1</v>
      </c>
      <c r="R298" s="1">
        <f t="shared" si="222"/>
        <v>4.8666666666666663</v>
      </c>
      <c r="S298" s="1">
        <f t="shared" si="222"/>
        <v>-3.1333333333333333</v>
      </c>
      <c r="U298" s="1">
        <f t="shared" ref="U298:AE298" si="223">MIN(U131:U160)</f>
        <v>6.2</v>
      </c>
      <c r="V298" s="1">
        <f t="shared" si="223"/>
        <v>-29.9</v>
      </c>
      <c r="W298" s="1">
        <f t="shared" si="223"/>
        <v>126.78571428571429</v>
      </c>
      <c r="X298" s="1">
        <f t="shared" si="223"/>
        <v>265.95652173913044</v>
      </c>
      <c r="Y298" s="1">
        <f t="shared" si="223"/>
        <v>120.04415584415588</v>
      </c>
      <c r="Z298" s="1">
        <f t="shared" si="223"/>
        <v>201.38471654003507</v>
      </c>
      <c r="AA298" s="1">
        <f t="shared" si="223"/>
        <v>528.47655279503101</v>
      </c>
      <c r="AB298" s="1">
        <f t="shared" si="223"/>
        <v>201.81672113289761</v>
      </c>
      <c r="AC298" s="1">
        <f t="shared" si="223"/>
        <v>1524.0774285714285</v>
      </c>
      <c r="AD298" s="1">
        <f t="shared" si="223"/>
        <v>17.435081585081591</v>
      </c>
      <c r="AE298" s="1">
        <f t="shared" si="223"/>
        <v>0.57588057951344529</v>
      </c>
      <c r="AG298" s="11">
        <f t="shared" ref="AG298:AU298" si="224">MIN(AG131:AG160)</f>
        <v>0.13388000000000003</v>
      </c>
      <c r="AH298" s="11">
        <f t="shared" si="224"/>
        <v>0.20558999999999999</v>
      </c>
      <c r="AI298" s="11">
        <f t="shared" si="224"/>
        <v>0.16067999999999999</v>
      </c>
      <c r="AJ298" s="11">
        <f t="shared" si="224"/>
        <v>0.24314000000000002</v>
      </c>
      <c r="AK298" s="11">
        <f t="shared" si="224"/>
        <v>0.28386</v>
      </c>
      <c r="AL298" s="11">
        <f t="shared" si="224"/>
        <v>0.45134999999999997</v>
      </c>
      <c r="AM298" s="11">
        <f t="shared" si="224"/>
        <v>0.78920204552199991</v>
      </c>
      <c r="AN298" s="11">
        <f t="shared" si="224"/>
        <v>0.9736722786880001</v>
      </c>
      <c r="AO298" s="11">
        <f t="shared" si="224"/>
        <v>0.77599156775199996</v>
      </c>
      <c r="AP298" s="11">
        <f t="shared" si="224"/>
        <v>0.73232548455200019</v>
      </c>
      <c r="AQ298" s="11">
        <f t="shared" si="224"/>
        <v>0.62778203645000008</v>
      </c>
      <c r="AR298" s="12">
        <f t="shared" si="224"/>
        <v>2.0838364548734827</v>
      </c>
      <c r="AS298" s="12">
        <f t="shared" si="224"/>
        <v>1.0221793735531515</v>
      </c>
      <c r="AT298" s="12">
        <f t="shared" si="224"/>
        <v>0.83568536308440267</v>
      </c>
      <c r="AU298" s="12">
        <f t="shared" si="224"/>
        <v>0.26416136163056453</v>
      </c>
    </row>
    <row r="299" spans="1:47" x14ac:dyDescent="0.35">
      <c r="AA299"/>
      <c r="AE299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2"/>
      <c r="AS299" s="12"/>
      <c r="AT299" s="12"/>
      <c r="AU299" s="12"/>
    </row>
    <row r="300" spans="1:47" x14ac:dyDescent="0.35">
      <c r="A300" s="30" t="s">
        <v>13</v>
      </c>
      <c r="AA300"/>
      <c r="AE300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2"/>
      <c r="AS300" s="12"/>
      <c r="AT300" s="12"/>
      <c r="AU300" s="12"/>
    </row>
    <row r="301" spans="1:47" x14ac:dyDescent="0.35">
      <c r="A301" t="s">
        <v>6</v>
      </c>
      <c r="B301" s="1">
        <f t="shared" ref="B301:S301" si="225">MAX(B161:B190)</f>
        <v>-5.3</v>
      </c>
      <c r="C301" s="1">
        <f t="shared" si="225"/>
        <v>-4.5999999999999996</v>
      </c>
      <c r="D301" s="1">
        <f t="shared" si="225"/>
        <v>-4.3</v>
      </c>
      <c r="E301" s="1">
        <f t="shared" si="225"/>
        <v>-0.4</v>
      </c>
      <c r="F301" s="1">
        <f t="shared" si="225"/>
        <v>4.7</v>
      </c>
      <c r="G301" s="1">
        <f t="shared" si="225"/>
        <v>8.5</v>
      </c>
      <c r="H301" s="1">
        <f t="shared" si="225"/>
        <v>10.5</v>
      </c>
      <c r="I301" s="1">
        <f t="shared" si="225"/>
        <v>9.6</v>
      </c>
      <c r="J301" s="1">
        <f t="shared" si="225"/>
        <v>6.3</v>
      </c>
      <c r="K301" s="1">
        <f t="shared" si="225"/>
        <v>1.2</v>
      </c>
      <c r="L301" s="1">
        <f t="shared" si="225"/>
        <v>4.4000000000000004</v>
      </c>
      <c r="M301" s="1">
        <f t="shared" si="225"/>
        <v>-1.9</v>
      </c>
      <c r="N301" s="1">
        <f t="shared" si="225"/>
        <v>0.9</v>
      </c>
      <c r="O301" s="11">
        <f t="shared" si="225"/>
        <v>36.200000000000003</v>
      </c>
      <c r="P301" s="1">
        <f t="shared" si="225"/>
        <v>-5</v>
      </c>
      <c r="Q301" s="1">
        <f t="shared" si="225"/>
        <v>-1.7333333333333334</v>
      </c>
      <c r="R301" s="1">
        <f t="shared" si="225"/>
        <v>9.2666666666666657</v>
      </c>
      <c r="S301" s="1">
        <f t="shared" si="225"/>
        <v>2.6666666666666665</v>
      </c>
      <c r="U301" s="1">
        <f t="shared" ref="U301:AE301" si="226">MAX(U161:U190)</f>
        <v>10.5</v>
      </c>
      <c r="V301" s="1">
        <f t="shared" si="226"/>
        <v>-7.3</v>
      </c>
      <c r="W301" s="1">
        <f t="shared" si="226"/>
        <v>161</v>
      </c>
      <c r="X301" s="1">
        <f t="shared" si="226"/>
        <v>308.83333333333331</v>
      </c>
      <c r="Y301" s="1">
        <f t="shared" si="226"/>
        <v>190.3463908450704</v>
      </c>
      <c r="Z301" s="1">
        <f t="shared" si="226"/>
        <v>225.90822784810126</v>
      </c>
      <c r="AA301" s="1">
        <f t="shared" si="226"/>
        <v>1294.3554577464786</v>
      </c>
      <c r="AB301" s="1">
        <f t="shared" si="226"/>
        <v>244.79347826086956</v>
      </c>
      <c r="AC301" s="1">
        <f t="shared" si="226"/>
        <v>4079.8913043478256</v>
      </c>
      <c r="AD301" s="1">
        <f t="shared" si="226"/>
        <v>43.152380952380938</v>
      </c>
      <c r="AE301" s="1">
        <f t="shared" si="226"/>
        <v>0.74539681800525504</v>
      </c>
      <c r="AG301" s="11">
        <f t="shared" ref="AG301:AU301" si="227">MAX(AG161:AG190)</f>
        <v>0.32945000000000002</v>
      </c>
      <c r="AH301" s="11">
        <f t="shared" si="227"/>
        <v>0.44054000000000004</v>
      </c>
      <c r="AI301" s="11">
        <f t="shared" si="227"/>
        <v>0.27907999999999999</v>
      </c>
      <c r="AJ301" s="11">
        <f t="shared" si="227"/>
        <v>0.43184000000000006</v>
      </c>
      <c r="AK301" s="11">
        <f t="shared" si="227"/>
        <v>0.46516000000000002</v>
      </c>
      <c r="AL301" s="11">
        <f t="shared" si="227"/>
        <v>0.5716</v>
      </c>
      <c r="AM301" s="11">
        <f t="shared" si="227"/>
        <v>1.1552848652979999</v>
      </c>
      <c r="AN301" s="11">
        <f t="shared" si="227"/>
        <v>1.189693235872</v>
      </c>
      <c r="AO301" s="11">
        <f t="shared" si="227"/>
        <v>1.046766411208</v>
      </c>
      <c r="AP301" s="11">
        <f t="shared" si="227"/>
        <v>0.96289438400800009</v>
      </c>
      <c r="AQ301" s="11">
        <f t="shared" si="227"/>
        <v>0.70254147445000004</v>
      </c>
      <c r="AR301" s="12">
        <f t="shared" si="227"/>
        <v>2.916368031979462</v>
      </c>
      <c r="AS301" s="12">
        <f t="shared" si="227"/>
        <v>1.3761547176328173</v>
      </c>
      <c r="AT301" s="12">
        <f t="shared" si="227"/>
        <v>1.1429035410659494</v>
      </c>
      <c r="AU301" s="12">
        <f t="shared" si="227"/>
        <v>0.39343907624835806</v>
      </c>
    </row>
    <row r="302" spans="1:47" x14ac:dyDescent="0.35">
      <c r="A302" t="s">
        <v>7</v>
      </c>
      <c r="B302" s="1">
        <f t="shared" ref="B302:S302" si="228">AVERAGE(B161:B190)</f>
        <v>-10.843333333333332</v>
      </c>
      <c r="C302" s="1">
        <f t="shared" si="228"/>
        <v>-13.503333333333334</v>
      </c>
      <c r="D302" s="1">
        <f t="shared" si="228"/>
        <v>-13.22</v>
      </c>
      <c r="E302" s="1">
        <f t="shared" si="228"/>
        <v>-6.8633333333333342</v>
      </c>
      <c r="F302" s="1">
        <f t="shared" si="228"/>
        <v>-0.26666666666666661</v>
      </c>
      <c r="G302" s="1">
        <f t="shared" si="228"/>
        <v>5.1866666666666665</v>
      </c>
      <c r="H302" s="1">
        <f t="shared" si="228"/>
        <v>8.0133333333333319</v>
      </c>
      <c r="I302" s="1">
        <f t="shared" si="228"/>
        <v>7.0866666666666669</v>
      </c>
      <c r="J302" s="1">
        <f t="shared" si="228"/>
        <v>3.3066666666666671</v>
      </c>
      <c r="K302" s="1">
        <f t="shared" si="228"/>
        <v>-1.2233333333333338</v>
      </c>
      <c r="L302" s="1">
        <f t="shared" si="228"/>
        <v>-4.5366666666666662</v>
      </c>
      <c r="M302" s="1">
        <f t="shared" si="228"/>
        <v>-7.2966666666666695</v>
      </c>
      <c r="N302" s="1">
        <f t="shared" si="228"/>
        <v>-2.8466666666666667</v>
      </c>
      <c r="O302" s="11">
        <f t="shared" si="228"/>
        <v>24.360000000000007</v>
      </c>
      <c r="P302" s="1">
        <f t="shared" si="228"/>
        <v>-10.616666666666667</v>
      </c>
      <c r="Q302" s="1">
        <f t="shared" si="228"/>
        <v>-6.7833333333333332</v>
      </c>
      <c r="R302" s="1">
        <f t="shared" si="228"/>
        <v>6.7622222222222224</v>
      </c>
      <c r="S302" s="1">
        <f t="shared" si="228"/>
        <v>-0.81777777777777771</v>
      </c>
      <c r="U302" s="1">
        <f t="shared" ref="U302:AE302" si="229">AVERAGE(U161:U190)</f>
        <v>8.1933333333333316</v>
      </c>
      <c r="V302" s="1">
        <f t="shared" si="229"/>
        <v>-15.316666666666668</v>
      </c>
      <c r="W302" s="1">
        <f t="shared" si="229"/>
        <v>136.32996616710619</v>
      </c>
      <c r="X302" s="1">
        <f t="shared" si="229"/>
        <v>281.82997500932839</v>
      </c>
      <c r="Y302" s="1">
        <f t="shared" si="229"/>
        <v>145.5000088422222</v>
      </c>
      <c r="Z302" s="1">
        <f t="shared" si="229"/>
        <v>209.07997058821732</v>
      </c>
      <c r="AA302" s="1">
        <f t="shared" si="229"/>
        <v>800.09913189014082</v>
      </c>
      <c r="AB302" s="1">
        <f t="shared" si="229"/>
        <v>219.96513276997823</v>
      </c>
      <c r="AC302" s="1">
        <f t="shared" si="229"/>
        <v>2261.5298212484736</v>
      </c>
      <c r="AD302" s="1">
        <f t="shared" si="229"/>
        <v>26.347399782117073</v>
      </c>
      <c r="AE302" s="1">
        <f t="shared" si="229"/>
        <v>0.62329403283592522</v>
      </c>
      <c r="AG302" s="11">
        <f t="shared" ref="AG302:AU302" si="230">AVERAGE(AG161:AG190)</f>
        <v>0.23769200000000004</v>
      </c>
      <c r="AH302" s="11">
        <f t="shared" si="230"/>
        <v>0.29017200000000004</v>
      </c>
      <c r="AI302" s="11">
        <f t="shared" si="230"/>
        <v>0.20330400000000004</v>
      </c>
      <c r="AJ302" s="11">
        <f t="shared" si="230"/>
        <v>0.31107200000000002</v>
      </c>
      <c r="AK302" s="11">
        <f t="shared" si="230"/>
        <v>0.34912800000000005</v>
      </c>
      <c r="AL302" s="11">
        <f t="shared" si="230"/>
        <v>0.49464000000000014</v>
      </c>
      <c r="AM302" s="11">
        <f t="shared" si="230"/>
        <v>0.88113051825599997</v>
      </c>
      <c r="AN302" s="11">
        <f t="shared" si="230"/>
        <v>1.0308184633920001</v>
      </c>
      <c r="AO302" s="11">
        <f t="shared" si="230"/>
        <v>0.84480318352000028</v>
      </c>
      <c r="AP302" s="11">
        <f t="shared" si="230"/>
        <v>0.79052116128000016</v>
      </c>
      <c r="AQ302" s="11">
        <f t="shared" si="230"/>
        <v>0.64605699588000021</v>
      </c>
      <c r="AR302" s="12">
        <f t="shared" si="230"/>
        <v>2.4429348793301027</v>
      </c>
      <c r="AS302" s="12">
        <f t="shared" si="230"/>
        <v>1.1804693584941539</v>
      </c>
      <c r="AT302" s="12">
        <f t="shared" si="230"/>
        <v>0.96886751445020258</v>
      </c>
      <c r="AU302" s="12">
        <f t="shared" si="230"/>
        <v>0.31557485295494553</v>
      </c>
    </row>
    <row r="303" spans="1:47" x14ac:dyDescent="0.35">
      <c r="A303" t="s">
        <v>8</v>
      </c>
      <c r="B303" s="1">
        <f t="shared" ref="B303:S303" si="231">MIN(B161:B190)</f>
        <v>-19.8</v>
      </c>
      <c r="C303" s="1">
        <f t="shared" si="231"/>
        <v>-25</v>
      </c>
      <c r="D303" s="1">
        <f t="shared" si="231"/>
        <v>-23.5</v>
      </c>
      <c r="E303" s="1">
        <f t="shared" si="231"/>
        <v>-12.3</v>
      </c>
      <c r="F303" s="1">
        <f t="shared" si="231"/>
        <v>-5.0999999999999996</v>
      </c>
      <c r="G303" s="1">
        <f t="shared" si="231"/>
        <v>1</v>
      </c>
      <c r="H303" s="1">
        <f t="shared" si="231"/>
        <v>5.0999999999999996</v>
      </c>
      <c r="I303" s="1">
        <f t="shared" si="231"/>
        <v>4.0999999999999996</v>
      </c>
      <c r="J303" s="1">
        <f t="shared" si="231"/>
        <v>0.6</v>
      </c>
      <c r="K303" s="1">
        <f t="shared" si="231"/>
        <v>-4.3</v>
      </c>
      <c r="L303" s="1">
        <f t="shared" si="231"/>
        <v>-8.6</v>
      </c>
      <c r="M303" s="1">
        <f t="shared" si="231"/>
        <v>-12.5</v>
      </c>
      <c r="N303" s="1">
        <f t="shared" si="231"/>
        <v>-6.6</v>
      </c>
      <c r="O303" s="11">
        <f t="shared" si="231"/>
        <v>12.9</v>
      </c>
      <c r="P303" s="1">
        <f t="shared" si="231"/>
        <v>-17.333333333333332</v>
      </c>
      <c r="Q303" s="1">
        <f t="shared" si="231"/>
        <v>-12.800000000000002</v>
      </c>
      <c r="R303" s="1">
        <f t="shared" si="231"/>
        <v>3.6666666666666665</v>
      </c>
      <c r="S303" s="1">
        <f t="shared" si="231"/>
        <v>-3.3000000000000003</v>
      </c>
      <c r="U303" s="1">
        <f t="shared" ref="U303:AE303" si="232">MIN(U161:U190)</f>
        <v>5.5</v>
      </c>
      <c r="V303" s="1">
        <f t="shared" si="232"/>
        <v>-25</v>
      </c>
      <c r="W303" s="1">
        <f t="shared" si="232"/>
        <v>110.80952380952381</v>
      </c>
      <c r="X303" s="1">
        <f t="shared" si="232"/>
        <v>261.73469387755102</v>
      </c>
      <c r="Y303" s="1">
        <f t="shared" si="232"/>
        <v>114.9224782067248</v>
      </c>
      <c r="Z303" s="1">
        <f t="shared" si="232"/>
        <v>194.45825602968461</v>
      </c>
      <c r="AA303" s="1">
        <f t="shared" si="232"/>
        <v>475.9936708860759</v>
      </c>
      <c r="AB303" s="1">
        <f t="shared" si="232"/>
        <v>191.86814024390245</v>
      </c>
      <c r="AC303" s="1">
        <f t="shared" si="232"/>
        <v>1013.5668656716416</v>
      </c>
      <c r="AD303" s="1">
        <f t="shared" si="232"/>
        <v>9.9613656783468087</v>
      </c>
      <c r="AE303" s="1">
        <f t="shared" si="232"/>
        <v>0.47773705772683184</v>
      </c>
      <c r="AG303" s="11">
        <f t="shared" ref="AG303:AU303" si="233">MIN(AG161:AG190)</f>
        <v>0.13019</v>
      </c>
      <c r="AH303" s="11">
        <f t="shared" si="233"/>
        <v>0.14463000000000001</v>
      </c>
      <c r="AI303" s="11">
        <f t="shared" si="233"/>
        <v>0.12996000000000002</v>
      </c>
      <c r="AJ303" s="11">
        <f t="shared" si="233"/>
        <v>0.19418000000000002</v>
      </c>
      <c r="AK303" s="11">
        <f t="shared" si="233"/>
        <v>0.23682</v>
      </c>
      <c r="AL303" s="11">
        <f t="shared" si="233"/>
        <v>0.42014999999999997</v>
      </c>
      <c r="AM303" s="11">
        <f t="shared" si="233"/>
        <v>0.6836372896720001</v>
      </c>
      <c r="AN303" s="11">
        <f t="shared" si="233"/>
        <v>0.88845246428800007</v>
      </c>
      <c r="AO303" s="11">
        <f t="shared" si="233"/>
        <v>0.69145720115200004</v>
      </c>
      <c r="AP303" s="11">
        <f t="shared" si="233"/>
        <v>0.66349305795200009</v>
      </c>
      <c r="AQ303" s="11">
        <f t="shared" si="233"/>
        <v>0.6101622752000001</v>
      </c>
      <c r="AR303" s="12">
        <f t="shared" si="233"/>
        <v>2.0465225599595684</v>
      </c>
      <c r="AS303" s="12">
        <f t="shared" si="233"/>
        <v>1.0267939710143856</v>
      </c>
      <c r="AT303" s="12">
        <f t="shared" si="233"/>
        <v>0.83493856843617109</v>
      </c>
      <c r="AU303" s="12">
        <f t="shared" si="233"/>
        <v>0.25601452672288283</v>
      </c>
    </row>
    <row r="305" spans="1:47" x14ac:dyDescent="0.35">
      <c r="A305" s="30" t="s">
        <v>78</v>
      </c>
    </row>
    <row r="306" spans="1:47" x14ac:dyDescent="0.35">
      <c r="A306" t="s">
        <v>6</v>
      </c>
      <c r="B306" s="1">
        <f t="shared" ref="B306:S306" si="234">MAX(B191:B220)</f>
        <v>1.3434593566158757</v>
      </c>
      <c r="C306" s="1">
        <f t="shared" si="234"/>
        <v>1.1058218914457445</v>
      </c>
      <c r="D306" s="1">
        <f t="shared" si="234"/>
        <v>-4.0448063274171089</v>
      </c>
      <c r="E306" s="1">
        <f t="shared" si="234"/>
        <v>-1.3179072054610979</v>
      </c>
      <c r="F306" s="1">
        <f t="shared" si="234"/>
        <v>3.5769835697261252</v>
      </c>
      <c r="G306" s="1">
        <f t="shared" si="234"/>
        <v>8.8443549396899535</v>
      </c>
      <c r="H306" s="1">
        <f t="shared" si="234"/>
        <v>11.161480306801991</v>
      </c>
      <c r="I306" s="1">
        <f t="shared" si="234"/>
        <v>10.369799994656219</v>
      </c>
      <c r="J306" s="1">
        <f t="shared" si="234"/>
        <v>6.1428794399051299</v>
      </c>
      <c r="K306" s="1">
        <f t="shared" si="234"/>
        <v>2.5836060652607902</v>
      </c>
      <c r="L306" s="1">
        <f t="shared" si="234"/>
        <v>-6.7431295128089541E-2</v>
      </c>
      <c r="M306" s="1">
        <f t="shared" si="234"/>
        <v>-2.3231787096608048</v>
      </c>
      <c r="N306" s="1">
        <f t="shared" si="234"/>
        <v>0.90309126532412698</v>
      </c>
      <c r="O306" s="11">
        <f t="shared" si="234"/>
        <v>38.279535513251318</v>
      </c>
      <c r="P306" s="1">
        <f t="shared" si="234"/>
        <v>-2.733836815080998</v>
      </c>
      <c r="Q306" s="1">
        <f t="shared" si="234"/>
        <v>-2.1542557404695999</v>
      </c>
      <c r="R306" s="1">
        <f t="shared" si="234"/>
        <v>9.8597949073226996</v>
      </c>
      <c r="S306" s="1">
        <f t="shared" si="234"/>
        <v>2.3925788552463882</v>
      </c>
      <c r="U306" s="1">
        <f t="shared" ref="U306:AE306" si="235">MAX(U191:U220)</f>
        <v>11.161480306801991</v>
      </c>
      <c r="V306" s="1">
        <f t="shared" si="235"/>
        <v>-7.2490262199537119</v>
      </c>
      <c r="W306" s="1">
        <f t="shared" si="235"/>
        <v>148.20833333333334</v>
      </c>
      <c r="X306" s="1">
        <f t="shared" si="235"/>
        <v>321.18928515629153</v>
      </c>
      <c r="Y306" s="1">
        <f t="shared" si="235"/>
        <v>187.41569751609018</v>
      </c>
      <c r="Z306" s="1">
        <f t="shared" si="235"/>
        <v>228.10265670360747</v>
      </c>
      <c r="AA306" s="1">
        <f t="shared" si="235"/>
        <v>1333.6949323786596</v>
      </c>
      <c r="AB306" s="1">
        <f t="shared" si="235"/>
        <v>243.00833333333335</v>
      </c>
      <c r="AC306" s="1">
        <f t="shared" si="235"/>
        <v>2718.7186476257434</v>
      </c>
      <c r="AD306" s="1">
        <f t="shared" si="235"/>
        <v>39.270978177775149</v>
      </c>
      <c r="AE306" s="1">
        <f t="shared" si="235"/>
        <v>0.6268207467216097</v>
      </c>
      <c r="AG306" s="11">
        <f t="shared" ref="AG306:AU306" si="236">MAX(AG191:AG220)</f>
        <v>0.35385862332099349</v>
      </c>
      <c r="AH306" s="11">
        <f t="shared" si="236"/>
        <v>0.46695010101829171</v>
      </c>
      <c r="AI306" s="11">
        <f t="shared" si="236"/>
        <v>0.29238902728480842</v>
      </c>
      <c r="AJ306" s="11">
        <f t="shared" si="236"/>
        <v>0.45305126223516345</v>
      </c>
      <c r="AK306" s="11">
        <f t="shared" si="236"/>
        <v>0.48553944802986287</v>
      </c>
      <c r="AL306" s="11">
        <f t="shared" si="236"/>
        <v>0.5851169808361335</v>
      </c>
      <c r="AM306" s="11">
        <f t="shared" si="236"/>
        <v>0.86749872205000012</v>
      </c>
      <c r="AN306" s="11">
        <f t="shared" si="236"/>
        <v>1.0262662888</v>
      </c>
      <c r="AO306" s="11">
        <f t="shared" si="236"/>
        <v>0.8357031250000001</v>
      </c>
      <c r="AP306" s="11">
        <f t="shared" si="236"/>
        <v>0.78229260500000009</v>
      </c>
      <c r="AQ306" s="11">
        <f t="shared" si="236"/>
        <v>0.64267342205000011</v>
      </c>
      <c r="AR306" s="12">
        <f t="shared" si="236"/>
        <v>2.968218254850929</v>
      </c>
      <c r="AS306" s="12">
        <f t="shared" si="236"/>
        <v>1.4038494379606965</v>
      </c>
      <c r="AT306" s="12">
        <f t="shared" si="236"/>
        <v>1.1630587560177517</v>
      </c>
      <c r="AU306" s="12">
        <f t="shared" si="236"/>
        <v>0.3996092791504855</v>
      </c>
    </row>
    <row r="307" spans="1:47" x14ac:dyDescent="0.35">
      <c r="A307" t="s">
        <v>7</v>
      </c>
      <c r="B307" s="1">
        <f t="shared" ref="B307:S307" si="237">AVERAGE(B191:B220)</f>
        <v>-7.062311154849569</v>
      </c>
      <c r="C307" s="1">
        <f t="shared" si="237"/>
        <v>-9.6336789493367192</v>
      </c>
      <c r="D307" s="1">
        <f t="shared" si="237"/>
        <v>-9.458454877027366</v>
      </c>
      <c r="E307" s="1">
        <f t="shared" si="237"/>
        <v>-4.8067508460528021</v>
      </c>
      <c r="F307" s="1">
        <f t="shared" si="237"/>
        <v>1.0573129907513732</v>
      </c>
      <c r="G307" s="1">
        <f t="shared" si="237"/>
        <v>6.5340126576018411</v>
      </c>
      <c r="H307" s="1">
        <f t="shared" si="237"/>
        <v>9.5711989035190204</v>
      </c>
      <c r="I307" s="1">
        <f t="shared" si="237"/>
        <v>8.6249914228450351</v>
      </c>
      <c r="J307" s="1">
        <f t="shared" si="237"/>
        <v>4.5534181081243092</v>
      </c>
      <c r="K307" s="1">
        <f t="shared" si="237"/>
        <v>0.45779693593618975</v>
      </c>
      <c r="L307" s="1">
        <f t="shared" si="237"/>
        <v>-2.4296031688299706</v>
      </c>
      <c r="M307" s="1">
        <f t="shared" si="237"/>
        <v>-4.5237043186871535</v>
      </c>
      <c r="N307" s="1">
        <f t="shared" si="237"/>
        <v>-0.59298102466715064</v>
      </c>
      <c r="O307" s="11">
        <f t="shared" si="237"/>
        <v>30.549656084531946</v>
      </c>
      <c r="P307" s="1">
        <f t="shared" si="237"/>
        <v>-7.0604765138568508</v>
      </c>
      <c r="Q307" s="1">
        <f t="shared" si="237"/>
        <v>-4.4026309107762645</v>
      </c>
      <c r="R307" s="1">
        <f t="shared" si="237"/>
        <v>8.2434009946553015</v>
      </c>
      <c r="S307" s="1">
        <f t="shared" si="237"/>
        <v>0.86053729174350946</v>
      </c>
      <c r="U307" s="1">
        <f t="shared" ref="U307:AE307" si="238">AVERAGE(U191:U220)</f>
        <v>9.6557897170703164</v>
      </c>
      <c r="V307" s="1">
        <f t="shared" si="238"/>
        <v>-12.333894804558502</v>
      </c>
      <c r="W307" s="1">
        <f t="shared" si="238"/>
        <v>130.63465425866349</v>
      </c>
      <c r="X307" s="1">
        <f t="shared" si="238"/>
        <v>292.58163089356793</v>
      </c>
      <c r="Y307" s="1">
        <f t="shared" si="238"/>
        <v>161.94697663490444</v>
      </c>
      <c r="Z307" s="1">
        <f t="shared" si="238"/>
        <v>211.60814257611574</v>
      </c>
      <c r="AA307" s="1">
        <f t="shared" si="238"/>
        <v>1046.1847227385035</v>
      </c>
      <c r="AB307" s="1">
        <f t="shared" si="238"/>
        <v>204.25562916660158</v>
      </c>
      <c r="AC307" s="1">
        <f t="shared" si="238"/>
        <v>1681.6789188350567</v>
      </c>
      <c r="AD307" s="1">
        <f t="shared" si="238"/>
        <v>28.506839675362713</v>
      </c>
      <c r="AE307" s="1">
        <f t="shared" si="238"/>
        <v>0.55630720206060091</v>
      </c>
      <c r="AG307" s="11">
        <f t="shared" ref="AG307:AU307" si="239">AVERAGE(AG191:AG220)</f>
        <v>0.29517723953985198</v>
      </c>
      <c r="AH307" s="11">
        <f t="shared" si="239"/>
        <v>0.3687806322735559</v>
      </c>
      <c r="AI307" s="11">
        <f t="shared" si="239"/>
        <v>0.24291779894100454</v>
      </c>
      <c r="AJ307" s="11">
        <f t="shared" si="239"/>
        <v>0.374206492062226</v>
      </c>
      <c r="AK307" s="11">
        <f t="shared" si="239"/>
        <v>0.40978662962841311</v>
      </c>
      <c r="AL307" s="11">
        <f t="shared" si="239"/>
        <v>0.53487276454945776</v>
      </c>
      <c r="AM307" s="11">
        <f t="shared" si="239"/>
        <v>0.76282359896998231</v>
      </c>
      <c r="AN307" s="11">
        <f t="shared" si="239"/>
        <v>0.95256794413172541</v>
      </c>
      <c r="AO307" s="11">
        <f t="shared" si="239"/>
        <v>0.75492174909536103</v>
      </c>
      <c r="AP307" s="11">
        <f t="shared" si="239"/>
        <v>0.71514515255961608</v>
      </c>
      <c r="AQ307" s="11">
        <f t="shared" si="239"/>
        <v>0.6233465306794137</v>
      </c>
      <c r="AR307" s="12">
        <f t="shared" si="239"/>
        <v>2.7048422613310179</v>
      </c>
      <c r="AS307" s="12">
        <f t="shared" si="239"/>
        <v>1.2873542725833884</v>
      </c>
      <c r="AT307" s="12">
        <f t="shared" si="239"/>
        <v>1.0625965733793721</v>
      </c>
      <c r="AU307" s="12">
        <f t="shared" si="239"/>
        <v>0.3565100910992674</v>
      </c>
    </row>
    <row r="308" spans="1:47" x14ac:dyDescent="0.35">
      <c r="A308" t="s">
        <v>8</v>
      </c>
      <c r="B308" s="1">
        <f t="shared" ref="B308:S308" si="240">MIN(B191:B220)</f>
        <v>-20.011852707366018</v>
      </c>
      <c r="C308" s="1">
        <f t="shared" si="240"/>
        <v>-17.379289055335107</v>
      </c>
      <c r="D308" s="1">
        <f t="shared" si="240"/>
        <v>-15.619797554488247</v>
      </c>
      <c r="E308" s="1">
        <f t="shared" si="240"/>
        <v>-8.8063136045664443</v>
      </c>
      <c r="F308" s="1">
        <f t="shared" si="240"/>
        <v>-2.0890599597897883</v>
      </c>
      <c r="G308" s="1">
        <f t="shared" si="240"/>
        <v>4.0999999999999996</v>
      </c>
      <c r="H308" s="1">
        <f t="shared" si="240"/>
        <v>7.9</v>
      </c>
      <c r="I308" s="1">
        <f t="shared" si="240"/>
        <v>7.1081229732620788</v>
      </c>
      <c r="J308" s="1">
        <f t="shared" si="240"/>
        <v>0.6</v>
      </c>
      <c r="K308" s="1">
        <f t="shared" si="240"/>
        <v>-0.9</v>
      </c>
      <c r="L308" s="1">
        <f t="shared" si="240"/>
        <v>-5</v>
      </c>
      <c r="M308" s="1">
        <f t="shared" si="240"/>
        <v>-6.1592558943925084</v>
      </c>
      <c r="N308" s="1">
        <f t="shared" si="240"/>
        <v>-1.9857922174406921</v>
      </c>
      <c r="O308" s="11">
        <f t="shared" si="240"/>
        <v>24.5</v>
      </c>
      <c r="P308" s="1">
        <f t="shared" si="240"/>
        <v>-11.761185209514338</v>
      </c>
      <c r="Q308" s="1">
        <f t="shared" si="240"/>
        <v>-7.4530401194371647</v>
      </c>
      <c r="R308" s="1">
        <f t="shared" si="240"/>
        <v>6.5827697601454611</v>
      </c>
      <c r="S308" s="1">
        <f t="shared" si="240"/>
        <v>-1.7666666666666666</v>
      </c>
      <c r="U308" s="1">
        <f t="shared" ref="U308:AE308" si="241">MIN(U191:U220)</f>
        <v>8.1</v>
      </c>
      <c r="V308" s="1">
        <f t="shared" si="241"/>
        <v>-20.011852707366018</v>
      </c>
      <c r="W308" s="1">
        <f t="shared" si="241"/>
        <v>114.10687012342333</v>
      </c>
      <c r="X308" s="1">
        <f t="shared" si="241"/>
        <v>270.2</v>
      </c>
      <c r="Y308" s="1">
        <f t="shared" si="241"/>
        <v>140.29166666666666</v>
      </c>
      <c r="Z308" s="1">
        <f t="shared" si="241"/>
        <v>196.75</v>
      </c>
      <c r="AA308" s="1">
        <f t="shared" si="241"/>
        <v>771.44603742303627</v>
      </c>
      <c r="AB308" s="1">
        <f t="shared" si="241"/>
        <v>171.71942213652449</v>
      </c>
      <c r="AC308" s="1">
        <f t="shared" si="241"/>
        <v>1007.7335170678211</v>
      </c>
      <c r="AD308" s="1">
        <f t="shared" si="241"/>
        <v>21.705555555555534</v>
      </c>
      <c r="AE308" s="1">
        <f t="shared" si="241"/>
        <v>0.48712560874885225</v>
      </c>
      <c r="AG308" s="11">
        <f t="shared" ref="AG308:AU308" si="242">MIN(AG191:AG220)</f>
        <v>0.23351000000000005</v>
      </c>
      <c r="AH308" s="11">
        <f t="shared" si="242"/>
        <v>0.29194999999999999</v>
      </c>
      <c r="AI308" s="11">
        <f t="shared" si="242"/>
        <v>0.20419999999999999</v>
      </c>
      <c r="AJ308" s="11">
        <f t="shared" si="242"/>
        <v>0.3125</v>
      </c>
      <c r="AK308" s="11">
        <f t="shared" si="242"/>
        <v>0.35049999999999998</v>
      </c>
      <c r="AL308" s="11">
        <f t="shared" si="242"/>
        <v>0.49554999999999999</v>
      </c>
      <c r="AM308" s="11">
        <f t="shared" si="242"/>
        <v>0.66214279629014483</v>
      </c>
      <c r="AN308" s="11">
        <f t="shared" si="242"/>
        <v>0.86679807860199332</v>
      </c>
      <c r="AO308" s="11">
        <f t="shared" si="242"/>
        <v>0.67303388050731516</v>
      </c>
      <c r="AP308" s="11">
        <f t="shared" si="242"/>
        <v>0.64903776596552121</v>
      </c>
      <c r="AQ308" s="11">
        <f t="shared" si="242"/>
        <v>0.60731364033919533</v>
      </c>
      <c r="AR308" s="12">
        <f t="shared" si="242"/>
        <v>2.4114668322175388</v>
      </c>
      <c r="AS308" s="12">
        <f t="shared" si="242"/>
        <v>1.1621691140566779</v>
      </c>
      <c r="AT308" s="12">
        <f t="shared" si="242"/>
        <v>0.95379141507831933</v>
      </c>
      <c r="AU308" s="12">
        <f t="shared" si="242"/>
        <v>0.31120655090140015</v>
      </c>
    </row>
    <row r="309" spans="1:47" x14ac:dyDescent="0.35">
      <c r="AA309"/>
      <c r="AE309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2"/>
      <c r="AS309" s="12"/>
      <c r="AT309" s="12"/>
      <c r="AU309" s="12"/>
    </row>
    <row r="310" spans="1:47" x14ac:dyDescent="0.35">
      <c r="A310" s="30" t="s">
        <v>79</v>
      </c>
      <c r="AA310"/>
      <c r="AE310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2"/>
      <c r="AS310" s="12"/>
      <c r="AT310" s="12"/>
      <c r="AU310" s="12"/>
    </row>
    <row r="311" spans="1:47" x14ac:dyDescent="0.35">
      <c r="A311" t="s">
        <v>6</v>
      </c>
      <c r="B311" s="1">
        <f t="shared" ref="B311:S311" si="243">MAX(B221:B250)</f>
        <v>-0.58003222136726684</v>
      </c>
      <c r="C311" s="1">
        <f t="shared" si="243"/>
        <v>-1.3101404656375779</v>
      </c>
      <c r="D311" s="1">
        <f t="shared" si="243"/>
        <v>1.7862973455207598</v>
      </c>
      <c r="E311" s="1">
        <f t="shared" si="243"/>
        <v>-0.41620052940882912</v>
      </c>
      <c r="F311" s="1">
        <f t="shared" si="243"/>
        <v>3.9087720783116637</v>
      </c>
      <c r="G311" s="1">
        <f t="shared" si="243"/>
        <v>9.6963871449399512</v>
      </c>
      <c r="H311" s="1">
        <f t="shared" si="243"/>
        <v>12.163985390284347</v>
      </c>
      <c r="I311" s="1">
        <f t="shared" si="243"/>
        <v>10.58012956750645</v>
      </c>
      <c r="J311" s="1">
        <f t="shared" si="243"/>
        <v>6.7551142453471211</v>
      </c>
      <c r="K311" s="1">
        <f t="shared" si="243"/>
        <v>3.5683251203291433</v>
      </c>
      <c r="L311" s="1">
        <f t="shared" si="243"/>
        <v>7.9867268081728504E-2</v>
      </c>
      <c r="M311" s="1">
        <f t="shared" si="243"/>
        <v>-6.2667241388698613E-2</v>
      </c>
      <c r="N311" s="1">
        <f t="shared" si="243"/>
        <v>2.4542920735569469</v>
      </c>
      <c r="O311" s="11">
        <f t="shared" si="243"/>
        <v>41.133498343599939</v>
      </c>
      <c r="P311" s="1">
        <f t="shared" si="243"/>
        <v>-2.0943418950598169</v>
      </c>
      <c r="Q311" s="1">
        <f t="shared" si="243"/>
        <v>0.53792062114194694</v>
      </c>
      <c r="R311" s="1">
        <f t="shared" si="243"/>
        <v>10.510158474743914</v>
      </c>
      <c r="S311" s="1">
        <f t="shared" si="243"/>
        <v>3.003682388508333</v>
      </c>
      <c r="U311" s="1">
        <f t="shared" ref="U311:AE311" si="244">MAX(U221:U250)</f>
        <v>12.163985390284347</v>
      </c>
      <c r="V311" s="1">
        <f t="shared" si="244"/>
        <v>-3.878529262496865</v>
      </c>
      <c r="W311" s="1">
        <f t="shared" si="244"/>
        <v>140.79032161972543</v>
      </c>
      <c r="X311" s="1">
        <f t="shared" si="244"/>
        <v>315.75111314797994</v>
      </c>
      <c r="Y311" s="1">
        <f t="shared" si="244"/>
        <v>199.28131165697243</v>
      </c>
      <c r="Z311" s="1">
        <f t="shared" si="244"/>
        <v>224.15343058340019</v>
      </c>
      <c r="AA311" s="1">
        <f t="shared" si="244"/>
        <v>1521.8906581890076</v>
      </c>
      <c r="AB311" s="1">
        <f t="shared" si="244"/>
        <v>206.65246070046962</v>
      </c>
      <c r="AC311" s="1">
        <f t="shared" si="244"/>
        <v>1880.2881624602883</v>
      </c>
      <c r="AD311" s="1">
        <f t="shared" si="244"/>
        <v>42.729567392557954</v>
      </c>
      <c r="AE311" s="1">
        <f t="shared" si="244"/>
        <v>0.582605951258655</v>
      </c>
      <c r="AG311" s="11">
        <f t="shared" ref="AG311:AU311" si="245">MAX(AG221:AG250)</f>
        <v>0.39085106090149246</v>
      </c>
      <c r="AH311" s="11">
        <f t="shared" si="245"/>
        <v>0.50319542896371916</v>
      </c>
      <c r="AI311" s="11">
        <f t="shared" si="245"/>
        <v>0.31065438939903961</v>
      </c>
      <c r="AJ311" s="11">
        <f t="shared" si="245"/>
        <v>0.48216168310471941</v>
      </c>
      <c r="AK311" s="11">
        <f t="shared" si="245"/>
        <v>0.51350828376727931</v>
      </c>
      <c r="AL311" s="11">
        <f t="shared" si="245"/>
        <v>0.60366773923339956</v>
      </c>
      <c r="AM311" s="11">
        <f t="shared" si="245"/>
        <v>0.84735145457092975</v>
      </c>
      <c r="AN311" s="11">
        <f t="shared" si="245"/>
        <v>1.0132593193292345</v>
      </c>
      <c r="AO311" s="11">
        <f t="shared" si="245"/>
        <v>0.82048635571460848</v>
      </c>
      <c r="AP311" s="11">
        <f t="shared" si="245"/>
        <v>0.76948893408878383</v>
      </c>
      <c r="AQ311" s="11">
        <f t="shared" si="245"/>
        <v>0.63875114341478378</v>
      </c>
      <c r="AR311" s="12">
        <f t="shared" si="245"/>
        <v>3.0720995166865337</v>
      </c>
      <c r="AS311" s="12">
        <f t="shared" si="245"/>
        <v>1.4482325938010567</v>
      </c>
      <c r="AT311" s="12">
        <f t="shared" si="245"/>
        <v>1.2099763483648316</v>
      </c>
      <c r="AU311" s="12">
        <f t="shared" si="245"/>
        <v>0.42475780578518402</v>
      </c>
    </row>
    <row r="312" spans="1:47" x14ac:dyDescent="0.35">
      <c r="A312" t="s">
        <v>7</v>
      </c>
      <c r="B312" s="1">
        <f t="shared" ref="B312:S312" si="246">AVERAGE(B221:B250)</f>
        <v>-5.1832277176399053</v>
      </c>
      <c r="C312" s="1">
        <f t="shared" si="246"/>
        <v>-7.8647447087885674</v>
      </c>
      <c r="D312" s="1">
        <f t="shared" si="246"/>
        <v>-7.2561256675960886</v>
      </c>
      <c r="E312" s="1">
        <f t="shared" si="246"/>
        <v>-3.927307797484334</v>
      </c>
      <c r="F312" s="1">
        <f t="shared" si="246"/>
        <v>1.8152856292399364</v>
      </c>
      <c r="G312" s="1">
        <f t="shared" si="246"/>
        <v>7.2074975388414515</v>
      </c>
      <c r="H312" s="1">
        <f t="shared" si="246"/>
        <v>10.152744787042989</v>
      </c>
      <c r="I312" s="1">
        <f t="shared" si="246"/>
        <v>9.2144891863599661</v>
      </c>
      <c r="J312" s="1">
        <f t="shared" si="246"/>
        <v>5.2452232313482652</v>
      </c>
      <c r="K312" s="1">
        <f t="shared" si="246"/>
        <v>1.3893586261065982</v>
      </c>
      <c r="L312" s="1">
        <f t="shared" si="246"/>
        <v>-1.4348831107258952</v>
      </c>
      <c r="M312" s="1">
        <f t="shared" si="246"/>
        <v>-3.1139097150746715</v>
      </c>
      <c r="N312" s="1">
        <f t="shared" si="246"/>
        <v>0.52036669013581205</v>
      </c>
      <c r="O312" s="11">
        <f t="shared" si="246"/>
        <v>33.712782835363278</v>
      </c>
      <c r="P312" s="1">
        <f t="shared" si="246"/>
        <v>-5.4149181352376807</v>
      </c>
      <c r="Q312" s="1">
        <f t="shared" si="246"/>
        <v>-3.1227159452801625</v>
      </c>
      <c r="R312" s="1">
        <f t="shared" si="246"/>
        <v>8.8582438374148005</v>
      </c>
      <c r="S312" s="1">
        <f t="shared" si="246"/>
        <v>1.7332329155763231</v>
      </c>
      <c r="U312" s="1">
        <f t="shared" ref="U312:AE312" si="247">AVERAGE(U221:U250)</f>
        <v>10.291403099541137</v>
      </c>
      <c r="V312" s="1">
        <f t="shared" si="247"/>
        <v>-9.4812308241802956</v>
      </c>
      <c r="W312" s="1">
        <f t="shared" si="247"/>
        <v>125.37936517185982</v>
      </c>
      <c r="X312" s="1">
        <f t="shared" si="247"/>
        <v>299.7301440778113</v>
      </c>
      <c r="Y312" s="1">
        <f t="shared" si="247"/>
        <v>174.3507789059515</v>
      </c>
      <c r="Z312" s="1">
        <f t="shared" si="247"/>
        <v>212.55475462483557</v>
      </c>
      <c r="AA312" s="1">
        <f t="shared" si="247"/>
        <v>1198.2613239248176</v>
      </c>
      <c r="AB312" s="1">
        <f t="shared" si="247"/>
        <v>190.02908962974411</v>
      </c>
      <c r="AC312" s="1">
        <f t="shared" si="247"/>
        <v>1201.3147250016807</v>
      </c>
      <c r="AD312" s="1">
        <f t="shared" si="247"/>
        <v>30.364820356987789</v>
      </c>
      <c r="AE312" s="1">
        <f t="shared" si="247"/>
        <v>0.49548609315808773</v>
      </c>
      <c r="AG312" s="11">
        <f t="shared" ref="AG312:AU312" si="248">AVERAGE(AG221:AG250)</f>
        <v>0.31663628264188631</v>
      </c>
      <c r="AH312" s="11">
        <f t="shared" si="248"/>
        <v>0.40895234200911362</v>
      </c>
      <c r="AI312" s="11">
        <f t="shared" si="248"/>
        <v>0.263161810146325</v>
      </c>
      <c r="AJ312" s="11">
        <f t="shared" si="248"/>
        <v>0.40647038492070553</v>
      </c>
      <c r="AK312" s="11">
        <f t="shared" si="248"/>
        <v>0.44078527178656013</v>
      </c>
      <c r="AL312" s="11">
        <f t="shared" si="248"/>
        <v>0.55543308842986128</v>
      </c>
      <c r="AM312" s="11">
        <f t="shared" si="248"/>
        <v>0.7190706500604267</v>
      </c>
      <c r="AN312" s="11">
        <f t="shared" si="248"/>
        <v>0.91682175991695725</v>
      </c>
      <c r="AO312" s="11">
        <f t="shared" si="248"/>
        <v>0.71976541057871912</v>
      </c>
      <c r="AP312" s="11">
        <f t="shared" si="248"/>
        <v>0.68657296785613686</v>
      </c>
      <c r="AQ312" s="11">
        <f t="shared" si="248"/>
        <v>0.61611683522788485</v>
      </c>
      <c r="AR312" s="12">
        <f t="shared" si="248"/>
        <v>2.8400983399283812</v>
      </c>
      <c r="AS312" s="12">
        <f t="shared" si="248"/>
        <v>1.3454457694684323</v>
      </c>
      <c r="AT312" s="12">
        <f t="shared" si="248"/>
        <v>1.1144789381700435</v>
      </c>
      <c r="AU312" s="12">
        <f t="shared" si="248"/>
        <v>0.37945227733926884</v>
      </c>
    </row>
    <row r="313" spans="1:47" x14ac:dyDescent="0.35">
      <c r="A313" t="s">
        <v>8</v>
      </c>
      <c r="B313" s="1">
        <f t="shared" ref="B313:S313" si="249">MIN(B221:B250)</f>
        <v>-10.930509548478936</v>
      </c>
      <c r="C313" s="1">
        <f t="shared" si="249"/>
        <v>-14.526728940491322</v>
      </c>
      <c r="D313" s="1">
        <f t="shared" si="249"/>
        <v>-13.648190948853403</v>
      </c>
      <c r="E313" s="1">
        <f t="shared" si="249"/>
        <v>-10.924812611242093</v>
      </c>
      <c r="F313" s="1">
        <f t="shared" si="249"/>
        <v>-1.6881708217332916</v>
      </c>
      <c r="G313" s="1">
        <f t="shared" si="249"/>
        <v>5.0720628462421367</v>
      </c>
      <c r="H313" s="1">
        <f t="shared" si="249"/>
        <v>7.5885859926518231</v>
      </c>
      <c r="I313" s="1">
        <f t="shared" si="249"/>
        <v>7.726310303041183</v>
      </c>
      <c r="J313" s="1">
        <f t="shared" si="249"/>
        <v>3.0696432443077453</v>
      </c>
      <c r="K313" s="1">
        <f t="shared" si="249"/>
        <v>0.20429483325431294</v>
      </c>
      <c r="L313" s="1">
        <f t="shared" si="249"/>
        <v>-2.6604627318324936</v>
      </c>
      <c r="M313" s="1">
        <f t="shared" si="249"/>
        <v>-5.3524795008080579</v>
      </c>
      <c r="N313" s="1">
        <f t="shared" si="249"/>
        <v>-1.0204290861350962</v>
      </c>
      <c r="O313" s="11">
        <f t="shared" si="249"/>
        <v>25.513139954036323</v>
      </c>
      <c r="P313" s="1">
        <f t="shared" si="249"/>
        <v>-8.970423660741945</v>
      </c>
      <c r="Q313" s="1">
        <f t="shared" si="249"/>
        <v>-7.6635255741381769</v>
      </c>
      <c r="R313" s="1">
        <f t="shared" si="249"/>
        <v>7.4528424134996749</v>
      </c>
      <c r="S313" s="1">
        <f t="shared" si="249"/>
        <v>0.38000677619830298</v>
      </c>
      <c r="U313" s="1">
        <f t="shared" ref="U313:AE313" si="250">MIN(U221:U250)</f>
        <v>8.4572752748263493</v>
      </c>
      <c r="V313" s="1">
        <f t="shared" si="250"/>
        <v>-14.526728940491322</v>
      </c>
      <c r="W313" s="1">
        <f t="shared" si="250"/>
        <v>109.68093623602728</v>
      </c>
      <c r="X313" s="1">
        <f t="shared" si="250"/>
        <v>289.7751026242845</v>
      </c>
      <c r="Y313" s="1">
        <f t="shared" si="250"/>
        <v>154.38084329407459</v>
      </c>
      <c r="Z313" s="1">
        <f t="shared" si="250"/>
        <v>203.77730655389868</v>
      </c>
      <c r="AA313" s="1">
        <f t="shared" si="250"/>
        <v>892.85226709075584</v>
      </c>
      <c r="AB313" s="1">
        <f t="shared" si="250"/>
        <v>167.16439668895231</v>
      </c>
      <c r="AC313" s="1">
        <f t="shared" si="250"/>
        <v>491.27489174182745</v>
      </c>
      <c r="AD313" s="1">
        <f t="shared" si="250"/>
        <v>20.281650686098985</v>
      </c>
      <c r="AE313" s="1">
        <f t="shared" si="250"/>
        <v>0.37220482396445753</v>
      </c>
      <c r="AG313" s="11">
        <f t="shared" ref="AG313:AU313" si="251">MIN(AG221:AG250)</f>
        <v>0.22201882312885229</v>
      </c>
      <c r="AH313" s="11">
        <f t="shared" si="251"/>
        <v>0.30481687741626129</v>
      </c>
      <c r="AI313" s="11">
        <f t="shared" si="251"/>
        <v>0.21068409570583246</v>
      </c>
      <c r="AJ313" s="11">
        <f t="shared" si="251"/>
        <v>0.32283402753117052</v>
      </c>
      <c r="AK313" s="11">
        <f t="shared" si="251"/>
        <v>0.36042877154955594</v>
      </c>
      <c r="AL313" s="11">
        <f t="shared" si="251"/>
        <v>0.50213540970123605</v>
      </c>
      <c r="AM313" s="11">
        <f t="shared" si="251"/>
        <v>0.63813940696576044</v>
      </c>
      <c r="AN313" s="11">
        <f t="shared" si="251"/>
        <v>0.83847517006888506</v>
      </c>
      <c r="AO313" s="11">
        <f t="shared" si="251"/>
        <v>0.65129466439838435</v>
      </c>
      <c r="AP313" s="11">
        <f t="shared" si="251"/>
        <v>0.63247169900472178</v>
      </c>
      <c r="AQ313" s="11">
        <f t="shared" si="251"/>
        <v>0.60484377423408353</v>
      </c>
      <c r="AR313" s="12">
        <f t="shared" si="251"/>
        <v>2.5867148570226139</v>
      </c>
      <c r="AS313" s="12">
        <f t="shared" si="251"/>
        <v>1.2392252129561148</v>
      </c>
      <c r="AT313" s="12">
        <f t="shared" si="251"/>
        <v>1.0222464221893763</v>
      </c>
      <c r="AU313" s="12">
        <f t="shared" si="251"/>
        <v>0.33433641691404425</v>
      </c>
    </row>
    <row r="314" spans="1:47" x14ac:dyDescent="0.35">
      <c r="AA314"/>
      <c r="AE314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2"/>
      <c r="AS314" s="12"/>
      <c r="AT314" s="12"/>
      <c r="AU314" s="12"/>
    </row>
    <row r="315" spans="1:47" x14ac:dyDescent="0.35">
      <c r="A315" s="30" t="s">
        <v>80</v>
      </c>
      <c r="AA315"/>
      <c r="AE315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2"/>
      <c r="AS315" s="12"/>
      <c r="AT315" s="12"/>
      <c r="AU315" s="12"/>
    </row>
    <row r="316" spans="1:47" x14ac:dyDescent="0.35">
      <c r="A316" t="s">
        <v>6</v>
      </c>
      <c r="B316" s="1">
        <f>MAX(B251:B270)</f>
        <v>2.7210194487128581</v>
      </c>
      <c r="C316" s="1">
        <f t="shared" ref="C316:S316" si="252">MAX(C251:C270)</f>
        <v>-0.86974155708423329</v>
      </c>
      <c r="D316" s="1">
        <f t="shared" si="252"/>
        <v>0.6212455619522208</v>
      </c>
      <c r="E316" s="1">
        <f t="shared" si="252"/>
        <v>-0.43234357955601199</v>
      </c>
      <c r="F316" s="1">
        <f t="shared" si="252"/>
        <v>4.3114381123624552</v>
      </c>
      <c r="G316" s="1">
        <f t="shared" si="252"/>
        <v>9.6603028120180632</v>
      </c>
      <c r="H316" s="1">
        <f t="shared" si="252"/>
        <v>12.291004662802287</v>
      </c>
      <c r="I316" s="1">
        <f t="shared" si="252"/>
        <v>11.035407224108303</v>
      </c>
      <c r="J316" s="1">
        <f t="shared" si="252"/>
        <v>7.9916263017450202</v>
      </c>
      <c r="K316" s="1">
        <f t="shared" si="252"/>
        <v>3.1839703613321584</v>
      </c>
      <c r="L316" s="1">
        <f t="shared" si="252"/>
        <v>1.235832900997889</v>
      </c>
      <c r="M316" s="1">
        <f t="shared" si="252"/>
        <v>0.48811030215004436</v>
      </c>
      <c r="N316" s="1">
        <f t="shared" si="252"/>
        <v>2.8824475052405609</v>
      </c>
      <c r="O316" s="11">
        <f t="shared" si="252"/>
        <v>42.510727014474483</v>
      </c>
      <c r="P316" s="1">
        <f t="shared" si="252"/>
        <v>-0.86886086546154007</v>
      </c>
      <c r="Q316" s="1">
        <f t="shared" si="252"/>
        <v>0.75648444564495121</v>
      </c>
      <c r="R316" s="1">
        <f t="shared" si="252"/>
        <v>10.99557156630955</v>
      </c>
      <c r="S316" s="1">
        <f t="shared" si="252"/>
        <v>3.4880949075648586</v>
      </c>
      <c r="U316" s="1">
        <f t="shared" ref="U316:AE316" si="253">MAX(U251:U270)</f>
        <v>12.291004662802287</v>
      </c>
      <c r="V316" s="1">
        <f t="shared" si="253"/>
        <v>-3.3321821715525983</v>
      </c>
      <c r="W316" s="1">
        <f t="shared" si="253"/>
        <v>130.40511630845037</v>
      </c>
      <c r="X316" s="1">
        <f t="shared" si="253"/>
        <v>321.97626295030034</v>
      </c>
      <c r="Y316" s="1">
        <f t="shared" si="253"/>
        <v>201.30878233120441</v>
      </c>
      <c r="Z316" s="1">
        <f t="shared" si="253"/>
        <v>222.8255674861374</v>
      </c>
      <c r="AA316" s="1">
        <f t="shared" si="253"/>
        <v>1588.1890891845283</v>
      </c>
      <c r="AB316" s="1">
        <f t="shared" si="253"/>
        <v>199.32515143710373</v>
      </c>
      <c r="AC316" s="1">
        <f t="shared" si="253"/>
        <v>1755.0748684030384</v>
      </c>
      <c r="AD316" s="1">
        <f t="shared" si="253"/>
        <v>42.01632317066084</v>
      </c>
      <c r="AE316" s="1">
        <f t="shared" si="253"/>
        <v>0.55730511715621112</v>
      </c>
      <c r="AG316" s="11">
        <f t="shared" ref="AG316:AU316" si="254">MAX(AG251:AG270)</f>
        <v>0.39553807205740443</v>
      </c>
      <c r="AH316" s="11">
        <f t="shared" si="254"/>
        <v>0.52068623308382589</v>
      </c>
      <c r="AI316" s="11">
        <f t="shared" si="254"/>
        <v>0.31946865289263671</v>
      </c>
      <c r="AJ316" s="11">
        <f t="shared" si="254"/>
        <v>0.49620941554763975</v>
      </c>
      <c r="AK316" s="11">
        <f t="shared" si="254"/>
        <v>0.52700512474184991</v>
      </c>
      <c r="AL316" s="11">
        <f t="shared" si="254"/>
        <v>0.61261972559408417</v>
      </c>
      <c r="AM316" s="11">
        <f t="shared" si="254"/>
        <v>0.72131712036065032</v>
      </c>
      <c r="AN316" s="11">
        <f t="shared" si="254"/>
        <v>0.92180283069952784</v>
      </c>
      <c r="AO316" s="11">
        <f t="shared" si="254"/>
        <v>0.72245585168232973</v>
      </c>
      <c r="AP316" s="11">
        <f t="shared" si="254"/>
        <v>0.68836171478262798</v>
      </c>
      <c r="AQ316" s="11">
        <f t="shared" si="254"/>
        <v>0.61594772074038706</v>
      </c>
      <c r="AR316" s="12">
        <f t="shared" si="254"/>
        <v>3.1429445520222874</v>
      </c>
      <c r="AS316" s="12">
        <f t="shared" si="254"/>
        <v>1.4823775337274014</v>
      </c>
      <c r="AT316" s="12">
        <f t="shared" si="254"/>
        <v>1.2320521277550092</v>
      </c>
      <c r="AU316" s="12">
        <f t="shared" si="254"/>
        <v>0.43369722875921191</v>
      </c>
    </row>
    <row r="317" spans="1:47" x14ac:dyDescent="0.35">
      <c r="A317" t="s">
        <v>7</v>
      </c>
      <c r="B317" s="1">
        <f>AVERAGE(B251:B270)</f>
        <v>-3.2521188455327583</v>
      </c>
      <c r="C317" s="1">
        <f t="shared" ref="C317:S317" si="255">AVERAGE(C251:C270)</f>
        <v>-5.400330992247997</v>
      </c>
      <c r="D317" s="1">
        <f t="shared" si="255"/>
        <v>-6.7740128409457627</v>
      </c>
      <c r="E317" s="1">
        <f t="shared" si="255"/>
        <v>-3.1090351317709528</v>
      </c>
      <c r="F317" s="1">
        <f t="shared" si="255"/>
        <v>2.2415139846813683</v>
      </c>
      <c r="G317" s="1">
        <f t="shared" si="255"/>
        <v>7.9214212078681525</v>
      </c>
      <c r="H317" s="1">
        <f t="shared" si="255"/>
        <v>10.915665702094987</v>
      </c>
      <c r="I317" s="1">
        <f t="shared" si="255"/>
        <v>9.8417051459009066</v>
      </c>
      <c r="J317" s="1">
        <f t="shared" si="255"/>
        <v>6.2430340032100737</v>
      </c>
      <c r="K317" s="1">
        <f t="shared" si="255"/>
        <v>1.993001969194435</v>
      </c>
      <c r="L317" s="1">
        <f t="shared" si="255"/>
        <v>-0.3559579583869884</v>
      </c>
      <c r="M317" s="1">
        <f t="shared" si="255"/>
        <v>-1.7154430573995405</v>
      </c>
      <c r="N317" s="1">
        <f t="shared" si="255"/>
        <v>1.5457869322221602</v>
      </c>
      <c r="O317" s="11">
        <f t="shared" si="255"/>
        <v>37.16334004375549</v>
      </c>
      <c r="P317" s="1">
        <f t="shared" si="255"/>
        <v>-3.4948207175967361</v>
      </c>
      <c r="Q317" s="1">
        <f t="shared" si="255"/>
        <v>-2.5471779960117824</v>
      </c>
      <c r="R317" s="1">
        <f t="shared" si="255"/>
        <v>9.5595973519546824</v>
      </c>
      <c r="S317" s="1">
        <f t="shared" si="255"/>
        <v>2.6266926713391734</v>
      </c>
      <c r="U317" s="1">
        <f t="shared" ref="U317:AE317" si="256">AVERAGE(U251:U270)</f>
        <v>10.915665702094987</v>
      </c>
      <c r="V317" s="1">
        <f t="shared" si="256"/>
        <v>-8.210798780709581</v>
      </c>
      <c r="W317" s="1">
        <f t="shared" si="256"/>
        <v>121.4195957227505</v>
      </c>
      <c r="X317" s="1">
        <f t="shared" si="256"/>
        <v>304.85929014364365</v>
      </c>
      <c r="Y317" s="1">
        <f t="shared" si="256"/>
        <v>183.43969442089318</v>
      </c>
      <c r="Z317" s="1">
        <f t="shared" si="256"/>
        <v>213.1394429331971</v>
      </c>
      <c r="AA317" s="1">
        <f t="shared" si="256"/>
        <v>1335.3691789228219</v>
      </c>
      <c r="AB317" s="1">
        <f t="shared" si="256"/>
        <v>182.52915156751976</v>
      </c>
      <c r="AC317" s="1">
        <f t="shared" si="256"/>
        <v>998.3081978327582</v>
      </c>
      <c r="AD317" s="1">
        <f t="shared" si="256"/>
        <v>30.15501993899062</v>
      </c>
      <c r="AE317" s="1">
        <f t="shared" si="256"/>
        <v>0.45658449646078259</v>
      </c>
      <c r="AG317" s="11">
        <f t="shared" ref="AG317:AU317" si="257">AVERAGE(AG251:AG270)</f>
        <v>0.34478806440730508</v>
      </c>
      <c r="AH317" s="11">
        <f t="shared" si="257"/>
        <v>0.45277441855569461</v>
      </c>
      <c r="AI317" s="11">
        <f t="shared" si="257"/>
        <v>0.28524537628003516</v>
      </c>
      <c r="AJ317" s="11">
        <f t="shared" si="257"/>
        <v>0.44166606844630596</v>
      </c>
      <c r="AK317" s="11">
        <f t="shared" si="257"/>
        <v>0.47460073242880385</v>
      </c>
      <c r="AL317" s="11">
        <f t="shared" si="257"/>
        <v>0.5778617102844108</v>
      </c>
      <c r="AM317" s="11">
        <f t="shared" si="257"/>
        <v>0.67561352541456066</v>
      </c>
      <c r="AN317" s="11">
        <f t="shared" si="257"/>
        <v>0.87891213972878557</v>
      </c>
      <c r="AO317" s="11">
        <f t="shared" si="257"/>
        <v>0.68416984972454242</v>
      </c>
      <c r="AP317" s="11">
        <f t="shared" si="257"/>
        <v>0.65794798436835511</v>
      </c>
      <c r="AQ317" s="11">
        <f t="shared" si="257"/>
        <v>0.60934913570573934</v>
      </c>
      <c r="AR317" s="12">
        <f t="shared" si="257"/>
        <v>2.9422924371026467</v>
      </c>
      <c r="AS317" s="12">
        <f t="shared" si="257"/>
        <v>1.3884728318023229</v>
      </c>
      <c r="AT317" s="12">
        <f t="shared" si="257"/>
        <v>1.1545482639225675</v>
      </c>
      <c r="AU317" s="12">
        <f t="shared" si="257"/>
        <v>0.39899613974459414</v>
      </c>
    </row>
    <row r="318" spans="1:47" x14ac:dyDescent="0.35">
      <c r="A318" t="s">
        <v>8</v>
      </c>
      <c r="B318" s="1">
        <f>MIN(B251:B270)</f>
        <v>-8.6212306003199011</v>
      </c>
      <c r="C318" s="1">
        <f t="shared" ref="C318:S318" si="258">MIN(C251:C270)</f>
        <v>-12.150961291412326</v>
      </c>
      <c r="D318" s="1">
        <f t="shared" si="258"/>
        <v>-13.394131381852887</v>
      </c>
      <c r="E318" s="1">
        <f t="shared" si="258"/>
        <v>-6.8220357130276108</v>
      </c>
      <c r="F318" s="1">
        <f t="shared" si="258"/>
        <v>0.77517911504396531</v>
      </c>
      <c r="G318" s="1">
        <f t="shared" si="258"/>
        <v>5.52265715255486</v>
      </c>
      <c r="H318" s="1">
        <f t="shared" si="258"/>
        <v>9.7195460257398221</v>
      </c>
      <c r="I318" s="1">
        <f t="shared" si="258"/>
        <v>8.7348679391713979</v>
      </c>
      <c r="J318" s="1">
        <f t="shared" si="258"/>
        <v>4.4600741149276635</v>
      </c>
      <c r="K318" s="1">
        <f t="shared" si="258"/>
        <v>1.0850450359682895</v>
      </c>
      <c r="L318" s="1">
        <f t="shared" si="258"/>
        <v>-1.3568467871128256</v>
      </c>
      <c r="M318" s="1">
        <f t="shared" si="258"/>
        <v>-3.5577393323158546</v>
      </c>
      <c r="N318" s="1">
        <f t="shared" si="258"/>
        <v>0.33431390792618254</v>
      </c>
      <c r="O318" s="11">
        <f t="shared" si="258"/>
        <v>33.146466730989097</v>
      </c>
      <c r="P318" s="1">
        <f t="shared" si="258"/>
        <v>-5.9477955870607362</v>
      </c>
      <c r="Q318" s="1">
        <f t="shared" si="258"/>
        <v>-6.2337263191355428</v>
      </c>
      <c r="R318" s="1">
        <f t="shared" si="258"/>
        <v>8.759250894364806</v>
      </c>
      <c r="S318" s="1">
        <f t="shared" si="258"/>
        <v>1.9182265284837803</v>
      </c>
      <c r="U318" s="1">
        <f t="shared" ref="U318:AE318" si="259">MIN(U251:U270)</f>
        <v>9.7195460257398221</v>
      </c>
      <c r="V318" s="1">
        <f t="shared" si="259"/>
        <v>-13.394131381852887</v>
      </c>
      <c r="W318" s="1">
        <f t="shared" si="259"/>
        <v>109.67311658342342</v>
      </c>
      <c r="X318" s="1">
        <f t="shared" si="259"/>
        <v>293.29164326365327</v>
      </c>
      <c r="Y318" s="1">
        <f t="shared" si="259"/>
        <v>166.92785957003366</v>
      </c>
      <c r="Z318" s="1">
        <f t="shared" si="259"/>
        <v>202.20263730283403</v>
      </c>
      <c r="AA318" s="1">
        <f t="shared" si="259"/>
        <v>1107.4358791184802</v>
      </c>
      <c r="AB318" s="1">
        <f t="shared" si="259"/>
        <v>165.8872741485433</v>
      </c>
      <c r="AC318" s="1">
        <f t="shared" si="259"/>
        <v>410.31244543393962</v>
      </c>
      <c r="AD318" s="1">
        <f t="shared" si="259"/>
        <v>19.707269071953434</v>
      </c>
      <c r="AE318" s="1">
        <f t="shared" si="259"/>
        <v>0.35655553333771761</v>
      </c>
      <c r="AG318" s="11">
        <f t="shared" ref="AG318:AU318" si="260">MIN(AG251:AG270)</f>
        <v>0.30065124834979945</v>
      </c>
      <c r="AH318" s="11">
        <f t="shared" si="260"/>
        <v>0.40176012748356155</v>
      </c>
      <c r="AI318" s="11">
        <f t="shared" si="260"/>
        <v>0.25953738707833024</v>
      </c>
      <c r="AJ318" s="11">
        <f t="shared" si="260"/>
        <v>0.40069396065608881</v>
      </c>
      <c r="AK318" s="11">
        <f t="shared" si="260"/>
        <v>0.43523537396369316</v>
      </c>
      <c r="AL318" s="11">
        <f t="shared" si="260"/>
        <v>0.55175203375142912</v>
      </c>
      <c r="AM318" s="11">
        <f t="shared" si="260"/>
        <v>0.62883068945940279</v>
      </c>
      <c r="AN318" s="11">
        <f t="shared" si="260"/>
        <v>0.82538508763127072</v>
      </c>
      <c r="AO318" s="11">
        <f t="shared" si="260"/>
        <v>0.64227121667067966</v>
      </c>
      <c r="AP318" s="11">
        <f t="shared" si="260"/>
        <v>0.62583182616712996</v>
      </c>
      <c r="AQ318" s="11">
        <f t="shared" si="260"/>
        <v>0.60424771217427642</v>
      </c>
      <c r="AR318" s="12">
        <f t="shared" si="260"/>
        <v>2.7477471423860202</v>
      </c>
      <c r="AS318" s="12">
        <f t="shared" si="260"/>
        <v>1.3011362696071258</v>
      </c>
      <c r="AT318" s="12">
        <f t="shared" si="260"/>
        <v>1.076793079852719</v>
      </c>
      <c r="AU318" s="12">
        <f t="shared" si="260"/>
        <v>0.36564467820466678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8"/>
  <sheetViews>
    <sheetView workbookViewId="0">
      <pane xSplit="1" ySplit="9" topLeftCell="AB238" activePane="bottomRight" state="frozen"/>
      <selection pane="topRight" activeCell="B1" sqref="B1"/>
      <selection pane="bottomLeft" activeCell="A10" sqref="A10"/>
      <selection pane="bottomRight" activeCell="AY263" sqref="AY263"/>
    </sheetView>
  </sheetViews>
  <sheetFormatPr defaultRowHeight="14.5" x14ac:dyDescent="0.35"/>
  <cols>
    <col min="1" max="1" width="16.453125" customWidth="1"/>
    <col min="2" max="13" width="6.81640625" customWidth="1"/>
    <col min="15" max="15" width="9.1796875" style="1"/>
    <col min="16" max="19" width="9.81640625" customWidth="1"/>
    <col min="23" max="23" width="9.54296875" bestFit="1" customWidth="1"/>
    <col min="27" max="27" width="9.1796875" style="7"/>
    <col min="31" max="31" width="9.1796875" style="12"/>
    <col min="33" max="33" width="9.1796875" style="1"/>
  </cols>
  <sheetData>
    <row r="1" spans="1:48" x14ac:dyDescent="0.35">
      <c r="B1" t="s">
        <v>0</v>
      </c>
      <c r="D1" t="s">
        <v>1</v>
      </c>
      <c r="AI1" t="s">
        <v>51</v>
      </c>
      <c r="AJ1" s="28" t="s">
        <v>52</v>
      </c>
      <c r="AK1" s="28" t="s">
        <v>55</v>
      </c>
      <c r="AL1" s="28" t="s">
        <v>54</v>
      </c>
      <c r="AM1" s="28" t="s">
        <v>53</v>
      </c>
    </row>
    <row r="2" spans="1:48" x14ac:dyDescent="0.35">
      <c r="AI2" t="s">
        <v>69</v>
      </c>
      <c r="AJ2" t="s">
        <v>72</v>
      </c>
      <c r="AK2" t="s">
        <v>75</v>
      </c>
      <c r="AL2" t="s">
        <v>74</v>
      </c>
      <c r="AM2" t="s">
        <v>73</v>
      </c>
    </row>
    <row r="3" spans="1:48" x14ac:dyDescent="0.35">
      <c r="AI3" t="s">
        <v>70</v>
      </c>
      <c r="AJ3">
        <v>6.4000000000000003E-3</v>
      </c>
      <c r="AK3">
        <v>1.0200000000000001E-2</v>
      </c>
      <c r="AL3">
        <v>9.7999999999999997E-3</v>
      </c>
      <c r="AM3">
        <v>6.4999999999999997E-3</v>
      </c>
      <c r="AS3" s="24"/>
      <c r="AT3" s="24"/>
      <c r="AU3" s="24"/>
      <c r="AV3" s="24"/>
    </row>
    <row r="4" spans="1:48" x14ac:dyDescent="0.35">
      <c r="AI4" t="s">
        <v>71</v>
      </c>
      <c r="AJ4">
        <v>4.7399999999999998E-2</v>
      </c>
      <c r="AK4">
        <v>6.2600000000000003E-2</v>
      </c>
      <c r="AL4">
        <v>0.1104</v>
      </c>
      <c r="AM4">
        <v>0.33629999999999999</v>
      </c>
      <c r="AS4" s="24"/>
      <c r="AT4" s="24"/>
      <c r="AU4" s="24"/>
      <c r="AV4" s="24"/>
    </row>
    <row r="5" spans="1:48" x14ac:dyDescent="0.35">
      <c r="A5" t="s">
        <v>27</v>
      </c>
      <c r="B5">
        <v>31</v>
      </c>
      <c r="C5">
        <f>SUM($B6:C6)</f>
        <v>59</v>
      </c>
      <c r="D5">
        <f>SUM($B6:D6)</f>
        <v>90</v>
      </c>
      <c r="E5">
        <f>SUM($B6:E6)</f>
        <v>120</v>
      </c>
      <c r="F5">
        <f>SUM($B6:F6)</f>
        <v>151</v>
      </c>
      <c r="G5">
        <f>SUM($B6:G6)</f>
        <v>181</v>
      </c>
      <c r="H5">
        <f>SUM($B6:H6)</f>
        <v>212</v>
      </c>
      <c r="I5">
        <f>SUM($B6:I6)</f>
        <v>243</v>
      </c>
      <c r="J5">
        <f>SUM($B6:J6)</f>
        <v>273</v>
      </c>
      <c r="K5">
        <f>SUM($B6:K6)</f>
        <v>304</v>
      </c>
      <c r="L5">
        <f>SUM($B6:L6)</f>
        <v>334</v>
      </c>
      <c r="M5">
        <f>SUM($B6:M6)</f>
        <v>365</v>
      </c>
    </row>
    <row r="6" spans="1:48" x14ac:dyDescent="0.35">
      <c r="A6" t="s">
        <v>29</v>
      </c>
      <c r="B6">
        <v>31</v>
      </c>
      <c r="C6">
        <v>28</v>
      </c>
      <c r="D6">
        <v>31</v>
      </c>
      <c r="E6">
        <v>30</v>
      </c>
      <c r="F6">
        <v>31</v>
      </c>
      <c r="G6">
        <v>30</v>
      </c>
      <c r="H6">
        <v>31</v>
      </c>
      <c r="I6">
        <v>31</v>
      </c>
      <c r="J6">
        <v>30</v>
      </c>
      <c r="K6">
        <v>31</v>
      </c>
      <c r="L6">
        <v>30</v>
      </c>
      <c r="M6">
        <v>31</v>
      </c>
      <c r="AR6" s="29" t="s">
        <v>77</v>
      </c>
      <c r="AS6" s="22">
        <v>8.5999999999999993E-2</v>
      </c>
      <c r="AT6" s="22">
        <v>4.5999999999999999E-2</v>
      </c>
      <c r="AU6" s="22">
        <v>3.9E-2</v>
      </c>
      <c r="AV6" s="22">
        <v>1.4E-2</v>
      </c>
    </row>
    <row r="7" spans="1:48" x14ac:dyDescent="0.35">
      <c r="A7" t="s">
        <v>28</v>
      </c>
      <c r="B7">
        <v>15.5</v>
      </c>
      <c r="C7">
        <v>45</v>
      </c>
      <c r="D7">
        <v>74.5</v>
      </c>
      <c r="E7">
        <v>105</v>
      </c>
      <c r="F7">
        <v>135.5</v>
      </c>
      <c r="G7">
        <v>166</v>
      </c>
      <c r="H7">
        <v>196.5</v>
      </c>
      <c r="I7">
        <v>227.5</v>
      </c>
      <c r="J7">
        <v>258</v>
      </c>
      <c r="K7">
        <v>288.5</v>
      </c>
      <c r="L7">
        <v>319</v>
      </c>
      <c r="M7">
        <v>349.5</v>
      </c>
      <c r="AS7" s="20" t="s">
        <v>57</v>
      </c>
      <c r="AT7" s="20" t="s">
        <v>57</v>
      </c>
      <c r="AU7" s="20" t="s">
        <v>57</v>
      </c>
      <c r="AV7" s="20" t="s">
        <v>57</v>
      </c>
    </row>
    <row r="8" spans="1:48" x14ac:dyDescent="0.35">
      <c r="A8" t="s">
        <v>22</v>
      </c>
      <c r="P8" s="2" t="s">
        <v>14</v>
      </c>
      <c r="Q8" s="2" t="s">
        <v>16</v>
      </c>
      <c r="R8" s="2" t="s">
        <v>17</v>
      </c>
      <c r="S8" s="2" t="s">
        <v>18</v>
      </c>
      <c r="W8" s="8" t="s">
        <v>44</v>
      </c>
      <c r="X8" s="8"/>
      <c r="Y8" s="8"/>
      <c r="Z8" s="8"/>
      <c r="AA8" s="17"/>
      <c r="AB8" s="14" t="s">
        <v>45</v>
      </c>
      <c r="AC8" s="14"/>
      <c r="AD8" s="14"/>
      <c r="AE8" s="16" t="s">
        <v>48</v>
      </c>
      <c r="AF8" s="19"/>
      <c r="AH8" s="24" t="s">
        <v>82</v>
      </c>
      <c r="AI8" s="24" t="s">
        <v>82</v>
      </c>
      <c r="AJ8" s="24" t="s">
        <v>52</v>
      </c>
      <c r="AK8" s="24" t="s">
        <v>55</v>
      </c>
      <c r="AL8" s="24" t="s">
        <v>54</v>
      </c>
      <c r="AM8" s="24" t="s">
        <v>53</v>
      </c>
      <c r="AN8" s="24" t="s">
        <v>76</v>
      </c>
      <c r="AO8" s="24" t="s">
        <v>52</v>
      </c>
      <c r="AP8" s="24" t="s">
        <v>55</v>
      </c>
      <c r="AQ8" s="24" t="s">
        <v>54</v>
      </c>
      <c r="AR8" s="24" t="s">
        <v>53</v>
      </c>
      <c r="AS8" s="25" t="s">
        <v>58</v>
      </c>
      <c r="AT8" s="25" t="s">
        <v>59</v>
      </c>
      <c r="AU8" s="25" t="s">
        <v>60</v>
      </c>
      <c r="AV8" s="25" t="s">
        <v>61</v>
      </c>
    </row>
    <row r="9" spans="1:48" ht="16.5" x14ac:dyDescent="0.35">
      <c r="A9" t="s">
        <v>2</v>
      </c>
      <c r="B9" s="2" t="s">
        <v>30</v>
      </c>
      <c r="C9" s="2" t="s">
        <v>31</v>
      </c>
      <c r="D9" s="2" t="s">
        <v>32</v>
      </c>
      <c r="E9" s="2" t="s">
        <v>33</v>
      </c>
      <c r="F9" s="2" t="s">
        <v>3</v>
      </c>
      <c r="G9" s="2" t="s">
        <v>34</v>
      </c>
      <c r="H9" s="2" t="s">
        <v>35</v>
      </c>
      <c r="I9" s="2" t="s">
        <v>36</v>
      </c>
      <c r="J9" s="2" t="s">
        <v>37</v>
      </c>
      <c r="K9" s="2" t="s">
        <v>38</v>
      </c>
      <c r="L9" s="2" t="s">
        <v>39</v>
      </c>
      <c r="M9" s="2" t="s">
        <v>40</v>
      </c>
      <c r="N9" s="2" t="s">
        <v>4</v>
      </c>
      <c r="O9" s="47" t="s">
        <v>49</v>
      </c>
      <c r="P9" s="2" t="s">
        <v>15</v>
      </c>
      <c r="Q9" s="2" t="s">
        <v>19</v>
      </c>
      <c r="R9" s="2" t="s">
        <v>20</v>
      </c>
      <c r="S9" s="2" t="s">
        <v>21</v>
      </c>
      <c r="U9" s="2" t="s">
        <v>23</v>
      </c>
      <c r="V9" s="2" t="s">
        <v>24</v>
      </c>
      <c r="W9" s="9" t="s">
        <v>25</v>
      </c>
      <c r="X9" s="9" t="s">
        <v>26</v>
      </c>
      <c r="Y9" s="9" t="s">
        <v>46</v>
      </c>
      <c r="Z9" s="9" t="s">
        <v>41</v>
      </c>
      <c r="AA9" s="18" t="s">
        <v>43</v>
      </c>
      <c r="AB9" s="15" t="s">
        <v>46</v>
      </c>
      <c r="AC9" s="14" t="s">
        <v>47</v>
      </c>
      <c r="AD9" s="14" t="s">
        <v>41</v>
      </c>
      <c r="AE9" s="16"/>
      <c r="AF9" s="19"/>
      <c r="AH9" s="21" t="s">
        <v>50</v>
      </c>
      <c r="AI9" s="21" t="s">
        <v>49</v>
      </c>
      <c r="AJ9" t="s">
        <v>42</v>
      </c>
      <c r="AK9" t="s">
        <v>42</v>
      </c>
      <c r="AL9" t="s">
        <v>42</v>
      </c>
      <c r="AM9" t="s">
        <v>42</v>
      </c>
      <c r="AN9" t="s">
        <v>56</v>
      </c>
      <c r="AO9" s="2" t="s">
        <v>56</v>
      </c>
      <c r="AP9" s="2" t="s">
        <v>56</v>
      </c>
      <c r="AQ9" s="2" t="s">
        <v>56</v>
      </c>
      <c r="AR9" s="2" t="s">
        <v>56</v>
      </c>
      <c r="AS9" s="26" t="s">
        <v>62</v>
      </c>
      <c r="AT9" s="26" t="s">
        <v>62</v>
      </c>
      <c r="AU9" s="26" t="s">
        <v>62</v>
      </c>
      <c r="AV9" s="26" t="s">
        <v>62</v>
      </c>
    </row>
    <row r="10" spans="1:48" x14ac:dyDescent="0.35">
      <c r="A10">
        <v>1840</v>
      </c>
      <c r="B10" s="1">
        <v>-15.2</v>
      </c>
      <c r="C10" s="1">
        <v>-19.899999999999999</v>
      </c>
      <c r="D10" s="1">
        <v>-6</v>
      </c>
      <c r="E10" s="1">
        <v>-10.4</v>
      </c>
      <c r="F10" s="1">
        <v>0.1</v>
      </c>
      <c r="G10" s="1">
        <v>2.4</v>
      </c>
      <c r="H10" s="1">
        <v>5.2</v>
      </c>
      <c r="I10" s="1">
        <v>4.5</v>
      </c>
      <c r="J10" s="1">
        <v>1.4</v>
      </c>
      <c r="K10" s="1">
        <v>-2.7</v>
      </c>
      <c r="L10" s="1">
        <v>-8.6</v>
      </c>
      <c r="M10" s="1">
        <v>-10.5</v>
      </c>
      <c r="N10" s="1">
        <v>-4.9000000000000004</v>
      </c>
      <c r="O10" s="1">
        <f>SUMIF(F10:J10,"&gt;0")</f>
        <v>13.6</v>
      </c>
      <c r="Q10" s="1">
        <f>AVERAGE(D10:F10)</f>
        <v>-5.4333333333333327</v>
      </c>
      <c r="R10" s="1">
        <f>AVERAGE(G10:I10)</f>
        <v>4.0333333333333332</v>
      </c>
      <c r="S10" s="1">
        <f>AVERAGE(J10:L10)</f>
        <v>-3.3000000000000003</v>
      </c>
      <c r="U10" s="1">
        <f>MAX(B10:M10)</f>
        <v>5.2</v>
      </c>
      <c r="V10" s="1">
        <f>MIN(B10:M10)</f>
        <v>-19.899999999999999</v>
      </c>
      <c r="W10" s="5">
        <f>INTERCEPT(E$7:F$7,E10:F10)</f>
        <v>135.2095238095238</v>
      </c>
      <c r="X10" s="1">
        <f t="shared" ref="X10" si="0">INTERCEPT(J$7:K$7,J10:K10)</f>
        <v>268.41463414634148</v>
      </c>
      <c r="Y10" s="1">
        <f>(X10-W10)</f>
        <v>133.20511033681768</v>
      </c>
      <c r="Z10" s="1">
        <f>(X10+W10)/2</f>
        <v>201.81207897793263</v>
      </c>
      <c r="AA10" s="7">
        <f>(2/3)*U10*(X10-W10)</f>
        <v>461.77771583430132</v>
      </c>
      <c r="AB10" s="1"/>
      <c r="AC10" s="1"/>
      <c r="AD10" s="1"/>
      <c r="AH10" s="23">
        <f>0.0369*H10-0.058</f>
        <v>0.13388000000000003</v>
      </c>
      <c r="AI10" s="23">
        <f t="shared" ref="AI10:AI73" si="1">0.0127*$O10-0.0192</f>
        <v>0.15351999999999999</v>
      </c>
      <c r="AJ10" s="11">
        <f t="shared" ref="AJ10:AM73" si="2">AJ$3*$O10+AJ$4</f>
        <v>0.13444</v>
      </c>
      <c r="AK10" s="11">
        <f t="shared" si="2"/>
        <v>0.20132</v>
      </c>
      <c r="AL10" s="11">
        <f t="shared" si="2"/>
        <v>0.24367999999999998</v>
      </c>
      <c r="AM10" s="11">
        <f t="shared" si="2"/>
        <v>0.42469999999999997</v>
      </c>
      <c r="AN10" s="23">
        <f t="shared" ref="AN10:AR61" si="3">2.42*AI10^2-3.01*AI10+1.54</f>
        <v>1.134940304768</v>
      </c>
      <c r="AO10" s="23">
        <f>2.42*AJ10^2-3.01*AJ10+1.54</f>
        <v>1.1790749549120001</v>
      </c>
      <c r="AP10" s="23">
        <f>2.42*AK10^2-3.01*AK10+1.54</f>
        <v>1.0321087766080002</v>
      </c>
      <c r="AQ10" s="23">
        <f>2.42*AL10^2-3.01*AL10+1.54</f>
        <v>0.95022266060800009</v>
      </c>
      <c r="AR10" s="23">
        <f>2.42*AM10^2-3.01*AM10+1.54</f>
        <v>0.69814861780000004</v>
      </c>
      <c r="AS10" s="23">
        <f t="shared" ref="AS10:AV41" si="4">AS$6*SQRT($AA10*AO10)</f>
        <v>2.0067147555070295</v>
      </c>
      <c r="AT10" s="23">
        <f t="shared" si="4"/>
        <v>1.004238929427796</v>
      </c>
      <c r="AU10" s="23">
        <f t="shared" si="4"/>
        <v>0.81694681544704784</v>
      </c>
      <c r="AV10" s="23">
        <f t="shared" si="4"/>
        <v>0.25137290409260399</v>
      </c>
    </row>
    <row r="11" spans="1:48" x14ac:dyDescent="0.35">
      <c r="A11">
        <v>1841</v>
      </c>
      <c r="B11" s="1">
        <v>-12.1</v>
      </c>
      <c r="C11" s="1">
        <v>-10.9</v>
      </c>
      <c r="D11" s="1">
        <v>-15.4</v>
      </c>
      <c r="E11" s="1">
        <v>-9</v>
      </c>
      <c r="F11" s="6">
        <v>-1.7</v>
      </c>
      <c r="G11" s="1">
        <v>1.2</v>
      </c>
      <c r="H11" s="1">
        <v>4.5</v>
      </c>
      <c r="I11" s="1">
        <v>4.8</v>
      </c>
      <c r="J11" s="1">
        <v>1.6</v>
      </c>
      <c r="K11" s="1">
        <v>-2.4</v>
      </c>
      <c r="L11" s="1">
        <v>-8.6999999999999993</v>
      </c>
      <c r="M11" s="1">
        <v>-13.1</v>
      </c>
      <c r="N11" s="1">
        <v>-5.0999999999999996</v>
      </c>
      <c r="O11" s="1">
        <f t="shared" ref="O11:O74" si="5">SUMIF(F11:J11,"&gt;0")</f>
        <v>12.1</v>
      </c>
      <c r="P11" s="1">
        <f>(M10+B11+C11)/3</f>
        <v>-11.166666666666666</v>
      </c>
      <c r="Q11" s="1">
        <f>AVERAGE(D11:F11)</f>
        <v>-8.6999999999999993</v>
      </c>
      <c r="R11" s="1">
        <f>AVERAGE(G11:I11)</f>
        <v>3.5</v>
      </c>
      <c r="S11" s="1">
        <f>AVERAGE(J11:L11)</f>
        <v>-3.1666666666666665</v>
      </c>
      <c r="U11" s="1">
        <f t="shared" ref="U11:U74" si="6">MAX(B11:M11)</f>
        <v>4.8</v>
      </c>
      <c r="V11" s="1">
        <f t="shared" ref="V11:V74" si="7">MIN(B11:M11)</f>
        <v>-15.4</v>
      </c>
      <c r="W11" s="4">
        <f t="shared" ref="W11:W16" si="8">INTERCEPT(F$7:G$7,F11:G11)</f>
        <v>153.37931034482759</v>
      </c>
      <c r="X11" s="1">
        <f>INTERCEPT(J$7:K$7,J11:K11)</f>
        <v>270.2</v>
      </c>
      <c r="Y11" s="1">
        <f t="shared" ref="Y11:Y74" si="9">(X11-W11)</f>
        <v>116.8206896551724</v>
      </c>
      <c r="Z11" s="1">
        <f t="shared" ref="Z11:Z74" si="10">(X11+W11)/2</f>
        <v>211.7896551724138</v>
      </c>
      <c r="AA11" s="7">
        <f t="shared" ref="AA11:AA74" si="11">(2/3)*U11*(X11-W11)</f>
        <v>373.82620689655164</v>
      </c>
      <c r="AB11" s="1">
        <f t="shared" ref="AB11:AB74" si="12">365-X10+W11</f>
        <v>249.9646761984861</v>
      </c>
      <c r="AC11" s="1">
        <f>ABS((2/3)*V11*AB11)</f>
        <v>2566.3040089711239</v>
      </c>
      <c r="AD11" s="1">
        <f>W11-AB11/2</f>
        <v>28.396972245584536</v>
      </c>
      <c r="AE11" s="12">
        <f>SQRT(AC11)/(SQRT(AA11)+SQRT(AC11))</f>
        <v>0.72376514088223987</v>
      </c>
      <c r="AH11" s="23">
        <f t="shared" ref="AH11:AH74" si="13">0.0369*H11-0.058</f>
        <v>0.10805000000000001</v>
      </c>
      <c r="AI11" s="23">
        <f t="shared" si="1"/>
        <v>0.13447000000000001</v>
      </c>
      <c r="AJ11" s="11">
        <f t="shared" si="2"/>
        <v>0.12483999999999999</v>
      </c>
      <c r="AK11" s="11">
        <f t="shared" si="2"/>
        <v>0.18602000000000002</v>
      </c>
      <c r="AL11" s="11">
        <f t="shared" si="2"/>
        <v>0.22897999999999999</v>
      </c>
      <c r="AM11" s="11">
        <f t="shared" si="2"/>
        <v>0.41494999999999999</v>
      </c>
      <c r="AN11" s="23">
        <f t="shared" si="3"/>
        <v>1.179004177778</v>
      </c>
      <c r="AO11" s="23">
        <f t="shared" si="3"/>
        <v>1.201947361952</v>
      </c>
      <c r="AP11" s="23">
        <f t="shared" si="3"/>
        <v>1.063820125768</v>
      </c>
      <c r="AQ11" s="23">
        <f t="shared" si="3"/>
        <v>0.97765525376800011</v>
      </c>
      <c r="AR11" s="23">
        <f t="shared" si="3"/>
        <v>0.70768457605000012</v>
      </c>
      <c r="AS11" s="23">
        <f t="shared" si="4"/>
        <v>1.8229554174595524</v>
      </c>
      <c r="AT11" s="23">
        <f t="shared" si="4"/>
        <v>0.9173325518015325</v>
      </c>
      <c r="AU11" s="23">
        <f t="shared" si="4"/>
        <v>0.74557673583032735</v>
      </c>
      <c r="AV11" s="23">
        <f t="shared" si="4"/>
        <v>0.22771035107306231</v>
      </c>
    </row>
    <row r="12" spans="1:48" x14ac:dyDescent="0.35">
      <c r="A12">
        <v>1842</v>
      </c>
      <c r="B12" s="1">
        <v>-14</v>
      </c>
      <c r="C12" s="1">
        <v>-22.3</v>
      </c>
      <c r="D12" s="1">
        <v>-17.8</v>
      </c>
      <c r="E12" s="1">
        <v>-10.4</v>
      </c>
      <c r="F12" s="6">
        <v>-0.3</v>
      </c>
      <c r="G12" s="1">
        <v>2.2999999999999998</v>
      </c>
      <c r="H12" s="1">
        <v>5.3</v>
      </c>
      <c r="I12" s="1">
        <v>4.5</v>
      </c>
      <c r="J12" s="1">
        <v>1.7</v>
      </c>
      <c r="K12" s="1">
        <v>-0.7</v>
      </c>
      <c r="L12" s="1">
        <v>-8.6999999999999993</v>
      </c>
      <c r="M12" s="1">
        <v>-12.2</v>
      </c>
      <c r="N12" s="1">
        <v>-6</v>
      </c>
      <c r="O12" s="1">
        <f t="shared" si="5"/>
        <v>13.799999999999999</v>
      </c>
      <c r="P12" s="1">
        <f t="shared" ref="P12:P75" si="14">(M11+B12+C12)/3</f>
        <v>-16.466666666666669</v>
      </c>
      <c r="Q12" s="1">
        <f t="shared" ref="Q12:Q75" si="15">AVERAGE(D12:F12)</f>
        <v>-9.5000000000000018</v>
      </c>
      <c r="R12" s="1">
        <f t="shared" ref="R12:R75" si="16">AVERAGE(G12:I12)</f>
        <v>4.0333333333333332</v>
      </c>
      <c r="S12" s="1">
        <f t="shared" ref="S12:S75" si="17">AVERAGE(J12:L12)</f>
        <v>-2.5666666666666664</v>
      </c>
      <c r="U12" s="1">
        <f t="shared" si="6"/>
        <v>5.3</v>
      </c>
      <c r="V12" s="1">
        <f t="shared" si="7"/>
        <v>-22.3</v>
      </c>
      <c r="W12" s="4">
        <f t="shared" si="8"/>
        <v>139.01923076923077</v>
      </c>
      <c r="X12" s="1">
        <f t="shared" ref="X12:X75" si="18">INTERCEPT(J$7:K$7,J12:K12)</f>
        <v>279.60416666666669</v>
      </c>
      <c r="Y12" s="1">
        <f t="shared" si="9"/>
        <v>140.58493589743591</v>
      </c>
      <c r="Z12" s="1">
        <f t="shared" si="10"/>
        <v>209.31169871794873</v>
      </c>
      <c r="AA12" s="7">
        <f t="shared" si="11"/>
        <v>496.73344017094018</v>
      </c>
      <c r="AB12" s="1">
        <f t="shared" si="12"/>
        <v>233.81923076923078</v>
      </c>
      <c r="AC12" s="1">
        <f t="shared" ref="AC12:AC75" si="19">ABS((2/3)*V12*AB12)</f>
        <v>3476.1125641025646</v>
      </c>
      <c r="AD12" s="1">
        <f t="shared" ref="AD12:AD75" si="20">W12-AB12/2</f>
        <v>22.109615384615381</v>
      </c>
      <c r="AE12" s="12">
        <f t="shared" ref="AE12:AE75" si="21">SQRT(AC12)/(SQRT(AA12)+SQRT(AC12))</f>
        <v>0.7256788701107747</v>
      </c>
      <c r="AH12" s="23">
        <f t="shared" si="13"/>
        <v>0.13757</v>
      </c>
      <c r="AI12" s="23">
        <f t="shared" si="1"/>
        <v>0.15605999999999998</v>
      </c>
      <c r="AJ12" s="11">
        <f t="shared" si="2"/>
        <v>0.13572000000000001</v>
      </c>
      <c r="AK12" s="11">
        <f t="shared" si="2"/>
        <v>0.20335999999999999</v>
      </c>
      <c r="AL12" s="11">
        <f t="shared" si="2"/>
        <v>0.24563999999999997</v>
      </c>
      <c r="AM12" s="11">
        <f t="shared" si="2"/>
        <v>0.42599999999999999</v>
      </c>
      <c r="AN12" s="23">
        <f t="shared" si="3"/>
        <v>1.1291978311120001</v>
      </c>
      <c r="AO12" s="23">
        <f t="shared" si="3"/>
        <v>1.176059002528</v>
      </c>
      <c r="AP12" s="23">
        <f t="shared" si="3"/>
        <v>1.0279662008320001</v>
      </c>
      <c r="AQ12" s="23">
        <f t="shared" si="3"/>
        <v>0.94664400323200015</v>
      </c>
      <c r="AR12" s="23">
        <f t="shared" si="3"/>
        <v>0.69691192000000002</v>
      </c>
      <c r="AS12" s="23">
        <f t="shared" si="4"/>
        <v>2.0786181038178659</v>
      </c>
      <c r="AT12" s="23">
        <f t="shared" si="4"/>
        <v>1.0394627921991411</v>
      </c>
      <c r="AU12" s="23">
        <f t="shared" si="4"/>
        <v>0.8457064637881917</v>
      </c>
      <c r="AV12" s="23">
        <f t="shared" si="4"/>
        <v>0.26048257769278171</v>
      </c>
    </row>
    <row r="13" spans="1:48" x14ac:dyDescent="0.35">
      <c r="A13">
        <v>1843</v>
      </c>
      <c r="B13" s="1">
        <v>-16</v>
      </c>
      <c r="C13" s="1">
        <v>-12.4</v>
      </c>
      <c r="D13" s="1">
        <v>-10.1</v>
      </c>
      <c r="E13" s="1">
        <v>-7.2</v>
      </c>
      <c r="F13" s="6">
        <v>-0.5</v>
      </c>
      <c r="G13" s="1">
        <v>4</v>
      </c>
      <c r="H13" s="1">
        <v>4.7</v>
      </c>
      <c r="I13" s="1">
        <v>4.9000000000000004</v>
      </c>
      <c r="J13" s="1">
        <v>1.9</v>
      </c>
      <c r="K13" s="1">
        <v>-0.9</v>
      </c>
      <c r="L13" s="1">
        <v>-10.1</v>
      </c>
      <c r="M13" s="1">
        <v>-15.3</v>
      </c>
      <c r="N13" s="1">
        <v>-4.7</v>
      </c>
      <c r="O13" s="1">
        <f t="shared" si="5"/>
        <v>15.5</v>
      </c>
      <c r="P13" s="1">
        <f t="shared" si="14"/>
        <v>-13.533333333333333</v>
      </c>
      <c r="Q13" s="1">
        <f t="shared" si="15"/>
        <v>-5.9333333333333336</v>
      </c>
      <c r="R13" s="1">
        <f t="shared" si="16"/>
        <v>4.5333333333333332</v>
      </c>
      <c r="S13" s="1">
        <f t="shared" si="17"/>
        <v>-3.0333333333333332</v>
      </c>
      <c r="U13" s="1">
        <f t="shared" si="6"/>
        <v>4.9000000000000004</v>
      </c>
      <c r="V13" s="1">
        <f t="shared" si="7"/>
        <v>-16</v>
      </c>
      <c r="W13" s="4">
        <f t="shared" si="8"/>
        <v>138.88888888888889</v>
      </c>
      <c r="X13" s="1">
        <f t="shared" si="18"/>
        <v>278.69642857142856</v>
      </c>
      <c r="Y13" s="1">
        <f t="shared" si="9"/>
        <v>139.80753968253967</v>
      </c>
      <c r="Z13" s="1">
        <f t="shared" si="10"/>
        <v>208.79265873015873</v>
      </c>
      <c r="AA13" s="7">
        <f t="shared" si="11"/>
        <v>456.70462962962955</v>
      </c>
      <c r="AB13" s="1">
        <f t="shared" si="12"/>
        <v>224.2847222222222</v>
      </c>
      <c r="AC13" s="1">
        <f t="shared" si="19"/>
        <v>2392.37037037037</v>
      </c>
      <c r="AD13" s="1">
        <f t="shared" si="20"/>
        <v>26.746527777777786</v>
      </c>
      <c r="AE13" s="12">
        <f t="shared" si="21"/>
        <v>0.69593220053317673</v>
      </c>
      <c r="AH13" s="23">
        <f t="shared" si="13"/>
        <v>0.11543000000000003</v>
      </c>
      <c r="AI13" s="23">
        <f t="shared" si="1"/>
        <v>0.17765</v>
      </c>
      <c r="AJ13" s="11">
        <f t="shared" si="2"/>
        <v>0.14660000000000001</v>
      </c>
      <c r="AK13" s="11">
        <f t="shared" si="2"/>
        <v>0.22070000000000001</v>
      </c>
      <c r="AL13" s="11">
        <f t="shared" si="2"/>
        <v>0.26229999999999998</v>
      </c>
      <c r="AM13" s="11">
        <f t="shared" si="2"/>
        <v>0.43704999999999999</v>
      </c>
      <c r="AN13" s="23">
        <f t="shared" si="3"/>
        <v>1.08164754445</v>
      </c>
      <c r="AO13" s="23">
        <f t="shared" si="3"/>
        <v>1.1507435751999999</v>
      </c>
      <c r="AP13" s="23">
        <f t="shared" si="3"/>
        <v>0.99356754580000006</v>
      </c>
      <c r="AQ13" s="23">
        <f t="shared" si="3"/>
        <v>0.9169761218000001</v>
      </c>
      <c r="AR13" s="23">
        <f t="shared" si="3"/>
        <v>0.68673024005000016</v>
      </c>
      <c r="AS13" s="23">
        <f t="shared" si="4"/>
        <v>1.971539296038417</v>
      </c>
      <c r="AT13" s="23">
        <f t="shared" si="4"/>
        <v>0.97988303189877957</v>
      </c>
      <c r="AU13" s="23">
        <f t="shared" si="4"/>
        <v>0.79810738135330406</v>
      </c>
      <c r="AV13" s="23">
        <f t="shared" si="4"/>
        <v>0.24793556515302595</v>
      </c>
    </row>
    <row r="14" spans="1:48" x14ac:dyDescent="0.35">
      <c r="A14">
        <v>1844</v>
      </c>
      <c r="B14" s="1">
        <v>-20.3</v>
      </c>
      <c r="C14" s="1">
        <v>-18.7</v>
      </c>
      <c r="D14" s="1">
        <v>-18.2</v>
      </c>
      <c r="E14" s="1">
        <v>-16.399999999999999</v>
      </c>
      <c r="F14" s="6">
        <v>-4.7</v>
      </c>
      <c r="G14" s="1">
        <v>4</v>
      </c>
      <c r="H14" s="1">
        <v>6</v>
      </c>
      <c r="I14" s="1">
        <v>5.0999999999999996</v>
      </c>
      <c r="J14" s="1">
        <v>1.4</v>
      </c>
      <c r="K14" s="1">
        <v>-1.3</v>
      </c>
      <c r="L14" s="1">
        <v>-8.5</v>
      </c>
      <c r="M14" s="1">
        <v>-9.6</v>
      </c>
      <c r="N14" s="1">
        <v>-6.8</v>
      </c>
      <c r="O14" s="1">
        <f t="shared" si="5"/>
        <v>16.5</v>
      </c>
      <c r="P14" s="1">
        <f t="shared" si="14"/>
        <v>-18.099999999999998</v>
      </c>
      <c r="Q14" s="1">
        <f t="shared" si="15"/>
        <v>-13.1</v>
      </c>
      <c r="R14" s="1">
        <f t="shared" si="16"/>
        <v>5.0333333333333332</v>
      </c>
      <c r="S14" s="1">
        <f t="shared" si="17"/>
        <v>-2.8000000000000003</v>
      </c>
      <c r="U14" s="1">
        <f t="shared" si="6"/>
        <v>6</v>
      </c>
      <c r="V14" s="1">
        <f t="shared" si="7"/>
        <v>-20.3</v>
      </c>
      <c r="W14" s="4">
        <f t="shared" si="8"/>
        <v>151.97701149425288</v>
      </c>
      <c r="X14" s="1">
        <f t="shared" si="18"/>
        <v>273.81481481481484</v>
      </c>
      <c r="Y14" s="1">
        <f t="shared" si="9"/>
        <v>121.83780332056196</v>
      </c>
      <c r="Z14" s="1">
        <f t="shared" si="10"/>
        <v>212.89591315453384</v>
      </c>
      <c r="AA14" s="7">
        <f t="shared" si="11"/>
        <v>487.35121328224784</v>
      </c>
      <c r="AB14" s="1">
        <f t="shared" si="12"/>
        <v>238.28058292282432</v>
      </c>
      <c r="AC14" s="1">
        <f t="shared" si="19"/>
        <v>3224.7305555555558</v>
      </c>
      <c r="AD14" s="1">
        <f t="shared" si="20"/>
        <v>32.836720032840716</v>
      </c>
      <c r="AE14" s="12">
        <f t="shared" si="21"/>
        <v>0.72007019366353908</v>
      </c>
      <c r="AH14" s="23">
        <f t="shared" si="13"/>
        <v>0.16340000000000002</v>
      </c>
      <c r="AI14" s="23">
        <f t="shared" si="1"/>
        <v>0.19034999999999999</v>
      </c>
      <c r="AJ14" s="11">
        <f t="shared" si="2"/>
        <v>0.153</v>
      </c>
      <c r="AK14" s="11">
        <f t="shared" si="2"/>
        <v>0.23089999999999999</v>
      </c>
      <c r="AL14" s="11">
        <f t="shared" si="2"/>
        <v>0.27210000000000001</v>
      </c>
      <c r="AM14" s="11">
        <f t="shared" si="2"/>
        <v>0.44355</v>
      </c>
      <c r="AN14" s="23">
        <f t="shared" si="3"/>
        <v>1.0547306564500001</v>
      </c>
      <c r="AO14" s="23">
        <f t="shared" si="3"/>
        <v>1.13611978</v>
      </c>
      <c r="AP14" s="23">
        <f t="shared" si="3"/>
        <v>0.97401284020000001</v>
      </c>
      <c r="AQ14" s="23">
        <f t="shared" si="3"/>
        <v>0.90015195219999999</v>
      </c>
      <c r="AR14" s="23">
        <f t="shared" si="3"/>
        <v>0.68101707805000011</v>
      </c>
      <c r="AS14" s="23">
        <f t="shared" si="4"/>
        <v>2.0236319962860438</v>
      </c>
      <c r="AT14" s="23">
        <f t="shared" si="4"/>
        <v>1.0022156924640002</v>
      </c>
      <c r="AU14" s="23">
        <f t="shared" si="4"/>
        <v>0.8168523196585078</v>
      </c>
      <c r="AV14" s="23">
        <f t="shared" si="4"/>
        <v>0.2550516062558818</v>
      </c>
    </row>
    <row r="15" spans="1:48" x14ac:dyDescent="0.35">
      <c r="A15">
        <v>1845</v>
      </c>
      <c r="B15" s="1">
        <v>-16.100000000000001</v>
      </c>
      <c r="C15" s="1">
        <v>-21.5</v>
      </c>
      <c r="D15" s="1">
        <v>-12.8</v>
      </c>
      <c r="E15" s="1">
        <v>-6.3</v>
      </c>
      <c r="F15" s="6">
        <v>-1.1000000000000001</v>
      </c>
      <c r="G15" s="1">
        <v>2.2999999999999998</v>
      </c>
      <c r="H15" s="1">
        <v>8.3000000000000007</v>
      </c>
      <c r="I15" s="1">
        <v>6.1</v>
      </c>
      <c r="J15" s="1">
        <v>2</v>
      </c>
      <c r="K15" s="1">
        <v>-3.8</v>
      </c>
      <c r="L15" s="1">
        <v>-6.5</v>
      </c>
      <c r="M15" s="1">
        <v>-12.1</v>
      </c>
      <c r="N15" s="1">
        <v>-5.0999999999999996</v>
      </c>
      <c r="O15" s="1">
        <f t="shared" si="5"/>
        <v>18.700000000000003</v>
      </c>
      <c r="P15" s="1">
        <f t="shared" si="14"/>
        <v>-15.733333333333334</v>
      </c>
      <c r="Q15" s="1">
        <f t="shared" si="15"/>
        <v>-6.7333333333333343</v>
      </c>
      <c r="R15" s="1">
        <f t="shared" si="16"/>
        <v>5.5666666666666673</v>
      </c>
      <c r="S15" s="1">
        <f t="shared" si="17"/>
        <v>-2.7666666666666671</v>
      </c>
      <c r="U15" s="1">
        <f t="shared" si="6"/>
        <v>8.3000000000000007</v>
      </c>
      <c r="V15" s="1">
        <f t="shared" si="7"/>
        <v>-21.5</v>
      </c>
      <c r="W15" s="4">
        <f t="shared" si="8"/>
        <v>145.36764705882354</v>
      </c>
      <c r="X15" s="1">
        <f t="shared" si="18"/>
        <v>268.51724137931035</v>
      </c>
      <c r="Y15" s="1">
        <f t="shared" si="9"/>
        <v>123.14959432048681</v>
      </c>
      <c r="Z15" s="1">
        <f t="shared" si="10"/>
        <v>206.94244421906694</v>
      </c>
      <c r="AA15" s="7">
        <f t="shared" si="11"/>
        <v>681.42775524002707</v>
      </c>
      <c r="AB15" s="1">
        <f t="shared" si="12"/>
        <v>236.5528322440087</v>
      </c>
      <c r="AC15" s="1">
        <f t="shared" si="19"/>
        <v>3390.5905954974578</v>
      </c>
      <c r="AD15" s="1">
        <f t="shared" si="20"/>
        <v>27.091230936819187</v>
      </c>
      <c r="AE15" s="12">
        <f t="shared" si="21"/>
        <v>0.69046296326737022</v>
      </c>
      <c r="AH15" s="23">
        <f t="shared" si="13"/>
        <v>0.24827000000000005</v>
      </c>
      <c r="AI15" s="23">
        <f t="shared" si="1"/>
        <v>0.21829000000000004</v>
      </c>
      <c r="AJ15" s="11">
        <f t="shared" si="2"/>
        <v>0.16708000000000001</v>
      </c>
      <c r="AK15" s="11">
        <f t="shared" si="2"/>
        <v>0.25334000000000007</v>
      </c>
      <c r="AL15" s="11">
        <f t="shared" si="2"/>
        <v>0.29366000000000003</v>
      </c>
      <c r="AM15" s="11">
        <f t="shared" si="2"/>
        <v>0.45784999999999998</v>
      </c>
      <c r="AN15" s="23">
        <f t="shared" si="3"/>
        <v>0.99826136832200008</v>
      </c>
      <c r="AO15" s="23">
        <f t="shared" si="3"/>
        <v>1.1046452578879999</v>
      </c>
      <c r="AP15" s="23">
        <f t="shared" si="3"/>
        <v>0.93276499655199996</v>
      </c>
      <c r="AQ15" s="23">
        <f t="shared" si="3"/>
        <v>0.86477499335200003</v>
      </c>
      <c r="AR15" s="23">
        <f t="shared" si="3"/>
        <v>0.66916792645000012</v>
      </c>
      <c r="AS15" s="23">
        <f t="shared" si="4"/>
        <v>2.3594988875920477</v>
      </c>
      <c r="AT15" s="23">
        <f t="shared" si="4"/>
        <v>1.1597219074565948</v>
      </c>
      <c r="AU15" s="23">
        <f t="shared" si="4"/>
        <v>0.94672986595649489</v>
      </c>
      <c r="AV15" s="23">
        <f t="shared" si="4"/>
        <v>0.29895478120928531</v>
      </c>
    </row>
    <row r="16" spans="1:48" x14ac:dyDescent="0.35">
      <c r="A16">
        <v>1846</v>
      </c>
      <c r="B16" s="1">
        <v>-16.2</v>
      </c>
      <c r="C16" s="1">
        <v>-15.3</v>
      </c>
      <c r="D16" s="1">
        <v>-14.6</v>
      </c>
      <c r="E16" s="1">
        <v>-6.5</v>
      </c>
      <c r="F16" s="6">
        <v>-0.5</v>
      </c>
      <c r="G16" s="1">
        <v>1.3</v>
      </c>
      <c r="H16" s="1">
        <v>4.5999999999999996</v>
      </c>
      <c r="I16" s="1">
        <v>5.6</v>
      </c>
      <c r="J16" s="1">
        <v>2.4</v>
      </c>
      <c r="K16" s="1">
        <v>-4</v>
      </c>
      <c r="L16" s="1">
        <v>-5.9</v>
      </c>
      <c r="M16" s="1">
        <v>-5.4</v>
      </c>
      <c r="N16" s="1">
        <v>-4.5</v>
      </c>
      <c r="O16" s="1">
        <f t="shared" si="5"/>
        <v>13.9</v>
      </c>
      <c r="P16" s="1">
        <f t="shared" si="14"/>
        <v>-14.533333333333331</v>
      </c>
      <c r="Q16" s="1">
        <f t="shared" si="15"/>
        <v>-7.2</v>
      </c>
      <c r="R16" s="1">
        <f t="shared" si="16"/>
        <v>3.8333333333333335</v>
      </c>
      <c r="S16" s="1">
        <f t="shared" si="17"/>
        <v>-2.5</v>
      </c>
      <c r="U16" s="1">
        <f t="shared" si="6"/>
        <v>5.6</v>
      </c>
      <c r="V16" s="1">
        <f t="shared" si="7"/>
        <v>-16.2</v>
      </c>
      <c r="W16" s="4">
        <f t="shared" si="8"/>
        <v>143.97222222222223</v>
      </c>
      <c r="X16" s="1">
        <f t="shared" si="18"/>
        <v>269.4375</v>
      </c>
      <c r="Y16" s="1">
        <f t="shared" si="9"/>
        <v>125.46527777777777</v>
      </c>
      <c r="Z16" s="1">
        <f t="shared" si="10"/>
        <v>206.70486111111111</v>
      </c>
      <c r="AA16" s="7">
        <f t="shared" si="11"/>
        <v>468.40370370370363</v>
      </c>
      <c r="AB16" s="1">
        <f t="shared" si="12"/>
        <v>240.45498084291188</v>
      </c>
      <c r="AC16" s="1">
        <f t="shared" si="19"/>
        <v>2596.9137931034479</v>
      </c>
      <c r="AD16" s="1">
        <f t="shared" si="20"/>
        <v>23.744731800766289</v>
      </c>
      <c r="AE16" s="12">
        <f t="shared" si="21"/>
        <v>0.70190257269896794</v>
      </c>
      <c r="AH16" s="23">
        <f t="shared" si="13"/>
        <v>0.11174000000000001</v>
      </c>
      <c r="AI16" s="23">
        <f t="shared" si="1"/>
        <v>0.15733</v>
      </c>
      <c r="AJ16" s="11">
        <f t="shared" si="2"/>
        <v>0.13636000000000001</v>
      </c>
      <c r="AK16" s="11">
        <f t="shared" si="2"/>
        <v>0.20438000000000001</v>
      </c>
      <c r="AL16" s="11">
        <f t="shared" si="2"/>
        <v>0.24662000000000001</v>
      </c>
      <c r="AM16" s="11">
        <f t="shared" si="2"/>
        <v>0.42664999999999997</v>
      </c>
      <c r="AN16" s="23">
        <f t="shared" si="3"/>
        <v>1.1263383039380002</v>
      </c>
      <c r="AO16" s="23">
        <f t="shared" si="3"/>
        <v>1.1745540000320001</v>
      </c>
      <c r="AP16" s="23">
        <f t="shared" si="3"/>
        <v>1.0259024662480001</v>
      </c>
      <c r="AQ16" s="23">
        <f t="shared" si="3"/>
        <v>0.94486164704800013</v>
      </c>
      <c r="AR16" s="23">
        <f t="shared" si="3"/>
        <v>0.69629663845000012</v>
      </c>
      <c r="AS16" s="23">
        <f t="shared" si="4"/>
        <v>2.0171820994782936</v>
      </c>
      <c r="AT16" s="23">
        <f t="shared" si="4"/>
        <v>1.0083725826195673</v>
      </c>
      <c r="AU16" s="23">
        <f t="shared" si="4"/>
        <v>0.82046276761444792</v>
      </c>
      <c r="AV16" s="23">
        <f t="shared" si="4"/>
        <v>0.25283392408452249</v>
      </c>
    </row>
    <row r="17" spans="1:48" x14ac:dyDescent="0.35">
      <c r="A17">
        <v>1847</v>
      </c>
      <c r="B17" s="1">
        <v>-5.2</v>
      </c>
      <c r="C17" s="1">
        <v>-8.1</v>
      </c>
      <c r="D17" s="1">
        <v>-3.5</v>
      </c>
      <c r="E17" s="1">
        <v>-4.3</v>
      </c>
      <c r="F17" s="5">
        <v>0.9</v>
      </c>
      <c r="G17" s="1">
        <v>3.6</v>
      </c>
      <c r="H17" s="1">
        <v>4.3</v>
      </c>
      <c r="I17" s="1">
        <v>4.5</v>
      </c>
      <c r="J17" s="1">
        <v>1.7</v>
      </c>
      <c r="K17" s="1">
        <v>-0.6</v>
      </c>
      <c r="L17" s="1">
        <v>-9.9</v>
      </c>
      <c r="M17" s="1">
        <v>-14.9</v>
      </c>
      <c r="N17" s="1">
        <v>-2.6</v>
      </c>
      <c r="O17" s="1">
        <f t="shared" si="5"/>
        <v>15</v>
      </c>
      <c r="P17" s="1">
        <f t="shared" si="14"/>
        <v>-6.2333333333333343</v>
      </c>
      <c r="Q17" s="1">
        <f t="shared" si="15"/>
        <v>-2.2999999999999998</v>
      </c>
      <c r="R17" s="1">
        <f t="shared" si="16"/>
        <v>4.1333333333333337</v>
      </c>
      <c r="S17" s="1">
        <f t="shared" si="17"/>
        <v>-2.9333333333333336</v>
      </c>
      <c r="U17" s="1">
        <f t="shared" si="6"/>
        <v>4.5</v>
      </c>
      <c r="V17" s="1">
        <f t="shared" si="7"/>
        <v>-14.9</v>
      </c>
      <c r="W17" s="5">
        <f>INTERCEPT(E$7:F$7,E17:F17)</f>
        <v>130.22115384615384</v>
      </c>
      <c r="X17" s="1">
        <f t="shared" si="18"/>
        <v>280.54347826086956</v>
      </c>
      <c r="Y17" s="1">
        <f t="shared" si="9"/>
        <v>150.32232441471572</v>
      </c>
      <c r="Z17" s="1">
        <f t="shared" si="10"/>
        <v>205.38231605351172</v>
      </c>
      <c r="AA17" s="7">
        <f t="shared" si="11"/>
        <v>450.9669732441472</v>
      </c>
      <c r="AB17" s="1">
        <f t="shared" si="12"/>
        <v>225.78365384615384</v>
      </c>
      <c r="AC17" s="1">
        <f t="shared" si="19"/>
        <v>2242.7842948717948</v>
      </c>
      <c r="AD17" s="1">
        <f t="shared" si="20"/>
        <v>17.32932692307692</v>
      </c>
      <c r="AE17" s="12">
        <f t="shared" si="21"/>
        <v>0.69041060808631283</v>
      </c>
      <c r="AH17" s="23">
        <f t="shared" si="13"/>
        <v>0.10067000000000001</v>
      </c>
      <c r="AI17" s="23">
        <f t="shared" si="1"/>
        <v>0.17130000000000001</v>
      </c>
      <c r="AJ17" s="11">
        <f t="shared" si="2"/>
        <v>0.1434</v>
      </c>
      <c r="AK17" s="11">
        <f t="shared" si="2"/>
        <v>0.21560000000000001</v>
      </c>
      <c r="AL17" s="11">
        <f t="shared" si="2"/>
        <v>0.25739999999999996</v>
      </c>
      <c r="AM17" s="11">
        <f t="shared" si="2"/>
        <v>0.43379999999999996</v>
      </c>
      <c r="AN17" s="23">
        <f t="shared" si="3"/>
        <v>1.0953987298000001</v>
      </c>
      <c r="AO17" s="23">
        <f t="shared" si="3"/>
        <v>1.1581298152000001</v>
      </c>
      <c r="AP17" s="23">
        <f t="shared" si="3"/>
        <v>1.0035337312000001</v>
      </c>
      <c r="AQ17" s="23">
        <f t="shared" si="3"/>
        <v>0.9255625192000001</v>
      </c>
      <c r="AR17" s="23">
        <f t="shared" si="3"/>
        <v>0.68966350480000016</v>
      </c>
      <c r="AS17" s="23">
        <f t="shared" si="4"/>
        <v>1.9653931635823183</v>
      </c>
      <c r="AT17" s="23">
        <f t="shared" si="4"/>
        <v>0.97857966699448085</v>
      </c>
      <c r="AU17" s="23">
        <f t="shared" si="4"/>
        <v>0.79678262558382063</v>
      </c>
      <c r="AV17" s="23">
        <f t="shared" si="4"/>
        <v>0.24689882707306418</v>
      </c>
    </row>
    <row r="18" spans="1:48" x14ac:dyDescent="0.35">
      <c r="A18">
        <v>1848</v>
      </c>
      <c r="B18" s="1">
        <v>-15.2</v>
      </c>
      <c r="C18" s="1">
        <v>-17.399999999999999</v>
      </c>
      <c r="D18" s="1">
        <v>-14.9</v>
      </c>
      <c r="E18" s="1">
        <v>-6.7</v>
      </c>
      <c r="F18" s="5">
        <v>1</v>
      </c>
      <c r="G18" s="1">
        <v>4.9000000000000004</v>
      </c>
      <c r="H18" s="1">
        <v>7.7</v>
      </c>
      <c r="I18" s="1">
        <v>6</v>
      </c>
      <c r="J18" s="1">
        <v>2.8</v>
      </c>
      <c r="K18" s="1">
        <v>0</v>
      </c>
      <c r="L18" s="1">
        <v>-4.5999999999999996</v>
      </c>
      <c r="M18" s="1">
        <v>-14.7</v>
      </c>
      <c r="N18" s="1">
        <v>-4.3</v>
      </c>
      <c r="O18" s="1">
        <f t="shared" si="5"/>
        <v>22.400000000000002</v>
      </c>
      <c r="P18" s="1">
        <f t="shared" si="14"/>
        <v>-15.833333333333334</v>
      </c>
      <c r="Q18" s="1">
        <f t="shared" si="15"/>
        <v>-6.8666666666666671</v>
      </c>
      <c r="R18" s="1">
        <f t="shared" si="16"/>
        <v>6.2</v>
      </c>
      <c r="S18" s="1">
        <f t="shared" si="17"/>
        <v>-0.6</v>
      </c>
      <c r="U18" s="1">
        <f t="shared" si="6"/>
        <v>7.7</v>
      </c>
      <c r="V18" s="1">
        <f t="shared" si="7"/>
        <v>-17.399999999999999</v>
      </c>
      <c r="W18" s="5">
        <f>INTERCEPT(E$7:F$7,E18:F18)</f>
        <v>131.53896103896105</v>
      </c>
      <c r="X18" s="1">
        <f t="shared" si="18"/>
        <v>288.5</v>
      </c>
      <c r="Y18" s="1">
        <f t="shared" si="9"/>
        <v>156.96103896103895</v>
      </c>
      <c r="Z18" s="1">
        <f t="shared" si="10"/>
        <v>210.01948051948051</v>
      </c>
      <c r="AA18" s="7">
        <f t="shared" si="11"/>
        <v>805.73333333333323</v>
      </c>
      <c r="AB18" s="1">
        <f t="shared" si="12"/>
        <v>215.99548277809149</v>
      </c>
      <c r="AC18" s="1">
        <f t="shared" si="19"/>
        <v>2505.5476002258606</v>
      </c>
      <c r="AD18" s="1">
        <f t="shared" si="20"/>
        <v>23.541219649915305</v>
      </c>
      <c r="AE18" s="12">
        <f t="shared" si="21"/>
        <v>0.63812951167530008</v>
      </c>
      <c r="AH18" s="23">
        <f t="shared" si="13"/>
        <v>0.22613000000000005</v>
      </c>
      <c r="AI18" s="23">
        <f t="shared" si="1"/>
        <v>0.26528000000000002</v>
      </c>
      <c r="AJ18" s="11">
        <f t="shared" si="2"/>
        <v>0.19076000000000001</v>
      </c>
      <c r="AK18" s="11">
        <f t="shared" si="2"/>
        <v>0.29108000000000006</v>
      </c>
      <c r="AL18" s="11">
        <f t="shared" si="2"/>
        <v>0.32991999999999999</v>
      </c>
      <c r="AM18" s="11">
        <f t="shared" si="2"/>
        <v>0.4819</v>
      </c>
      <c r="AN18" s="23">
        <f t="shared" si="3"/>
        <v>0.91181101772800011</v>
      </c>
      <c r="AO18" s="23">
        <f t="shared" si="3"/>
        <v>1.0538746937920001</v>
      </c>
      <c r="AP18" s="23">
        <f t="shared" si="3"/>
        <v>0.86888991068800003</v>
      </c>
      <c r="AQ18" s="23">
        <f t="shared" si="3"/>
        <v>0.81035103948800002</v>
      </c>
      <c r="AR18" s="23">
        <f t="shared" si="3"/>
        <v>0.65147181620000016</v>
      </c>
      <c r="AS18" s="23">
        <f t="shared" si="4"/>
        <v>2.5060434971705519</v>
      </c>
      <c r="AT18" s="23">
        <f t="shared" si="4"/>
        <v>1.2171269373015852</v>
      </c>
      <c r="AU18" s="23">
        <f t="shared" si="4"/>
        <v>0.99654489615558683</v>
      </c>
      <c r="AV18" s="23">
        <f t="shared" si="4"/>
        <v>0.32075358357429334</v>
      </c>
    </row>
    <row r="19" spans="1:48" x14ac:dyDescent="0.35">
      <c r="A19">
        <v>1849</v>
      </c>
      <c r="B19" s="1">
        <v>-20</v>
      </c>
      <c r="C19" s="1">
        <v>-21.2</v>
      </c>
      <c r="D19" s="1">
        <v>-17.2</v>
      </c>
      <c r="E19" s="1">
        <v>-5.7</v>
      </c>
      <c r="F19" s="5">
        <v>0.4</v>
      </c>
      <c r="G19" s="1">
        <v>4.0999999999999996</v>
      </c>
      <c r="H19" s="1">
        <v>4.9000000000000004</v>
      </c>
      <c r="I19" s="1">
        <v>5.6</v>
      </c>
      <c r="J19" s="1">
        <v>2.8</v>
      </c>
      <c r="K19" s="1">
        <v>-3</v>
      </c>
      <c r="L19" s="1">
        <v>-8.1</v>
      </c>
      <c r="M19" s="1">
        <v>-5.5</v>
      </c>
      <c r="N19" s="1">
        <v>-5.2</v>
      </c>
      <c r="O19" s="1">
        <f t="shared" si="5"/>
        <v>17.8</v>
      </c>
      <c r="P19" s="1">
        <f t="shared" si="14"/>
        <v>-18.633333333333336</v>
      </c>
      <c r="Q19" s="1">
        <f t="shared" si="15"/>
        <v>-7.5</v>
      </c>
      <c r="R19" s="1">
        <f t="shared" si="16"/>
        <v>4.8666666666666663</v>
      </c>
      <c r="S19" s="1">
        <f t="shared" si="17"/>
        <v>-2.7666666666666671</v>
      </c>
      <c r="U19" s="1">
        <f t="shared" si="6"/>
        <v>5.6</v>
      </c>
      <c r="V19" s="1">
        <f t="shared" si="7"/>
        <v>-21.2</v>
      </c>
      <c r="W19" s="5">
        <f>INTERCEPT(E$7:F$7,E19:F19)</f>
        <v>133.5</v>
      </c>
      <c r="X19" s="1">
        <f t="shared" si="18"/>
        <v>272.72413793103448</v>
      </c>
      <c r="Y19" s="1">
        <f t="shared" si="9"/>
        <v>139.22413793103448</v>
      </c>
      <c r="Z19" s="1">
        <f t="shared" si="10"/>
        <v>203.11206896551724</v>
      </c>
      <c r="AA19" s="7">
        <f t="shared" si="11"/>
        <v>519.77011494252861</v>
      </c>
      <c r="AB19" s="1">
        <f t="shared" si="12"/>
        <v>210</v>
      </c>
      <c r="AC19" s="1">
        <f t="shared" si="19"/>
        <v>2968</v>
      </c>
      <c r="AD19" s="1">
        <f t="shared" si="20"/>
        <v>28.5</v>
      </c>
      <c r="AE19" s="12">
        <f t="shared" si="21"/>
        <v>0.70498045872573012</v>
      </c>
      <c r="AH19" s="23">
        <f t="shared" si="13"/>
        <v>0.12281000000000003</v>
      </c>
      <c r="AI19" s="23">
        <f t="shared" si="1"/>
        <v>0.20686000000000002</v>
      </c>
      <c r="AJ19" s="11">
        <f t="shared" si="2"/>
        <v>0.16132000000000002</v>
      </c>
      <c r="AK19" s="11">
        <f t="shared" si="2"/>
        <v>0.24416000000000004</v>
      </c>
      <c r="AL19" s="11">
        <f t="shared" si="2"/>
        <v>0.28483999999999998</v>
      </c>
      <c r="AM19" s="11">
        <f t="shared" si="2"/>
        <v>0.45199999999999996</v>
      </c>
      <c r="AN19" s="23">
        <f t="shared" si="3"/>
        <v>1.0209057642320001</v>
      </c>
      <c r="AO19" s="23">
        <f t="shared" si="3"/>
        <v>1.117405224608</v>
      </c>
      <c r="AP19" s="23">
        <f t="shared" si="3"/>
        <v>0.94934453555200005</v>
      </c>
      <c r="AQ19" s="23">
        <f t="shared" si="3"/>
        <v>0.87897545795200005</v>
      </c>
      <c r="AR19" s="23">
        <f t="shared" si="3"/>
        <v>0.67389568000000022</v>
      </c>
      <c r="AS19" s="23">
        <f t="shared" si="4"/>
        <v>2.0725711702298186</v>
      </c>
      <c r="AT19" s="23">
        <f t="shared" si="4"/>
        <v>1.021822383419968</v>
      </c>
      <c r="AU19" s="23">
        <f t="shared" si="4"/>
        <v>0.83360178196072621</v>
      </c>
      <c r="AV19" s="23">
        <f t="shared" si="4"/>
        <v>0.26201733467532873</v>
      </c>
    </row>
    <row r="20" spans="1:48" x14ac:dyDescent="0.35">
      <c r="A20">
        <v>1850</v>
      </c>
      <c r="B20" s="1">
        <v>-12.4</v>
      </c>
      <c r="C20" s="1">
        <v>-21.8</v>
      </c>
      <c r="D20" s="1">
        <v>-15.5</v>
      </c>
      <c r="E20" s="1">
        <v>-9</v>
      </c>
      <c r="F20" s="5">
        <v>1</v>
      </c>
      <c r="G20" s="1">
        <v>4.5999999999999996</v>
      </c>
      <c r="H20" s="1">
        <v>6.3</v>
      </c>
      <c r="I20" s="1">
        <v>5.7</v>
      </c>
      <c r="J20" s="1">
        <v>3.1</v>
      </c>
      <c r="K20" s="1">
        <v>-1.4</v>
      </c>
      <c r="L20" s="1">
        <v>-7</v>
      </c>
      <c r="M20" s="1">
        <v>-10.6</v>
      </c>
      <c r="N20" s="1">
        <v>-4.7</v>
      </c>
      <c r="O20" s="1">
        <f t="shared" si="5"/>
        <v>20.7</v>
      </c>
      <c r="P20" s="1">
        <f t="shared" si="14"/>
        <v>-13.233333333333334</v>
      </c>
      <c r="Q20" s="1">
        <f t="shared" si="15"/>
        <v>-7.833333333333333</v>
      </c>
      <c r="R20" s="1">
        <f t="shared" si="16"/>
        <v>5.5333333333333323</v>
      </c>
      <c r="S20" s="1">
        <f t="shared" si="17"/>
        <v>-1.7666666666666666</v>
      </c>
      <c r="U20" s="1">
        <f t="shared" si="6"/>
        <v>6.3</v>
      </c>
      <c r="V20" s="1">
        <f t="shared" si="7"/>
        <v>-21.8</v>
      </c>
      <c r="W20" s="5">
        <f>INTERCEPT(E$7:F$7,E20:F20)</f>
        <v>132.44999999999999</v>
      </c>
      <c r="X20" s="1">
        <f t="shared" si="18"/>
        <v>279.01111111111112</v>
      </c>
      <c r="Y20" s="1">
        <f t="shared" si="9"/>
        <v>146.56111111111113</v>
      </c>
      <c r="Z20" s="1">
        <f t="shared" si="10"/>
        <v>205.73055555555555</v>
      </c>
      <c r="AA20" s="7">
        <f t="shared" si="11"/>
        <v>615.55666666666662</v>
      </c>
      <c r="AB20" s="1">
        <f t="shared" si="12"/>
        <v>224.72586206896551</v>
      </c>
      <c r="AC20" s="1">
        <f t="shared" si="19"/>
        <v>3266.0158620689654</v>
      </c>
      <c r="AD20" s="1">
        <f t="shared" si="20"/>
        <v>20.087068965517233</v>
      </c>
      <c r="AE20" s="12">
        <f t="shared" si="21"/>
        <v>0.6972843895088604</v>
      </c>
      <c r="AH20" s="23">
        <f t="shared" si="13"/>
        <v>0.17447000000000001</v>
      </c>
      <c r="AI20" s="23">
        <f t="shared" si="1"/>
        <v>0.24368999999999996</v>
      </c>
      <c r="AJ20" s="11">
        <f t="shared" si="2"/>
        <v>0.17988000000000001</v>
      </c>
      <c r="AK20" s="11">
        <f t="shared" si="2"/>
        <v>0.27373999999999998</v>
      </c>
      <c r="AL20" s="11">
        <f t="shared" si="2"/>
        <v>0.31325999999999998</v>
      </c>
      <c r="AM20" s="11">
        <f t="shared" si="2"/>
        <v>0.47084999999999999</v>
      </c>
      <c r="AN20" s="23">
        <f t="shared" si="3"/>
        <v>0.95020435496200018</v>
      </c>
      <c r="AO20" s="23">
        <f t="shared" si="3"/>
        <v>1.0768646908480002</v>
      </c>
      <c r="AP20" s="23">
        <f t="shared" si="3"/>
        <v>0.8973818819920002</v>
      </c>
      <c r="AQ20" s="23">
        <f t="shared" si="3"/>
        <v>0.83456642279200011</v>
      </c>
      <c r="AR20" s="23">
        <f t="shared" si="3"/>
        <v>0.65925482845000005</v>
      </c>
      <c r="AS20" s="23">
        <f t="shared" si="4"/>
        <v>2.2141805905814347</v>
      </c>
      <c r="AT20" s="23">
        <f t="shared" si="4"/>
        <v>1.0811364254398304</v>
      </c>
      <c r="AU20" s="23">
        <f t="shared" si="4"/>
        <v>0.88395280949861377</v>
      </c>
      <c r="AV20" s="23">
        <f t="shared" si="4"/>
        <v>0.28202571889488925</v>
      </c>
    </row>
    <row r="21" spans="1:48" x14ac:dyDescent="0.35">
      <c r="A21">
        <v>1851</v>
      </c>
      <c r="B21" s="1">
        <v>-10</v>
      </c>
      <c r="C21" s="1">
        <v>-18.2</v>
      </c>
      <c r="D21" s="1">
        <v>-10.4</v>
      </c>
      <c r="E21" s="1">
        <v>-6.7</v>
      </c>
      <c r="F21" s="6">
        <v>-1.1000000000000001</v>
      </c>
      <c r="G21" s="1">
        <v>3.3</v>
      </c>
      <c r="H21" s="1">
        <v>5.4</v>
      </c>
      <c r="I21" s="1">
        <v>5.5</v>
      </c>
      <c r="J21" s="1">
        <v>1.5</v>
      </c>
      <c r="K21" s="1">
        <v>-1.8</v>
      </c>
      <c r="L21" s="1">
        <v>-4.7</v>
      </c>
      <c r="M21" s="1">
        <v>-11.8</v>
      </c>
      <c r="N21" s="1">
        <v>-4.0999999999999996</v>
      </c>
      <c r="O21" s="1">
        <f t="shared" si="5"/>
        <v>15.7</v>
      </c>
      <c r="P21" s="1">
        <f t="shared" si="14"/>
        <v>-12.933333333333332</v>
      </c>
      <c r="Q21" s="1">
        <f t="shared" si="15"/>
        <v>-6.0666666666666673</v>
      </c>
      <c r="R21" s="1">
        <f t="shared" si="16"/>
        <v>4.7333333333333334</v>
      </c>
      <c r="S21" s="1">
        <f t="shared" si="17"/>
        <v>-1.6666666666666667</v>
      </c>
      <c r="U21" s="1">
        <f t="shared" si="6"/>
        <v>5.5</v>
      </c>
      <c r="V21" s="1">
        <f t="shared" si="7"/>
        <v>-18.2</v>
      </c>
      <c r="W21" s="5">
        <f>INTERCEPT(F$7:G$7,F21:G21)</f>
        <v>143.125</v>
      </c>
      <c r="X21" s="1">
        <f t="shared" si="18"/>
        <v>271.86363636363637</v>
      </c>
      <c r="Y21" s="1">
        <f t="shared" si="9"/>
        <v>128.73863636363637</v>
      </c>
      <c r="Z21" s="1">
        <f t="shared" si="10"/>
        <v>207.49431818181819</v>
      </c>
      <c r="AA21" s="7">
        <f t="shared" si="11"/>
        <v>472.04166666666669</v>
      </c>
      <c r="AB21" s="1">
        <f t="shared" si="12"/>
        <v>229.11388888888888</v>
      </c>
      <c r="AC21" s="1">
        <f t="shared" si="19"/>
        <v>2779.9151851851848</v>
      </c>
      <c r="AD21" s="1">
        <f t="shared" si="20"/>
        <v>28.56805555555556</v>
      </c>
      <c r="AE21" s="12">
        <f t="shared" si="21"/>
        <v>0.70817857291026787</v>
      </c>
      <c r="AH21" s="23">
        <f t="shared" si="13"/>
        <v>0.14126000000000002</v>
      </c>
      <c r="AI21" s="23">
        <f t="shared" si="1"/>
        <v>0.18018999999999999</v>
      </c>
      <c r="AJ21" s="11">
        <f t="shared" si="2"/>
        <v>0.14788000000000001</v>
      </c>
      <c r="AK21" s="11">
        <f t="shared" si="2"/>
        <v>0.22273999999999999</v>
      </c>
      <c r="AL21" s="11">
        <f t="shared" si="2"/>
        <v>0.26425999999999999</v>
      </c>
      <c r="AM21" s="11">
        <f t="shared" si="2"/>
        <v>0.43834999999999996</v>
      </c>
      <c r="AN21" s="23">
        <f t="shared" si="3"/>
        <v>1.076201715362</v>
      </c>
      <c r="AO21" s="23">
        <f t="shared" si="3"/>
        <v>1.1478029564480001</v>
      </c>
      <c r="AP21" s="23">
        <f t="shared" si="3"/>
        <v>0.98961632039200009</v>
      </c>
      <c r="AQ21" s="23">
        <f t="shared" si="3"/>
        <v>0.913574101192</v>
      </c>
      <c r="AR21" s="23">
        <f t="shared" si="3"/>
        <v>0.68557124845000028</v>
      </c>
      <c r="AS21" s="23">
        <f t="shared" si="4"/>
        <v>2.0018073905625586</v>
      </c>
      <c r="AT21" s="23">
        <f t="shared" si="4"/>
        <v>0.99421754681578545</v>
      </c>
      <c r="AU21" s="23">
        <f t="shared" si="4"/>
        <v>0.8098911704010695</v>
      </c>
      <c r="AV21" s="23">
        <f t="shared" si="4"/>
        <v>0.25185147640716499</v>
      </c>
    </row>
    <row r="22" spans="1:48" x14ac:dyDescent="0.35">
      <c r="A22">
        <v>1852</v>
      </c>
      <c r="B22" s="1">
        <v>-11.9</v>
      </c>
      <c r="C22" s="1">
        <v>-11.7</v>
      </c>
      <c r="D22" s="1">
        <v>-8.5</v>
      </c>
      <c r="E22" s="1">
        <v>-4</v>
      </c>
      <c r="F22" s="1">
        <v>0.4</v>
      </c>
      <c r="G22" s="1">
        <v>4.5999999999999996</v>
      </c>
      <c r="H22" s="1">
        <v>6.7</v>
      </c>
      <c r="I22" s="1">
        <v>5.9</v>
      </c>
      <c r="J22" s="1">
        <v>2.4</v>
      </c>
      <c r="K22" s="1">
        <v>-1.2</v>
      </c>
      <c r="L22" s="1">
        <v>-5.4</v>
      </c>
      <c r="M22" s="1">
        <v>-9.1</v>
      </c>
      <c r="N22" s="1">
        <v>-2.6</v>
      </c>
      <c r="O22" s="1">
        <f t="shared" si="5"/>
        <v>20</v>
      </c>
      <c r="P22" s="1">
        <f t="shared" si="14"/>
        <v>-11.800000000000002</v>
      </c>
      <c r="Q22" s="1">
        <f t="shared" si="15"/>
        <v>-4.0333333333333332</v>
      </c>
      <c r="R22" s="1">
        <f t="shared" si="16"/>
        <v>5.7333333333333343</v>
      </c>
      <c r="S22" s="1">
        <f t="shared" si="17"/>
        <v>-1.4000000000000001</v>
      </c>
      <c r="U22" s="1">
        <f t="shared" si="6"/>
        <v>6.7</v>
      </c>
      <c r="V22" s="1">
        <f t="shared" si="7"/>
        <v>-11.9</v>
      </c>
      <c r="W22" s="5">
        <f>INTERCEPT(E$7:F$7,E22:F22)</f>
        <v>132.72727272727272</v>
      </c>
      <c r="X22" s="1">
        <f t="shared" si="18"/>
        <v>278.33333333333331</v>
      </c>
      <c r="Y22" s="1">
        <f t="shared" si="9"/>
        <v>145.60606060606059</v>
      </c>
      <c r="Z22" s="1">
        <f t="shared" si="10"/>
        <v>205.530303030303</v>
      </c>
      <c r="AA22" s="7">
        <f t="shared" si="11"/>
        <v>650.3737373737373</v>
      </c>
      <c r="AB22" s="1">
        <f t="shared" si="12"/>
        <v>225.86363636363635</v>
      </c>
      <c r="AC22" s="1">
        <f t="shared" si="19"/>
        <v>1791.8515151515151</v>
      </c>
      <c r="AD22" s="1">
        <f t="shared" si="20"/>
        <v>19.795454545454547</v>
      </c>
      <c r="AE22" s="12">
        <f t="shared" si="21"/>
        <v>0.62403931067692964</v>
      </c>
      <c r="AH22" s="23">
        <f t="shared" si="13"/>
        <v>0.18923000000000004</v>
      </c>
      <c r="AI22" s="23">
        <f t="shared" si="1"/>
        <v>0.23480000000000001</v>
      </c>
      <c r="AJ22" s="11">
        <f t="shared" si="2"/>
        <v>0.1754</v>
      </c>
      <c r="AK22" s="11">
        <f t="shared" si="2"/>
        <v>0.2666</v>
      </c>
      <c r="AL22" s="11">
        <f t="shared" si="2"/>
        <v>0.30640000000000001</v>
      </c>
      <c r="AM22" s="11">
        <f t="shared" si="2"/>
        <v>0.46629999999999999</v>
      </c>
      <c r="AN22" s="23">
        <f t="shared" si="3"/>
        <v>0.96666911680000012</v>
      </c>
      <c r="AO22" s="23">
        <f t="shared" si="3"/>
        <v>1.0864976872000001</v>
      </c>
      <c r="AP22" s="23">
        <f t="shared" si="3"/>
        <v>0.90953685520000016</v>
      </c>
      <c r="AQ22" s="23">
        <f t="shared" si="3"/>
        <v>0.84492792319999999</v>
      </c>
      <c r="AR22" s="23">
        <f t="shared" si="3"/>
        <v>0.66263136980000015</v>
      </c>
      <c r="AS22" s="23">
        <f t="shared" si="4"/>
        <v>2.2860954128487911</v>
      </c>
      <c r="AT22" s="23">
        <f t="shared" si="4"/>
        <v>1.1187923301987044</v>
      </c>
      <c r="AU22" s="23">
        <f t="shared" si="4"/>
        <v>0.91423098524946333</v>
      </c>
      <c r="AV22" s="23">
        <f t="shared" si="4"/>
        <v>0.29063340471058968</v>
      </c>
    </row>
    <row r="23" spans="1:48" x14ac:dyDescent="0.35">
      <c r="A23">
        <v>1853</v>
      </c>
      <c r="B23" s="1">
        <v>-18.5</v>
      </c>
      <c r="C23" s="1">
        <v>-5.9</v>
      </c>
      <c r="D23" s="1">
        <v>-16.5</v>
      </c>
      <c r="E23" s="1">
        <v>-5.7</v>
      </c>
      <c r="F23" s="6">
        <v>-0.5</v>
      </c>
      <c r="G23" s="1">
        <v>3.8</v>
      </c>
      <c r="H23" s="1">
        <v>6.1</v>
      </c>
      <c r="I23" s="1">
        <v>5.0999999999999996</v>
      </c>
      <c r="J23" s="1">
        <v>0.7</v>
      </c>
      <c r="K23" s="1">
        <v>-3.7</v>
      </c>
      <c r="L23" s="1">
        <v>-9.6999999999999993</v>
      </c>
      <c r="M23" s="1">
        <v>-10.9</v>
      </c>
      <c r="N23" s="1">
        <v>-4.5999999999999996</v>
      </c>
      <c r="O23" s="1">
        <f t="shared" si="5"/>
        <v>15.699999999999998</v>
      </c>
      <c r="P23" s="1">
        <f t="shared" si="14"/>
        <v>-11.166666666666666</v>
      </c>
      <c r="Q23" s="1">
        <f t="shared" si="15"/>
        <v>-7.5666666666666664</v>
      </c>
      <c r="R23" s="1">
        <f t="shared" si="16"/>
        <v>4.9999999999999991</v>
      </c>
      <c r="S23" s="1">
        <f t="shared" si="17"/>
        <v>-4.2333333333333334</v>
      </c>
      <c r="U23" s="1">
        <f t="shared" si="6"/>
        <v>6.1</v>
      </c>
      <c r="V23" s="1">
        <f t="shared" si="7"/>
        <v>-18.5</v>
      </c>
      <c r="W23" s="4">
        <f t="shared" ref="W23:W28" si="22">INTERCEPT(F$7:G$7,F23:G23)</f>
        <v>139.04651162790697</v>
      </c>
      <c r="X23" s="1">
        <f t="shared" si="18"/>
        <v>262.85227272727275</v>
      </c>
      <c r="Y23" s="1">
        <f t="shared" si="9"/>
        <v>123.80576109936578</v>
      </c>
      <c r="Z23" s="1">
        <f t="shared" si="10"/>
        <v>200.94939217758986</v>
      </c>
      <c r="AA23" s="7">
        <f t="shared" si="11"/>
        <v>503.47676180408746</v>
      </c>
      <c r="AB23" s="1">
        <f t="shared" si="12"/>
        <v>225.71317829457365</v>
      </c>
      <c r="AC23" s="1">
        <f t="shared" si="19"/>
        <v>2783.7958656330748</v>
      </c>
      <c r="AD23" s="1">
        <f t="shared" si="20"/>
        <v>26.18992248062014</v>
      </c>
      <c r="AE23" s="12">
        <f t="shared" si="21"/>
        <v>0.70161842222852611</v>
      </c>
      <c r="AH23" s="23">
        <f t="shared" si="13"/>
        <v>0.16709000000000002</v>
      </c>
      <c r="AI23" s="23">
        <f t="shared" si="1"/>
        <v>0.18018999999999996</v>
      </c>
      <c r="AJ23" s="11">
        <f t="shared" si="2"/>
        <v>0.14787999999999998</v>
      </c>
      <c r="AK23" s="11">
        <f t="shared" si="2"/>
        <v>0.22273999999999999</v>
      </c>
      <c r="AL23" s="11">
        <f t="shared" si="2"/>
        <v>0.26425999999999994</v>
      </c>
      <c r="AM23" s="11">
        <f t="shared" si="2"/>
        <v>0.43834999999999996</v>
      </c>
      <c r="AN23" s="23">
        <f t="shared" si="3"/>
        <v>1.0762017153620003</v>
      </c>
      <c r="AO23" s="23">
        <f t="shared" si="3"/>
        <v>1.1478029564480001</v>
      </c>
      <c r="AP23" s="23">
        <f t="shared" si="3"/>
        <v>0.98961632039200009</v>
      </c>
      <c r="AQ23" s="23">
        <f t="shared" si="3"/>
        <v>0.91357410119200022</v>
      </c>
      <c r="AR23" s="23">
        <f t="shared" si="3"/>
        <v>0.68557124845000028</v>
      </c>
      <c r="AS23" s="23">
        <f t="shared" si="4"/>
        <v>2.0673872611895945</v>
      </c>
      <c r="AT23" s="23">
        <f t="shared" si="4"/>
        <v>1.0267884416994262</v>
      </c>
      <c r="AU23" s="23">
        <f t="shared" si="4"/>
        <v>0.83642347237341608</v>
      </c>
      <c r="AV23" s="23">
        <f t="shared" si="4"/>
        <v>0.26010221387465343</v>
      </c>
    </row>
    <row r="24" spans="1:48" x14ac:dyDescent="0.35">
      <c r="A24">
        <v>1854</v>
      </c>
      <c r="B24" s="1">
        <v>-10.9</v>
      </c>
      <c r="C24" s="1">
        <v>-20.3</v>
      </c>
      <c r="D24" s="1">
        <v>-18.600000000000001</v>
      </c>
      <c r="E24" s="1">
        <v>-12.8</v>
      </c>
      <c r="F24" s="6">
        <v>-1.8</v>
      </c>
      <c r="G24" s="1">
        <v>3.4</v>
      </c>
      <c r="H24" s="1">
        <v>7</v>
      </c>
      <c r="I24" s="1">
        <v>4.5</v>
      </c>
      <c r="J24" s="1">
        <v>0.2</v>
      </c>
      <c r="K24" s="1">
        <v>-4.8</v>
      </c>
      <c r="L24" s="1">
        <v>-10.5</v>
      </c>
      <c r="M24" s="1">
        <v>-15.4</v>
      </c>
      <c r="N24" s="1">
        <v>-6.7</v>
      </c>
      <c r="O24" s="1">
        <f t="shared" si="5"/>
        <v>15.1</v>
      </c>
      <c r="P24" s="1">
        <f t="shared" si="14"/>
        <v>-14.033333333333333</v>
      </c>
      <c r="Q24" s="1">
        <f t="shared" si="15"/>
        <v>-11.066666666666668</v>
      </c>
      <c r="R24" s="1">
        <f t="shared" si="16"/>
        <v>4.9666666666666668</v>
      </c>
      <c r="S24" s="1">
        <f t="shared" si="17"/>
        <v>-5.0333333333333332</v>
      </c>
      <c r="U24" s="1">
        <f t="shared" si="6"/>
        <v>7</v>
      </c>
      <c r="V24" s="1">
        <f t="shared" si="7"/>
        <v>-20.3</v>
      </c>
      <c r="W24" s="4">
        <f t="shared" si="22"/>
        <v>146.05769230769232</v>
      </c>
      <c r="X24" s="1">
        <f t="shared" si="18"/>
        <v>259.22000000000003</v>
      </c>
      <c r="Y24" s="1">
        <f t="shared" si="9"/>
        <v>113.16230769230771</v>
      </c>
      <c r="Z24" s="1">
        <f t="shared" si="10"/>
        <v>202.63884615384617</v>
      </c>
      <c r="AA24" s="7">
        <f t="shared" si="11"/>
        <v>528.09076923076918</v>
      </c>
      <c r="AB24" s="1">
        <f t="shared" si="12"/>
        <v>248.20541958041957</v>
      </c>
      <c r="AC24" s="1">
        <f t="shared" si="19"/>
        <v>3359.046678321678</v>
      </c>
      <c r="AD24" s="1">
        <f t="shared" si="20"/>
        <v>21.954982517482534</v>
      </c>
      <c r="AE24" s="12">
        <f t="shared" si="21"/>
        <v>0.7160744635676507</v>
      </c>
      <c r="AH24" s="23">
        <f t="shared" si="13"/>
        <v>0.20030000000000003</v>
      </c>
      <c r="AI24" s="23">
        <f t="shared" si="1"/>
        <v>0.17257</v>
      </c>
      <c r="AJ24" s="11">
        <f t="shared" si="2"/>
        <v>0.14404</v>
      </c>
      <c r="AK24" s="11">
        <f t="shared" si="2"/>
        <v>0.21662000000000003</v>
      </c>
      <c r="AL24" s="11">
        <f t="shared" si="2"/>
        <v>0.25838</v>
      </c>
      <c r="AM24" s="11">
        <f t="shared" si="2"/>
        <v>0.43445</v>
      </c>
      <c r="AN24" s="23">
        <f t="shared" si="3"/>
        <v>1.0926328798580001</v>
      </c>
      <c r="AO24" s="23">
        <f t="shared" si="3"/>
        <v>1.1566486022719999</v>
      </c>
      <c r="AP24" s="23">
        <f t="shared" si="3"/>
        <v>1.001530423048</v>
      </c>
      <c r="AQ24" s="23">
        <f t="shared" si="3"/>
        <v>0.9238359430480001</v>
      </c>
      <c r="AR24" s="23">
        <f t="shared" si="3"/>
        <v>0.68907276205000012</v>
      </c>
      <c r="AS24" s="23">
        <f t="shared" si="4"/>
        <v>2.1254625541198302</v>
      </c>
      <c r="AT24" s="23">
        <f t="shared" si="4"/>
        <v>1.0578989666913672</v>
      </c>
      <c r="AU24" s="23">
        <f t="shared" si="4"/>
        <v>0.86142272121231478</v>
      </c>
      <c r="AV24" s="23">
        <f t="shared" si="4"/>
        <v>0.26706370238863092</v>
      </c>
    </row>
    <row r="25" spans="1:48" x14ac:dyDescent="0.35">
      <c r="A25">
        <v>1855</v>
      </c>
      <c r="B25" s="1">
        <v>-14.6</v>
      </c>
      <c r="C25" s="1">
        <v>-13.4</v>
      </c>
      <c r="D25" s="1">
        <v>-17.600000000000001</v>
      </c>
      <c r="E25" s="1">
        <v>-16.600000000000001</v>
      </c>
      <c r="F25" s="6">
        <v>-4.8</v>
      </c>
      <c r="G25" s="1">
        <v>0.8</v>
      </c>
      <c r="H25" s="1">
        <v>5.8</v>
      </c>
      <c r="I25" s="1">
        <v>5.4</v>
      </c>
      <c r="J25" s="1">
        <v>0.7</v>
      </c>
      <c r="K25" s="1">
        <v>-3</v>
      </c>
      <c r="L25" s="1">
        <v>-5.4</v>
      </c>
      <c r="M25" s="1">
        <v>-5.5</v>
      </c>
      <c r="N25" s="1">
        <v>-5.7</v>
      </c>
      <c r="O25" s="1">
        <f t="shared" si="5"/>
        <v>12.7</v>
      </c>
      <c r="P25" s="1">
        <f t="shared" si="14"/>
        <v>-14.466666666666667</v>
      </c>
      <c r="Q25" s="1">
        <f t="shared" si="15"/>
        <v>-13</v>
      </c>
      <c r="R25" s="1">
        <f t="shared" si="16"/>
        <v>4</v>
      </c>
      <c r="S25" s="1">
        <f t="shared" si="17"/>
        <v>-2.5666666666666669</v>
      </c>
      <c r="U25" s="1">
        <f t="shared" si="6"/>
        <v>5.8</v>
      </c>
      <c r="V25" s="1">
        <f t="shared" si="7"/>
        <v>-17.600000000000001</v>
      </c>
      <c r="W25" s="4">
        <f t="shared" si="22"/>
        <v>161.64285714285714</v>
      </c>
      <c r="X25" s="1">
        <f t="shared" si="18"/>
        <v>263.77027027027026</v>
      </c>
      <c r="Y25" s="1">
        <f t="shared" si="9"/>
        <v>102.12741312741312</v>
      </c>
      <c r="Z25" s="1">
        <f t="shared" si="10"/>
        <v>212.70656370656371</v>
      </c>
      <c r="AA25" s="7">
        <f t="shared" si="11"/>
        <v>394.89266409266401</v>
      </c>
      <c r="AB25" s="1">
        <f t="shared" si="12"/>
        <v>267.42285714285708</v>
      </c>
      <c r="AC25" s="1">
        <f t="shared" si="19"/>
        <v>3137.7615238095232</v>
      </c>
      <c r="AD25" s="1">
        <f t="shared" si="20"/>
        <v>27.931428571428597</v>
      </c>
      <c r="AE25" s="12">
        <f t="shared" si="21"/>
        <v>0.73814038128770776</v>
      </c>
      <c r="AH25" s="23">
        <f t="shared" si="13"/>
        <v>0.15602000000000002</v>
      </c>
      <c r="AI25" s="23">
        <f t="shared" si="1"/>
        <v>0.14208999999999999</v>
      </c>
      <c r="AJ25" s="11">
        <f t="shared" si="2"/>
        <v>0.12868000000000002</v>
      </c>
      <c r="AK25" s="11">
        <f t="shared" si="2"/>
        <v>0.19213999999999998</v>
      </c>
      <c r="AL25" s="11">
        <f t="shared" si="2"/>
        <v>0.23485999999999999</v>
      </c>
      <c r="AM25" s="11">
        <f t="shared" si="2"/>
        <v>0.41885</v>
      </c>
      <c r="AN25" s="23">
        <f t="shared" si="3"/>
        <v>1.1611678548020001</v>
      </c>
      <c r="AO25" s="23">
        <f t="shared" si="3"/>
        <v>1.1927448726079999</v>
      </c>
      <c r="AP25" s="23">
        <f t="shared" si="3"/>
        <v>1.0509996266320001</v>
      </c>
      <c r="AQ25" s="23">
        <f t="shared" si="3"/>
        <v>0.96655671143200017</v>
      </c>
      <c r="AR25" s="23">
        <f t="shared" si="3"/>
        <v>0.70381498045000002</v>
      </c>
      <c r="AS25" s="23">
        <f t="shared" si="4"/>
        <v>1.8664302445092273</v>
      </c>
      <c r="AT25" s="23">
        <f t="shared" si="4"/>
        <v>0.93712742035150143</v>
      </c>
      <c r="AU25" s="23">
        <f t="shared" si="4"/>
        <v>0.76193480128636648</v>
      </c>
      <c r="AV25" s="23">
        <f t="shared" si="4"/>
        <v>0.23339783426804206</v>
      </c>
    </row>
    <row r="26" spans="1:48" x14ac:dyDescent="0.35">
      <c r="A26">
        <v>1856</v>
      </c>
      <c r="B26" s="1">
        <v>-9.6</v>
      </c>
      <c r="C26" s="1">
        <v>-8.8000000000000007</v>
      </c>
      <c r="D26" s="1">
        <v>-8.3000000000000007</v>
      </c>
      <c r="E26" s="1">
        <v>-8.4</v>
      </c>
      <c r="F26" s="6">
        <v>-1.1000000000000001</v>
      </c>
      <c r="G26" s="1">
        <v>1.9</v>
      </c>
      <c r="H26" s="1">
        <v>7</v>
      </c>
      <c r="I26" s="1">
        <v>4.8</v>
      </c>
      <c r="J26" s="1">
        <v>2.4</v>
      </c>
      <c r="K26" s="1">
        <v>-1.8</v>
      </c>
      <c r="L26" s="1">
        <v>-2.5</v>
      </c>
      <c r="M26" s="1">
        <v>-8.1999999999999993</v>
      </c>
      <c r="N26" s="1">
        <v>-2.7</v>
      </c>
      <c r="O26" s="1">
        <f t="shared" si="5"/>
        <v>16.099999999999998</v>
      </c>
      <c r="P26" s="1">
        <f t="shared" si="14"/>
        <v>-7.9666666666666659</v>
      </c>
      <c r="Q26" s="1">
        <f t="shared" si="15"/>
        <v>-5.9333333333333345</v>
      </c>
      <c r="R26" s="1">
        <f t="shared" si="16"/>
        <v>4.5666666666666664</v>
      </c>
      <c r="S26" s="1">
        <f t="shared" si="17"/>
        <v>-0.63333333333333341</v>
      </c>
      <c r="U26" s="1">
        <f t="shared" si="6"/>
        <v>7</v>
      </c>
      <c r="V26" s="1">
        <f t="shared" si="7"/>
        <v>-9.6</v>
      </c>
      <c r="W26" s="4">
        <f t="shared" si="22"/>
        <v>146.68333333333334</v>
      </c>
      <c r="X26" s="1">
        <f t="shared" si="18"/>
        <v>275.42857142857144</v>
      </c>
      <c r="Y26" s="1">
        <f t="shared" si="9"/>
        <v>128.74523809523811</v>
      </c>
      <c r="Z26" s="1">
        <f t="shared" si="10"/>
        <v>211.05595238095239</v>
      </c>
      <c r="AA26" s="7">
        <f t="shared" si="11"/>
        <v>600.81111111111113</v>
      </c>
      <c r="AB26" s="1">
        <f t="shared" si="12"/>
        <v>247.91306306306308</v>
      </c>
      <c r="AC26" s="1">
        <f t="shared" si="19"/>
        <v>1586.6436036036037</v>
      </c>
      <c r="AD26" s="1">
        <f t="shared" si="20"/>
        <v>22.726801801801798</v>
      </c>
      <c r="AE26" s="12">
        <f t="shared" si="21"/>
        <v>0.61905703998848582</v>
      </c>
      <c r="AH26" s="23">
        <f t="shared" si="13"/>
        <v>0.20030000000000003</v>
      </c>
      <c r="AI26" s="23">
        <f t="shared" si="1"/>
        <v>0.18526999999999996</v>
      </c>
      <c r="AJ26" s="11">
        <f t="shared" si="2"/>
        <v>0.15043999999999999</v>
      </c>
      <c r="AK26" s="11">
        <f t="shared" si="2"/>
        <v>0.22681999999999997</v>
      </c>
      <c r="AL26" s="11">
        <f t="shared" si="2"/>
        <v>0.26817999999999997</v>
      </c>
      <c r="AM26" s="11">
        <f t="shared" si="2"/>
        <v>0.44094999999999995</v>
      </c>
      <c r="AN26" s="23">
        <f t="shared" si="3"/>
        <v>1.0654037344180001</v>
      </c>
      <c r="AO26" s="23">
        <f t="shared" si="3"/>
        <v>1.1419455085120001</v>
      </c>
      <c r="AP26" s="23">
        <f t="shared" si="3"/>
        <v>0.98177429600800015</v>
      </c>
      <c r="AQ26" s="23">
        <f t="shared" si="3"/>
        <v>0.90682584000800015</v>
      </c>
      <c r="AR26" s="23">
        <f t="shared" si="3"/>
        <v>0.68327780405000005</v>
      </c>
      <c r="AS26" s="23">
        <f t="shared" si="4"/>
        <v>2.2526313267602953</v>
      </c>
      <c r="AT26" s="23">
        <f t="shared" si="4"/>
        <v>1.1172044022221712</v>
      </c>
      <c r="AU26" s="23">
        <f t="shared" si="4"/>
        <v>0.91032302652965935</v>
      </c>
      <c r="AV26" s="23">
        <f t="shared" si="4"/>
        <v>0.28365841384167112</v>
      </c>
    </row>
    <row r="27" spans="1:48" x14ac:dyDescent="0.35">
      <c r="A27">
        <v>1857</v>
      </c>
      <c r="B27" s="1">
        <v>-12.7</v>
      </c>
      <c r="C27" s="1">
        <v>-19.100000000000001</v>
      </c>
      <c r="D27" s="1">
        <v>-15</v>
      </c>
      <c r="E27" s="1">
        <v>-10.1</v>
      </c>
      <c r="F27" s="6">
        <v>-1.7</v>
      </c>
      <c r="G27" s="1">
        <v>5.9</v>
      </c>
      <c r="H27" s="1">
        <v>6.7</v>
      </c>
      <c r="I27" s="1">
        <v>6.3</v>
      </c>
      <c r="J27" s="1">
        <v>2.1</v>
      </c>
      <c r="K27" s="1">
        <v>-3</v>
      </c>
      <c r="L27" s="1">
        <v>-5.8</v>
      </c>
      <c r="M27" s="1">
        <v>-12.1</v>
      </c>
      <c r="N27" s="1">
        <v>-4.9000000000000004</v>
      </c>
      <c r="O27" s="1">
        <f t="shared" si="5"/>
        <v>21.000000000000004</v>
      </c>
      <c r="P27" s="1">
        <f t="shared" si="14"/>
        <v>-13.333333333333334</v>
      </c>
      <c r="Q27" s="1">
        <f t="shared" si="15"/>
        <v>-8.9333333333333336</v>
      </c>
      <c r="R27" s="1">
        <f t="shared" si="16"/>
        <v>6.3000000000000007</v>
      </c>
      <c r="S27" s="1">
        <f t="shared" si="17"/>
        <v>-2.2333333333333329</v>
      </c>
      <c r="U27" s="1">
        <f t="shared" si="6"/>
        <v>6.7</v>
      </c>
      <c r="V27" s="1">
        <f t="shared" si="7"/>
        <v>-19.100000000000001</v>
      </c>
      <c r="W27" s="4">
        <f t="shared" si="22"/>
        <v>142.32236842105263</v>
      </c>
      <c r="X27" s="1">
        <f t="shared" si="18"/>
        <v>270.55882352941177</v>
      </c>
      <c r="Y27" s="1">
        <f t="shared" si="9"/>
        <v>128.23645510835914</v>
      </c>
      <c r="Z27" s="1">
        <f t="shared" si="10"/>
        <v>206.44059597523221</v>
      </c>
      <c r="AA27" s="7">
        <f t="shared" si="11"/>
        <v>572.78949948400418</v>
      </c>
      <c r="AB27" s="1">
        <f t="shared" si="12"/>
        <v>231.89379699248119</v>
      </c>
      <c r="AC27" s="1">
        <f t="shared" si="19"/>
        <v>2952.781015037594</v>
      </c>
      <c r="AD27" s="1">
        <f t="shared" si="20"/>
        <v>26.375469924812037</v>
      </c>
      <c r="AE27" s="12">
        <f t="shared" si="21"/>
        <v>0.69423468848368264</v>
      </c>
      <c r="AH27" s="23">
        <f t="shared" si="13"/>
        <v>0.18923000000000004</v>
      </c>
      <c r="AI27" s="23">
        <f t="shared" si="1"/>
        <v>0.24750000000000005</v>
      </c>
      <c r="AJ27" s="11">
        <f t="shared" si="2"/>
        <v>0.18180000000000002</v>
      </c>
      <c r="AK27" s="11">
        <f t="shared" si="2"/>
        <v>0.27680000000000005</v>
      </c>
      <c r="AL27" s="11">
        <f t="shared" si="2"/>
        <v>0.31620000000000004</v>
      </c>
      <c r="AM27" s="11">
        <f t="shared" si="2"/>
        <v>0.4728</v>
      </c>
      <c r="AN27" s="23">
        <f t="shared" si="3"/>
        <v>0.94326512500000004</v>
      </c>
      <c r="AO27" s="23">
        <f t="shared" si="3"/>
        <v>1.0727660008000002</v>
      </c>
      <c r="AP27" s="23">
        <f t="shared" si="3"/>
        <v>0.89224814080000003</v>
      </c>
      <c r="AQ27" s="23">
        <f t="shared" si="3"/>
        <v>0.83019550480000004</v>
      </c>
      <c r="AR27" s="23">
        <f t="shared" si="3"/>
        <v>0.65783841279999999</v>
      </c>
      <c r="AS27" s="23">
        <f t="shared" si="4"/>
        <v>2.1318099043990415</v>
      </c>
      <c r="AT27" s="23">
        <f t="shared" si="4"/>
        <v>1.0399158112188298</v>
      </c>
      <c r="AU27" s="23">
        <f t="shared" si="4"/>
        <v>0.850456920792245</v>
      </c>
      <c r="AV27" s="23">
        <f t="shared" si="4"/>
        <v>0.27175977498698456</v>
      </c>
    </row>
    <row r="28" spans="1:48" x14ac:dyDescent="0.35">
      <c r="A28">
        <v>1858</v>
      </c>
      <c r="B28" s="1">
        <v>-19.2</v>
      </c>
      <c r="C28" s="1">
        <v>-18.600000000000001</v>
      </c>
      <c r="D28" s="1">
        <v>-11.3</v>
      </c>
      <c r="E28" s="1">
        <v>-12.9</v>
      </c>
      <c r="F28" s="6">
        <v>-2.9</v>
      </c>
      <c r="G28" s="1">
        <v>5</v>
      </c>
      <c r="H28" s="1">
        <v>6.5</v>
      </c>
      <c r="I28" s="1">
        <v>6</v>
      </c>
      <c r="J28" s="1">
        <v>0.7</v>
      </c>
      <c r="K28" s="1">
        <v>-3.1</v>
      </c>
      <c r="L28" s="1">
        <v>-4.5</v>
      </c>
      <c r="M28" s="1">
        <v>-10.1</v>
      </c>
      <c r="N28" s="1">
        <v>-5.4</v>
      </c>
      <c r="O28" s="1">
        <f t="shared" si="5"/>
        <v>18.2</v>
      </c>
      <c r="P28" s="1">
        <f t="shared" si="14"/>
        <v>-16.633333333333333</v>
      </c>
      <c r="Q28" s="1">
        <f t="shared" si="15"/>
        <v>-9.0333333333333332</v>
      </c>
      <c r="R28" s="1">
        <f t="shared" si="16"/>
        <v>5.833333333333333</v>
      </c>
      <c r="S28" s="1">
        <f t="shared" si="17"/>
        <v>-2.3000000000000003</v>
      </c>
      <c r="U28" s="1">
        <f t="shared" si="6"/>
        <v>6.5</v>
      </c>
      <c r="V28" s="1">
        <f t="shared" si="7"/>
        <v>-19.2</v>
      </c>
      <c r="W28" s="4">
        <f t="shared" si="22"/>
        <v>146.69620253164558</v>
      </c>
      <c r="X28" s="1">
        <f t="shared" si="18"/>
        <v>263.61842105263156</v>
      </c>
      <c r="Y28" s="1">
        <f t="shared" si="9"/>
        <v>116.92221852098598</v>
      </c>
      <c r="Z28" s="1">
        <f t="shared" si="10"/>
        <v>205.15731179213856</v>
      </c>
      <c r="AA28" s="7">
        <f t="shared" si="11"/>
        <v>506.66294692427255</v>
      </c>
      <c r="AB28" s="1">
        <f t="shared" si="12"/>
        <v>241.13737900223381</v>
      </c>
      <c r="AC28" s="1">
        <f t="shared" si="19"/>
        <v>3086.5584512285927</v>
      </c>
      <c r="AD28" s="1">
        <f t="shared" si="20"/>
        <v>26.127513030528675</v>
      </c>
      <c r="AE28" s="12">
        <f t="shared" si="21"/>
        <v>0.7116647335357108</v>
      </c>
      <c r="AH28" s="23">
        <f t="shared" si="13"/>
        <v>0.18185000000000001</v>
      </c>
      <c r="AI28" s="23">
        <f t="shared" si="1"/>
        <v>0.21193999999999999</v>
      </c>
      <c r="AJ28" s="11">
        <f t="shared" si="2"/>
        <v>0.16388</v>
      </c>
      <c r="AK28" s="11">
        <f t="shared" si="2"/>
        <v>0.24824000000000002</v>
      </c>
      <c r="AL28" s="11">
        <f t="shared" si="2"/>
        <v>0.28876000000000002</v>
      </c>
      <c r="AM28" s="11">
        <f t="shared" si="2"/>
        <v>0.4546</v>
      </c>
      <c r="AN28" s="23">
        <f t="shared" si="3"/>
        <v>1.0107635239120001</v>
      </c>
      <c r="AO28" s="23">
        <f t="shared" si="3"/>
        <v>1.1117143036480002</v>
      </c>
      <c r="AP28" s="23">
        <f t="shared" si="3"/>
        <v>0.94192549619200006</v>
      </c>
      <c r="AQ28" s="23">
        <f t="shared" si="3"/>
        <v>0.872617656992</v>
      </c>
      <c r="AR28" s="23">
        <f t="shared" si="3"/>
        <v>0.67177400720000024</v>
      </c>
      <c r="AS28" s="23">
        <f t="shared" si="4"/>
        <v>2.0410545893919392</v>
      </c>
      <c r="AT28" s="23">
        <f t="shared" si="4"/>
        <v>1.0049065578942189</v>
      </c>
      <c r="AU28" s="23">
        <f t="shared" si="4"/>
        <v>0.82004215388649704</v>
      </c>
      <c r="AV28" s="23">
        <f t="shared" si="4"/>
        <v>0.25828501241534629</v>
      </c>
    </row>
    <row r="29" spans="1:48" x14ac:dyDescent="0.35">
      <c r="A29">
        <v>1859</v>
      </c>
      <c r="B29" s="1">
        <v>-21.4</v>
      </c>
      <c r="C29" s="1">
        <v>-23.4</v>
      </c>
      <c r="D29" s="1">
        <v>-21.2</v>
      </c>
      <c r="E29" s="1">
        <v>-9.6999999999999993</v>
      </c>
      <c r="F29" s="5">
        <v>1.9</v>
      </c>
      <c r="G29" s="1">
        <v>2.6</v>
      </c>
      <c r="H29" s="1">
        <v>5.3</v>
      </c>
      <c r="I29" s="1">
        <v>5.0999999999999996</v>
      </c>
      <c r="J29" s="1">
        <v>2.4</v>
      </c>
      <c r="K29" s="1">
        <v>-2.4</v>
      </c>
      <c r="L29" s="1">
        <v>-5.8</v>
      </c>
      <c r="M29" s="1">
        <v>-7.2</v>
      </c>
      <c r="N29" s="1">
        <v>-6.1</v>
      </c>
      <c r="O29" s="1">
        <f t="shared" si="5"/>
        <v>17.3</v>
      </c>
      <c r="P29" s="1">
        <f t="shared" si="14"/>
        <v>-18.3</v>
      </c>
      <c r="Q29" s="1">
        <f t="shared" si="15"/>
        <v>-9.6666666666666661</v>
      </c>
      <c r="R29" s="1">
        <f t="shared" si="16"/>
        <v>4.333333333333333</v>
      </c>
      <c r="S29" s="1">
        <f t="shared" si="17"/>
        <v>-1.9333333333333333</v>
      </c>
      <c r="U29" s="1">
        <f t="shared" si="6"/>
        <v>5.3</v>
      </c>
      <c r="V29" s="1">
        <f t="shared" si="7"/>
        <v>-23.4</v>
      </c>
      <c r="W29" s="5">
        <f t="shared" ref="W29:W30" si="23">INTERCEPT(E$7:F$7,E29:F29)</f>
        <v>130.50431034482759</v>
      </c>
      <c r="X29" s="1">
        <f t="shared" si="18"/>
        <v>273.25</v>
      </c>
      <c r="Y29" s="1">
        <f t="shared" si="9"/>
        <v>142.74568965517241</v>
      </c>
      <c r="Z29" s="1">
        <f t="shared" si="10"/>
        <v>201.87715517241378</v>
      </c>
      <c r="AA29" s="7">
        <f t="shared" si="11"/>
        <v>504.36810344827586</v>
      </c>
      <c r="AB29" s="1">
        <f t="shared" si="12"/>
        <v>231.88588929219603</v>
      </c>
      <c r="AC29" s="1">
        <f t="shared" si="19"/>
        <v>3617.4198729582577</v>
      </c>
      <c r="AD29" s="1">
        <f t="shared" si="20"/>
        <v>14.561365698729574</v>
      </c>
      <c r="AE29" s="12">
        <f t="shared" si="21"/>
        <v>0.72811997905104309</v>
      </c>
      <c r="AH29" s="23">
        <f t="shared" si="13"/>
        <v>0.13757</v>
      </c>
      <c r="AI29" s="23">
        <f t="shared" si="1"/>
        <v>0.20050999999999999</v>
      </c>
      <c r="AJ29" s="11">
        <f t="shared" si="2"/>
        <v>0.15812000000000001</v>
      </c>
      <c r="AK29" s="11">
        <f t="shared" si="2"/>
        <v>0.23906000000000005</v>
      </c>
      <c r="AL29" s="11">
        <f t="shared" si="2"/>
        <v>0.27993999999999997</v>
      </c>
      <c r="AM29" s="11">
        <f t="shared" si="2"/>
        <v>0.44874999999999998</v>
      </c>
      <c r="AN29" s="23">
        <f t="shared" si="3"/>
        <v>1.0337592094420001</v>
      </c>
      <c r="AO29" s="23">
        <f t="shared" si="3"/>
        <v>1.1245634812480001</v>
      </c>
      <c r="AP29" s="23">
        <f t="shared" si="3"/>
        <v>0.95873163431200004</v>
      </c>
      <c r="AQ29" s="23">
        <f t="shared" si="3"/>
        <v>0.8870272967120002</v>
      </c>
      <c r="AR29" s="23">
        <f t="shared" si="3"/>
        <v>0.67659378125000003</v>
      </c>
      <c r="AS29" s="23">
        <f t="shared" si="4"/>
        <v>2.0481617260378715</v>
      </c>
      <c r="AT29" s="23">
        <f t="shared" si="4"/>
        <v>1.011533260123868</v>
      </c>
      <c r="AU29" s="23">
        <f t="shared" si="4"/>
        <v>0.82491064171009643</v>
      </c>
      <c r="AV29" s="23">
        <f t="shared" si="4"/>
        <v>0.25862222480246394</v>
      </c>
    </row>
    <row r="30" spans="1:48" x14ac:dyDescent="0.35">
      <c r="A30">
        <v>1860</v>
      </c>
      <c r="B30" s="1">
        <v>-13.2</v>
      </c>
      <c r="C30" s="1">
        <v>-10.6</v>
      </c>
      <c r="D30" s="1">
        <v>-16.2</v>
      </c>
      <c r="E30" s="1">
        <v>-9.6</v>
      </c>
      <c r="F30" s="5">
        <v>0.8</v>
      </c>
      <c r="G30" s="1">
        <v>4.5</v>
      </c>
      <c r="H30" s="1">
        <v>6.5</v>
      </c>
      <c r="I30" s="1">
        <v>5.5</v>
      </c>
      <c r="J30" s="1">
        <v>1.9</v>
      </c>
      <c r="K30" s="1">
        <v>-4.3</v>
      </c>
      <c r="L30" s="1">
        <v>-3.8</v>
      </c>
      <c r="M30" s="1">
        <v>-7.5</v>
      </c>
      <c r="N30" s="1">
        <v>-3.8</v>
      </c>
      <c r="O30" s="1">
        <f t="shared" si="5"/>
        <v>19.2</v>
      </c>
      <c r="P30" s="1">
        <f t="shared" si="14"/>
        <v>-10.333333333333334</v>
      </c>
      <c r="Q30" s="1">
        <f t="shared" si="15"/>
        <v>-8.3333333333333321</v>
      </c>
      <c r="R30" s="1">
        <f t="shared" si="16"/>
        <v>5.5</v>
      </c>
      <c r="S30" s="1">
        <f t="shared" si="17"/>
        <v>-2.0666666666666664</v>
      </c>
      <c r="U30" s="1">
        <f t="shared" si="6"/>
        <v>6.5</v>
      </c>
      <c r="V30" s="1">
        <f t="shared" si="7"/>
        <v>-16.2</v>
      </c>
      <c r="W30" s="5">
        <f t="shared" si="23"/>
        <v>133.15384615384616</v>
      </c>
      <c r="X30" s="1">
        <f t="shared" si="18"/>
        <v>267.34677419354841</v>
      </c>
      <c r="Y30" s="1">
        <f t="shared" si="9"/>
        <v>134.19292803970225</v>
      </c>
      <c r="Z30" s="1">
        <f t="shared" si="10"/>
        <v>200.2503101736973</v>
      </c>
      <c r="AA30" s="7">
        <f t="shared" si="11"/>
        <v>581.50268817204301</v>
      </c>
      <c r="AB30" s="1">
        <f t="shared" si="12"/>
        <v>224.90384615384616</v>
      </c>
      <c r="AC30" s="1">
        <f t="shared" si="19"/>
        <v>2428.9615384615381</v>
      </c>
      <c r="AD30" s="1">
        <f t="shared" si="20"/>
        <v>20.70192307692308</v>
      </c>
      <c r="AE30" s="12">
        <f t="shared" si="21"/>
        <v>0.67146130153690275</v>
      </c>
      <c r="AH30" s="23">
        <f t="shared" si="13"/>
        <v>0.18185000000000001</v>
      </c>
      <c r="AI30" s="23">
        <f t="shared" si="1"/>
        <v>0.22463999999999998</v>
      </c>
      <c r="AJ30" s="11">
        <f t="shared" si="2"/>
        <v>0.17027999999999999</v>
      </c>
      <c r="AK30" s="11">
        <f t="shared" si="2"/>
        <v>0.25844</v>
      </c>
      <c r="AL30" s="11">
        <f t="shared" si="2"/>
        <v>0.29855999999999999</v>
      </c>
      <c r="AM30" s="11">
        <f t="shared" si="2"/>
        <v>0.46109999999999995</v>
      </c>
      <c r="AN30" s="23">
        <f t="shared" si="3"/>
        <v>0.98595437363200022</v>
      </c>
      <c r="AO30" s="23">
        <f t="shared" si="3"/>
        <v>1.0976257737280002</v>
      </c>
      <c r="AP30" s="23">
        <f t="shared" si="3"/>
        <v>0.92373038531200002</v>
      </c>
      <c r="AQ30" s="23">
        <f t="shared" si="3"/>
        <v>0.8570485381120001</v>
      </c>
      <c r="AR30" s="23">
        <f t="shared" si="3"/>
        <v>0.66661296820000027</v>
      </c>
      <c r="AS30" s="23">
        <f t="shared" si="4"/>
        <v>2.1727084968002575</v>
      </c>
      <c r="AT30" s="23">
        <f t="shared" si="4"/>
        <v>1.0661205381503747</v>
      </c>
      <c r="AU30" s="23">
        <f t="shared" si="4"/>
        <v>0.87064914851735686</v>
      </c>
      <c r="AV30" s="23">
        <f t="shared" si="4"/>
        <v>0.27563907136655064</v>
      </c>
    </row>
    <row r="31" spans="1:48" x14ac:dyDescent="0.35">
      <c r="A31">
        <v>1861</v>
      </c>
      <c r="B31" s="1">
        <v>-15.5</v>
      </c>
      <c r="C31" s="1">
        <v>-17.600000000000001</v>
      </c>
      <c r="D31" s="1">
        <v>-23</v>
      </c>
      <c r="E31" s="1">
        <v>-15.8</v>
      </c>
      <c r="F31" s="6">
        <v>-1.7</v>
      </c>
      <c r="G31" s="1">
        <v>2.2999999999999998</v>
      </c>
      <c r="H31" s="1">
        <v>4.7</v>
      </c>
      <c r="I31" s="1">
        <v>5.6</v>
      </c>
      <c r="J31" s="1">
        <v>1.4</v>
      </c>
      <c r="K31" s="1">
        <v>-3.9</v>
      </c>
      <c r="L31" s="1">
        <v>-7.3</v>
      </c>
      <c r="M31" s="1">
        <v>-9.1</v>
      </c>
      <c r="N31" s="1">
        <v>-6.6</v>
      </c>
      <c r="O31" s="1">
        <f t="shared" si="5"/>
        <v>14</v>
      </c>
      <c r="P31" s="1">
        <f t="shared" si="14"/>
        <v>-13.533333333333333</v>
      </c>
      <c r="Q31" s="1">
        <f t="shared" si="15"/>
        <v>-13.5</v>
      </c>
      <c r="R31" s="1">
        <f t="shared" si="16"/>
        <v>4.2</v>
      </c>
      <c r="S31" s="1">
        <f t="shared" si="17"/>
        <v>-3.2666666666666671</v>
      </c>
      <c r="U31" s="1">
        <f t="shared" si="6"/>
        <v>5.6</v>
      </c>
      <c r="V31" s="1">
        <f t="shared" si="7"/>
        <v>-23</v>
      </c>
      <c r="W31" s="4">
        <f t="shared" ref="W31:W42" si="24">INTERCEPT(F$7:G$7,F31:G31)</f>
        <v>148.46250000000001</v>
      </c>
      <c r="X31" s="1">
        <f t="shared" si="18"/>
        <v>266.05660377358492</v>
      </c>
      <c r="Y31" s="1">
        <f t="shared" si="9"/>
        <v>117.59410377358492</v>
      </c>
      <c r="Z31" s="1">
        <f t="shared" si="10"/>
        <v>207.25955188679245</v>
      </c>
      <c r="AA31" s="7">
        <f t="shared" si="11"/>
        <v>439.01798742138368</v>
      </c>
      <c r="AB31" s="1">
        <f t="shared" si="12"/>
        <v>246.11572580645159</v>
      </c>
      <c r="AC31" s="1">
        <f t="shared" si="19"/>
        <v>3773.7744623655908</v>
      </c>
      <c r="AD31" s="1">
        <f t="shared" si="20"/>
        <v>25.404637096774209</v>
      </c>
      <c r="AE31" s="12">
        <f t="shared" si="21"/>
        <v>0.74566901042025302</v>
      </c>
      <c r="AH31" s="23">
        <f t="shared" si="13"/>
        <v>0.11543000000000003</v>
      </c>
      <c r="AI31" s="23">
        <f t="shared" si="1"/>
        <v>0.15859999999999999</v>
      </c>
      <c r="AJ31" s="11">
        <f t="shared" si="2"/>
        <v>0.13700000000000001</v>
      </c>
      <c r="AK31" s="11">
        <f t="shared" si="2"/>
        <v>0.20540000000000003</v>
      </c>
      <c r="AL31" s="11">
        <f t="shared" si="2"/>
        <v>0.24759999999999999</v>
      </c>
      <c r="AM31" s="11">
        <f t="shared" si="2"/>
        <v>0.42730000000000001</v>
      </c>
      <c r="AN31" s="23">
        <f t="shared" si="3"/>
        <v>1.1234865832000001</v>
      </c>
      <c r="AO31" s="23">
        <f t="shared" si="3"/>
        <v>1.17305098</v>
      </c>
      <c r="AP31" s="23">
        <f t="shared" si="3"/>
        <v>1.0238437672</v>
      </c>
      <c r="AQ31" s="23">
        <f t="shared" si="3"/>
        <v>0.94308393920000011</v>
      </c>
      <c r="AR31" s="23">
        <f t="shared" si="3"/>
        <v>0.69568340179999999</v>
      </c>
      <c r="AS31" s="23">
        <f t="shared" si="4"/>
        <v>1.9516325455647012</v>
      </c>
      <c r="AT31" s="23">
        <f t="shared" si="4"/>
        <v>0.97524972007835597</v>
      </c>
      <c r="AU31" s="23">
        <f t="shared" si="4"/>
        <v>0.79356213777348228</v>
      </c>
      <c r="AV31" s="23">
        <f t="shared" si="4"/>
        <v>0.24466678417876175</v>
      </c>
    </row>
    <row r="32" spans="1:48" x14ac:dyDescent="0.35">
      <c r="A32">
        <v>1862</v>
      </c>
      <c r="B32" s="1">
        <v>-17.7</v>
      </c>
      <c r="C32" s="1">
        <v>-11.4</v>
      </c>
      <c r="D32" s="1">
        <v>-19.100000000000001</v>
      </c>
      <c r="E32" s="1">
        <v>-18.2</v>
      </c>
      <c r="F32" s="6">
        <v>-2</v>
      </c>
      <c r="G32" s="1">
        <v>2</v>
      </c>
      <c r="H32" s="1">
        <v>5.6</v>
      </c>
      <c r="I32" s="1">
        <v>6</v>
      </c>
      <c r="J32" s="1">
        <v>1.4</v>
      </c>
      <c r="K32" s="1">
        <v>-4.5</v>
      </c>
      <c r="L32" s="1">
        <v>-8</v>
      </c>
      <c r="M32" s="1">
        <v>-14.2</v>
      </c>
      <c r="N32" s="1">
        <v>-6.7</v>
      </c>
      <c r="O32" s="1">
        <f t="shared" si="5"/>
        <v>15</v>
      </c>
      <c r="P32" s="1">
        <f t="shared" si="14"/>
        <v>-12.733333333333333</v>
      </c>
      <c r="Q32" s="1">
        <f t="shared" si="15"/>
        <v>-13.1</v>
      </c>
      <c r="R32" s="1">
        <f t="shared" si="16"/>
        <v>4.5333333333333332</v>
      </c>
      <c r="S32" s="1">
        <f t="shared" si="17"/>
        <v>-3.6999999999999997</v>
      </c>
      <c r="U32" s="1">
        <f t="shared" si="6"/>
        <v>6</v>
      </c>
      <c r="V32" s="1">
        <f t="shared" si="7"/>
        <v>-19.100000000000001</v>
      </c>
      <c r="W32" s="4">
        <f t="shared" si="24"/>
        <v>150.75</v>
      </c>
      <c r="X32" s="1">
        <f t="shared" si="18"/>
        <v>265.23728813559325</v>
      </c>
      <c r="Y32" s="1">
        <f t="shared" si="9"/>
        <v>114.48728813559325</v>
      </c>
      <c r="Z32" s="1">
        <f t="shared" si="10"/>
        <v>207.99364406779662</v>
      </c>
      <c r="AA32" s="7">
        <f t="shared" si="11"/>
        <v>457.94915254237299</v>
      </c>
      <c r="AB32" s="1">
        <f t="shared" si="12"/>
        <v>249.69339622641508</v>
      </c>
      <c r="AC32" s="1">
        <f t="shared" si="19"/>
        <v>3179.4292452830186</v>
      </c>
      <c r="AD32" s="1">
        <f t="shared" si="20"/>
        <v>25.903301886792462</v>
      </c>
      <c r="AE32" s="12">
        <f t="shared" si="21"/>
        <v>0.72489010137878729</v>
      </c>
      <c r="AH32" s="23">
        <f t="shared" si="13"/>
        <v>0.14863999999999999</v>
      </c>
      <c r="AI32" s="23">
        <f t="shared" si="1"/>
        <v>0.17130000000000001</v>
      </c>
      <c r="AJ32" s="11">
        <f t="shared" si="2"/>
        <v>0.1434</v>
      </c>
      <c r="AK32" s="11">
        <f t="shared" si="2"/>
        <v>0.21560000000000001</v>
      </c>
      <c r="AL32" s="11">
        <f t="shared" si="2"/>
        <v>0.25739999999999996</v>
      </c>
      <c r="AM32" s="11">
        <f t="shared" si="2"/>
        <v>0.43379999999999996</v>
      </c>
      <c r="AN32" s="23">
        <f t="shared" si="3"/>
        <v>1.0953987298000001</v>
      </c>
      <c r="AO32" s="23">
        <f t="shared" si="3"/>
        <v>1.1581298152000001</v>
      </c>
      <c r="AP32" s="23">
        <f t="shared" si="3"/>
        <v>1.0035337312000001</v>
      </c>
      <c r="AQ32" s="23">
        <f t="shared" si="3"/>
        <v>0.9255625192000001</v>
      </c>
      <c r="AR32" s="23">
        <f t="shared" si="3"/>
        <v>0.68966350480000016</v>
      </c>
      <c r="AS32" s="23">
        <f t="shared" si="4"/>
        <v>1.9805495046896968</v>
      </c>
      <c r="AT32" s="23">
        <f t="shared" si="4"/>
        <v>0.9861260895162115</v>
      </c>
      <c r="AU32" s="23">
        <f t="shared" si="4"/>
        <v>0.80292710063621642</v>
      </c>
      <c r="AV32" s="23">
        <f t="shared" si="4"/>
        <v>0.24880281397577139</v>
      </c>
    </row>
    <row r="33" spans="1:48" x14ac:dyDescent="0.35">
      <c r="A33">
        <v>1863</v>
      </c>
      <c r="B33" s="1">
        <v>-19.100000000000001</v>
      </c>
      <c r="C33" s="1">
        <v>-29.4</v>
      </c>
      <c r="D33" s="1">
        <v>-20.9</v>
      </c>
      <c r="E33" s="1">
        <v>-14.1</v>
      </c>
      <c r="F33" s="6">
        <v>-1.6</v>
      </c>
      <c r="G33" s="1">
        <v>1.6</v>
      </c>
      <c r="H33" s="1">
        <v>3.6</v>
      </c>
      <c r="I33" s="1">
        <v>3.9</v>
      </c>
      <c r="J33" s="1">
        <v>1.1000000000000001</v>
      </c>
      <c r="K33" s="1">
        <v>-4.9000000000000004</v>
      </c>
      <c r="L33" s="1">
        <v>-7.7</v>
      </c>
      <c r="M33" s="1">
        <v>-19.7</v>
      </c>
      <c r="N33" s="1">
        <v>-8.9</v>
      </c>
      <c r="O33" s="1">
        <f t="shared" si="5"/>
        <v>10.199999999999999</v>
      </c>
      <c r="P33" s="1">
        <f t="shared" si="14"/>
        <v>-20.9</v>
      </c>
      <c r="Q33" s="1">
        <f t="shared" si="15"/>
        <v>-12.200000000000001</v>
      </c>
      <c r="R33" s="1">
        <f t="shared" si="16"/>
        <v>3.0333333333333332</v>
      </c>
      <c r="S33" s="1">
        <f t="shared" si="17"/>
        <v>-3.8333333333333335</v>
      </c>
      <c r="U33" s="1">
        <f t="shared" si="6"/>
        <v>3.9</v>
      </c>
      <c r="V33" s="1">
        <f t="shared" si="7"/>
        <v>-29.4</v>
      </c>
      <c r="W33" s="4">
        <f t="shared" si="24"/>
        <v>150.75</v>
      </c>
      <c r="X33" s="1">
        <f t="shared" si="18"/>
        <v>263.59166666666664</v>
      </c>
      <c r="Y33" s="1">
        <f t="shared" si="9"/>
        <v>112.84166666666664</v>
      </c>
      <c r="Z33" s="1">
        <f t="shared" si="10"/>
        <v>207.17083333333332</v>
      </c>
      <c r="AA33" s="7">
        <f t="shared" si="11"/>
        <v>293.38833333333321</v>
      </c>
      <c r="AB33" s="1">
        <f t="shared" si="12"/>
        <v>250.51271186440675</v>
      </c>
      <c r="AC33" s="1">
        <f t="shared" si="19"/>
        <v>4910.0491525423722</v>
      </c>
      <c r="AD33" s="1">
        <f t="shared" si="20"/>
        <v>25.493644067796623</v>
      </c>
      <c r="AE33" s="12">
        <f t="shared" si="21"/>
        <v>0.80357203597703009</v>
      </c>
      <c r="AH33" s="23">
        <f t="shared" si="13"/>
        <v>7.4840000000000018E-2</v>
      </c>
      <c r="AI33" s="23">
        <f t="shared" si="1"/>
        <v>0.11033999999999999</v>
      </c>
      <c r="AJ33" s="11">
        <f t="shared" si="2"/>
        <v>0.11268</v>
      </c>
      <c r="AK33" s="11">
        <f t="shared" si="2"/>
        <v>0.16664000000000001</v>
      </c>
      <c r="AL33" s="11">
        <f t="shared" si="2"/>
        <v>0.21035999999999999</v>
      </c>
      <c r="AM33" s="11">
        <f t="shared" si="2"/>
        <v>0.40259999999999996</v>
      </c>
      <c r="AN33" s="23">
        <f t="shared" si="3"/>
        <v>1.2373398957520001</v>
      </c>
      <c r="AO33" s="23">
        <f t="shared" si="3"/>
        <v>1.2315594134080001</v>
      </c>
      <c r="AP33" s="23">
        <f t="shared" si="3"/>
        <v>1.105614312832</v>
      </c>
      <c r="AQ33" s="23">
        <f t="shared" si="3"/>
        <v>1.0139046176319999</v>
      </c>
      <c r="AR33" s="23">
        <f t="shared" si="3"/>
        <v>0.72042395920000013</v>
      </c>
      <c r="AS33" s="23">
        <f t="shared" si="4"/>
        <v>1.6347357311598567</v>
      </c>
      <c r="AT33" s="23">
        <f t="shared" si="4"/>
        <v>0.82847818595691691</v>
      </c>
      <c r="AU33" s="23">
        <f t="shared" si="4"/>
        <v>0.67264292339508114</v>
      </c>
      <c r="AV33" s="23">
        <f t="shared" si="4"/>
        <v>0.20353707524155273</v>
      </c>
    </row>
    <row r="34" spans="1:48" x14ac:dyDescent="0.35">
      <c r="A34">
        <v>1864</v>
      </c>
      <c r="B34" s="1">
        <v>-19.100000000000001</v>
      </c>
      <c r="C34" s="1">
        <v>-16.8</v>
      </c>
      <c r="D34" s="1">
        <v>-13.6</v>
      </c>
      <c r="E34" s="1">
        <v>-13.9</v>
      </c>
      <c r="F34" s="6">
        <v>-0.5</v>
      </c>
      <c r="G34" s="1">
        <v>3.1</v>
      </c>
      <c r="H34" s="1">
        <v>3.2</v>
      </c>
      <c r="I34" s="1">
        <v>5.7</v>
      </c>
      <c r="J34" s="1">
        <v>2.8</v>
      </c>
      <c r="K34" s="1">
        <v>-0.6</v>
      </c>
      <c r="L34" s="1">
        <v>-4.9000000000000004</v>
      </c>
      <c r="M34" s="1">
        <v>-7.1</v>
      </c>
      <c r="N34" s="1">
        <v>-5.2</v>
      </c>
      <c r="O34" s="1">
        <f t="shared" si="5"/>
        <v>14.8</v>
      </c>
      <c r="P34" s="1">
        <f t="shared" si="14"/>
        <v>-18.533333333333331</v>
      </c>
      <c r="Q34" s="1">
        <f t="shared" si="15"/>
        <v>-9.3333333333333339</v>
      </c>
      <c r="R34" s="1">
        <f t="shared" si="16"/>
        <v>4</v>
      </c>
      <c r="S34" s="1">
        <f t="shared" si="17"/>
        <v>-0.90000000000000024</v>
      </c>
      <c r="U34" s="1">
        <f t="shared" si="6"/>
        <v>5.7</v>
      </c>
      <c r="V34" s="1">
        <f t="shared" si="7"/>
        <v>-19.100000000000001</v>
      </c>
      <c r="W34" s="4">
        <f t="shared" si="24"/>
        <v>139.73611111111111</v>
      </c>
      <c r="X34" s="1">
        <f t="shared" si="18"/>
        <v>283.11764705882354</v>
      </c>
      <c r="Y34" s="1">
        <f t="shared" si="9"/>
        <v>143.38153594771242</v>
      </c>
      <c r="Z34" s="1">
        <f t="shared" si="10"/>
        <v>211.42687908496731</v>
      </c>
      <c r="AA34" s="7">
        <f t="shared" si="11"/>
        <v>544.84983660130717</v>
      </c>
      <c r="AB34" s="1">
        <f t="shared" si="12"/>
        <v>241.14444444444447</v>
      </c>
      <c r="AC34" s="1">
        <f t="shared" si="19"/>
        <v>3070.5725925925931</v>
      </c>
      <c r="AD34" s="1">
        <f t="shared" si="20"/>
        <v>19.163888888888877</v>
      </c>
      <c r="AE34" s="12">
        <f t="shared" si="21"/>
        <v>0.70361135203074454</v>
      </c>
      <c r="AH34" s="23">
        <f t="shared" si="13"/>
        <v>6.0080000000000015E-2</v>
      </c>
      <c r="AI34" s="23">
        <f t="shared" si="1"/>
        <v>0.16875999999999999</v>
      </c>
      <c r="AJ34" s="11">
        <f t="shared" si="2"/>
        <v>0.14212000000000002</v>
      </c>
      <c r="AK34" s="11">
        <f t="shared" si="2"/>
        <v>0.21356000000000003</v>
      </c>
      <c r="AL34" s="11">
        <f t="shared" si="2"/>
        <v>0.25544</v>
      </c>
      <c r="AM34" s="11">
        <f t="shared" si="2"/>
        <v>0.4325</v>
      </c>
      <c r="AN34" s="23">
        <f t="shared" si="3"/>
        <v>1.1009538489920001</v>
      </c>
      <c r="AO34" s="23">
        <f t="shared" si="3"/>
        <v>1.1610981884480001</v>
      </c>
      <c r="AP34" s="23">
        <f t="shared" si="3"/>
        <v>1.007555454112</v>
      </c>
      <c r="AQ34" s="23">
        <f t="shared" si="3"/>
        <v>0.92902961651200011</v>
      </c>
      <c r="AR34" s="23">
        <f t="shared" si="3"/>
        <v>0.69085112500000023</v>
      </c>
      <c r="AS34" s="23">
        <f t="shared" si="4"/>
        <v>2.1630738023577321</v>
      </c>
      <c r="AT34" s="23">
        <f t="shared" si="4"/>
        <v>1.0777814965594654</v>
      </c>
      <c r="AU34" s="23">
        <f t="shared" si="4"/>
        <v>0.87744074811997919</v>
      </c>
      <c r="AV34" s="23">
        <f t="shared" si="4"/>
        <v>0.27161808486204958</v>
      </c>
    </row>
    <row r="35" spans="1:48" x14ac:dyDescent="0.35">
      <c r="A35">
        <v>1865</v>
      </c>
      <c r="B35" s="1">
        <v>-16.899999999999999</v>
      </c>
      <c r="C35" s="1">
        <v>-14.5</v>
      </c>
      <c r="D35" s="1">
        <v>-11.3</v>
      </c>
      <c r="E35" s="1">
        <v>-13.5</v>
      </c>
      <c r="F35" s="6">
        <v>-7.5</v>
      </c>
      <c r="G35" s="1">
        <v>0.3</v>
      </c>
      <c r="H35" s="1">
        <v>6.3</v>
      </c>
      <c r="I35" s="1">
        <v>3.5</v>
      </c>
      <c r="J35" s="1">
        <v>-0.1</v>
      </c>
      <c r="K35" s="1">
        <v>-0.6</v>
      </c>
      <c r="L35" s="1">
        <v>-7.2</v>
      </c>
      <c r="M35" s="1">
        <v>-11.6</v>
      </c>
      <c r="N35" s="1">
        <v>-6.1</v>
      </c>
      <c r="O35" s="1">
        <f t="shared" si="5"/>
        <v>10.1</v>
      </c>
      <c r="P35" s="1">
        <f t="shared" si="14"/>
        <v>-12.833333333333334</v>
      </c>
      <c r="Q35" s="1">
        <f t="shared" si="15"/>
        <v>-10.766666666666666</v>
      </c>
      <c r="R35" s="1">
        <f t="shared" si="16"/>
        <v>3.3666666666666667</v>
      </c>
      <c r="S35" s="1">
        <f t="shared" si="17"/>
        <v>-2.6333333333333333</v>
      </c>
      <c r="U35" s="1">
        <f t="shared" si="6"/>
        <v>6.3</v>
      </c>
      <c r="V35" s="1">
        <f t="shared" si="7"/>
        <v>-16.899999999999999</v>
      </c>
      <c r="W35" s="4">
        <f t="shared" si="24"/>
        <v>164.82692307692307</v>
      </c>
      <c r="X35" s="1">
        <f t="shared" si="18"/>
        <v>251.9</v>
      </c>
      <c r="Y35" s="1">
        <f t="shared" si="9"/>
        <v>87.07307692307694</v>
      </c>
      <c r="Z35" s="1">
        <f t="shared" si="10"/>
        <v>208.36346153846154</v>
      </c>
      <c r="AA35" s="7">
        <f t="shared" si="11"/>
        <v>365.70692307692309</v>
      </c>
      <c r="AB35" s="1">
        <f t="shared" si="12"/>
        <v>246.70927601809953</v>
      </c>
      <c r="AC35" s="1">
        <f t="shared" si="19"/>
        <v>2779.5911764705879</v>
      </c>
      <c r="AD35" s="1">
        <f t="shared" si="20"/>
        <v>41.472285067873301</v>
      </c>
      <c r="AE35" s="12">
        <f t="shared" si="21"/>
        <v>0.73382438416688278</v>
      </c>
      <c r="AH35" s="23">
        <f t="shared" si="13"/>
        <v>0.17447000000000001</v>
      </c>
      <c r="AI35" s="23">
        <f t="shared" si="1"/>
        <v>0.10907</v>
      </c>
      <c r="AJ35" s="11">
        <f t="shared" si="2"/>
        <v>0.11204</v>
      </c>
      <c r="AK35" s="11">
        <f t="shared" si="2"/>
        <v>0.16561999999999999</v>
      </c>
      <c r="AL35" s="11">
        <f t="shared" si="2"/>
        <v>0.20938000000000001</v>
      </c>
      <c r="AM35" s="11">
        <f t="shared" si="2"/>
        <v>0.40194999999999997</v>
      </c>
      <c r="AN35" s="23">
        <f t="shared" si="3"/>
        <v>1.2404882610580001</v>
      </c>
      <c r="AO35" s="23">
        <f t="shared" si="3"/>
        <v>1.2331377670720001</v>
      </c>
      <c r="AP35" s="23">
        <f t="shared" si="3"/>
        <v>1.1078643622480002</v>
      </c>
      <c r="AQ35" s="23">
        <f t="shared" si="3"/>
        <v>1.0158589622480001</v>
      </c>
      <c r="AR35" s="23">
        <f t="shared" si="3"/>
        <v>0.72111490205000006</v>
      </c>
      <c r="AS35" s="23">
        <f t="shared" si="4"/>
        <v>1.8262946282068444</v>
      </c>
      <c r="AT35" s="23">
        <f t="shared" si="4"/>
        <v>0.92590774896459627</v>
      </c>
      <c r="AU35" s="23">
        <f t="shared" si="4"/>
        <v>0.7517058086834163</v>
      </c>
      <c r="AV35" s="23">
        <f t="shared" si="4"/>
        <v>0.22735099637932091</v>
      </c>
    </row>
    <row r="36" spans="1:48" x14ac:dyDescent="0.35">
      <c r="A36">
        <v>1866</v>
      </c>
      <c r="B36" s="1">
        <v>-20.5</v>
      </c>
      <c r="C36" s="1">
        <v>-19</v>
      </c>
      <c r="D36" s="1">
        <v>-14.5</v>
      </c>
      <c r="E36" s="1">
        <v>-9.5</v>
      </c>
      <c r="F36" s="6">
        <v>-1.2</v>
      </c>
      <c r="G36" s="1">
        <v>2</v>
      </c>
      <c r="H36" s="1">
        <v>5.4</v>
      </c>
      <c r="I36" s="1">
        <v>4.5</v>
      </c>
      <c r="J36" s="1">
        <v>0.8</v>
      </c>
      <c r="K36" s="1">
        <v>-4.2</v>
      </c>
      <c r="L36" s="1">
        <v>-8.3000000000000007</v>
      </c>
      <c r="M36" s="1">
        <v>-14.4</v>
      </c>
      <c r="N36" s="1">
        <v>-6.6</v>
      </c>
      <c r="O36" s="1">
        <f t="shared" si="5"/>
        <v>12.700000000000001</v>
      </c>
      <c r="P36" s="1">
        <f t="shared" si="14"/>
        <v>-17.033333333333335</v>
      </c>
      <c r="Q36" s="1">
        <f t="shared" si="15"/>
        <v>-8.4</v>
      </c>
      <c r="R36" s="1">
        <f t="shared" si="16"/>
        <v>3.9666666666666668</v>
      </c>
      <c r="S36" s="1">
        <f t="shared" si="17"/>
        <v>-3.9000000000000004</v>
      </c>
      <c r="U36" s="1">
        <f t="shared" si="6"/>
        <v>5.4</v>
      </c>
      <c r="V36" s="1">
        <f t="shared" si="7"/>
        <v>-20.5</v>
      </c>
      <c r="W36" s="4">
        <f t="shared" si="24"/>
        <v>146.9375</v>
      </c>
      <c r="X36" s="1">
        <f t="shared" si="18"/>
        <v>262.88</v>
      </c>
      <c r="Y36" s="1">
        <f t="shared" si="9"/>
        <v>115.9425</v>
      </c>
      <c r="Z36" s="1">
        <f t="shared" si="10"/>
        <v>204.90875</v>
      </c>
      <c r="AA36" s="7">
        <f t="shared" si="11"/>
        <v>417.39299999999997</v>
      </c>
      <c r="AB36" s="1">
        <f t="shared" si="12"/>
        <v>260.03750000000002</v>
      </c>
      <c r="AC36" s="1">
        <f t="shared" si="19"/>
        <v>3553.8458333333333</v>
      </c>
      <c r="AD36" s="1">
        <f t="shared" si="20"/>
        <v>16.918749999999989</v>
      </c>
      <c r="AE36" s="12">
        <f t="shared" si="21"/>
        <v>0.74476398486545115</v>
      </c>
      <c r="AH36" s="23">
        <f t="shared" si="13"/>
        <v>0.14126000000000002</v>
      </c>
      <c r="AI36" s="23">
        <f t="shared" si="1"/>
        <v>0.14209000000000002</v>
      </c>
      <c r="AJ36" s="11">
        <f t="shared" si="2"/>
        <v>0.12868000000000002</v>
      </c>
      <c r="AK36" s="11">
        <f t="shared" si="2"/>
        <v>0.19214000000000003</v>
      </c>
      <c r="AL36" s="11">
        <f t="shared" si="2"/>
        <v>0.23486000000000001</v>
      </c>
      <c r="AM36" s="11">
        <f t="shared" si="2"/>
        <v>0.41885</v>
      </c>
      <c r="AN36" s="23">
        <f t="shared" si="3"/>
        <v>1.1611678548020001</v>
      </c>
      <c r="AO36" s="23">
        <f t="shared" si="3"/>
        <v>1.1927448726079999</v>
      </c>
      <c r="AP36" s="23">
        <f t="shared" si="3"/>
        <v>1.0509996266320001</v>
      </c>
      <c r="AQ36" s="23">
        <f t="shared" si="3"/>
        <v>0.96655671143200006</v>
      </c>
      <c r="AR36" s="23">
        <f t="shared" si="3"/>
        <v>0.70381498045000002</v>
      </c>
      <c r="AS36" s="23">
        <f t="shared" si="4"/>
        <v>1.9188667215546351</v>
      </c>
      <c r="AT36" s="23">
        <f t="shared" si="4"/>
        <v>0.96345557304322182</v>
      </c>
      <c r="AU36" s="23">
        <f t="shared" si="4"/>
        <v>0.78334100000999229</v>
      </c>
      <c r="AV36" s="23">
        <f t="shared" si="4"/>
        <v>0.23995503629316373</v>
      </c>
    </row>
    <row r="37" spans="1:48" x14ac:dyDescent="0.35">
      <c r="A37">
        <v>1867</v>
      </c>
      <c r="B37" s="1">
        <v>-9.4</v>
      </c>
      <c r="C37" s="1">
        <v>-20.399999999999999</v>
      </c>
      <c r="D37" s="1">
        <v>-15</v>
      </c>
      <c r="E37" s="1">
        <v>-9.5</v>
      </c>
      <c r="F37" s="6">
        <v>-0.6</v>
      </c>
      <c r="G37" s="1">
        <v>2.8</v>
      </c>
      <c r="H37" s="1">
        <v>7.6</v>
      </c>
      <c r="I37" s="1">
        <v>6.2</v>
      </c>
      <c r="J37" s="1">
        <v>2.2999999999999998</v>
      </c>
      <c r="K37" s="1">
        <v>-3</v>
      </c>
      <c r="L37" s="1">
        <v>-3.5</v>
      </c>
      <c r="M37" s="1">
        <v>-7.4</v>
      </c>
      <c r="N37" s="1">
        <v>-4.2</v>
      </c>
      <c r="O37" s="1">
        <f t="shared" si="5"/>
        <v>18.899999999999999</v>
      </c>
      <c r="P37" s="1">
        <f t="shared" si="14"/>
        <v>-14.733333333333334</v>
      </c>
      <c r="Q37" s="1">
        <f t="shared" si="15"/>
        <v>-8.3666666666666671</v>
      </c>
      <c r="R37" s="1">
        <f t="shared" si="16"/>
        <v>5.5333333333333323</v>
      </c>
      <c r="S37" s="1">
        <f t="shared" si="17"/>
        <v>-1.4000000000000001</v>
      </c>
      <c r="U37" s="1">
        <f t="shared" si="6"/>
        <v>7.6</v>
      </c>
      <c r="V37" s="1">
        <f t="shared" si="7"/>
        <v>-20.399999999999999</v>
      </c>
      <c r="W37" s="4">
        <f t="shared" si="24"/>
        <v>140.88235294117646</v>
      </c>
      <c r="X37" s="1">
        <f t="shared" si="18"/>
        <v>271.2358490566038</v>
      </c>
      <c r="Y37" s="1">
        <f t="shared" si="9"/>
        <v>130.35349611542733</v>
      </c>
      <c r="Z37" s="1">
        <f t="shared" si="10"/>
        <v>206.05910099889013</v>
      </c>
      <c r="AA37" s="7">
        <f t="shared" si="11"/>
        <v>660.45771365149847</v>
      </c>
      <c r="AB37" s="1">
        <f t="shared" si="12"/>
        <v>243.00235294117647</v>
      </c>
      <c r="AC37" s="1">
        <f t="shared" si="19"/>
        <v>3304.8319999999994</v>
      </c>
      <c r="AD37" s="1">
        <f t="shared" si="20"/>
        <v>19.38117647058823</v>
      </c>
      <c r="AE37" s="12">
        <f t="shared" si="21"/>
        <v>0.69106519689173085</v>
      </c>
      <c r="AH37" s="23">
        <f t="shared" si="13"/>
        <v>0.22244000000000003</v>
      </c>
      <c r="AI37" s="23">
        <f t="shared" si="1"/>
        <v>0.22082999999999997</v>
      </c>
      <c r="AJ37" s="11">
        <f t="shared" si="2"/>
        <v>0.16836000000000001</v>
      </c>
      <c r="AK37" s="11">
        <f t="shared" si="2"/>
        <v>0.25538</v>
      </c>
      <c r="AL37" s="11">
        <f t="shared" si="2"/>
        <v>0.29561999999999999</v>
      </c>
      <c r="AM37" s="11">
        <f t="shared" si="2"/>
        <v>0.45914999999999995</v>
      </c>
      <c r="AN37" s="23">
        <f t="shared" si="3"/>
        <v>0.99331515113800017</v>
      </c>
      <c r="AO37" s="23">
        <f t="shared" si="3"/>
        <v>1.1018315168320001</v>
      </c>
      <c r="AP37" s="23">
        <f t="shared" si="3"/>
        <v>0.92913604544799999</v>
      </c>
      <c r="AQ37" s="23">
        <f t="shared" si="3"/>
        <v>0.86167046624800014</v>
      </c>
      <c r="AR37" s="23">
        <f t="shared" si="3"/>
        <v>0.66813980845000021</v>
      </c>
      <c r="AS37" s="23">
        <f t="shared" si="4"/>
        <v>2.3199496262481309</v>
      </c>
      <c r="AT37" s="23">
        <f t="shared" si="4"/>
        <v>1.1395148636206129</v>
      </c>
      <c r="AU37" s="23">
        <f t="shared" si="4"/>
        <v>0.93037433010375181</v>
      </c>
      <c r="AV37" s="23">
        <f t="shared" si="4"/>
        <v>0.29409268215400008</v>
      </c>
    </row>
    <row r="38" spans="1:48" x14ac:dyDescent="0.35">
      <c r="A38">
        <v>1868</v>
      </c>
      <c r="B38" s="1">
        <v>-13.2</v>
      </c>
      <c r="C38" s="1">
        <v>-28.6</v>
      </c>
      <c r="D38" s="1">
        <v>-21.4</v>
      </c>
      <c r="E38" s="1">
        <v>-9.5</v>
      </c>
      <c r="F38" s="6">
        <v>-2.1</v>
      </c>
      <c r="G38" s="1">
        <v>1</v>
      </c>
      <c r="H38" s="1">
        <v>3.6</v>
      </c>
      <c r="I38" s="1">
        <v>5.4</v>
      </c>
      <c r="J38" s="1">
        <v>2.8</v>
      </c>
      <c r="K38" s="1">
        <v>-4.3</v>
      </c>
      <c r="L38" s="1">
        <v>-6.4</v>
      </c>
      <c r="M38" s="1">
        <v>-10.199999999999999</v>
      </c>
      <c r="N38" s="1">
        <v>-6.9</v>
      </c>
      <c r="O38" s="1">
        <f t="shared" si="5"/>
        <v>12.8</v>
      </c>
      <c r="P38" s="1">
        <f t="shared" si="14"/>
        <v>-16.400000000000002</v>
      </c>
      <c r="Q38" s="1">
        <f t="shared" si="15"/>
        <v>-11</v>
      </c>
      <c r="R38" s="1">
        <f t="shared" si="16"/>
        <v>3.3333333333333335</v>
      </c>
      <c r="S38" s="1">
        <f t="shared" si="17"/>
        <v>-2.6333333333333333</v>
      </c>
      <c r="U38" s="1">
        <f t="shared" si="6"/>
        <v>5.4</v>
      </c>
      <c r="V38" s="1">
        <f t="shared" si="7"/>
        <v>-28.6</v>
      </c>
      <c r="W38" s="4">
        <f t="shared" si="24"/>
        <v>156.16129032258064</v>
      </c>
      <c r="X38" s="1">
        <f t="shared" si="18"/>
        <v>270.02816901408448</v>
      </c>
      <c r="Y38" s="1">
        <f t="shared" si="9"/>
        <v>113.86687869150384</v>
      </c>
      <c r="Z38" s="1">
        <f t="shared" si="10"/>
        <v>213.09472966833255</v>
      </c>
      <c r="AA38" s="7">
        <f t="shared" si="11"/>
        <v>409.92076328941386</v>
      </c>
      <c r="AB38" s="1">
        <f t="shared" si="12"/>
        <v>249.92544126597684</v>
      </c>
      <c r="AC38" s="1">
        <f t="shared" si="19"/>
        <v>4765.2450801379582</v>
      </c>
      <c r="AD38" s="1">
        <f t="shared" si="20"/>
        <v>31.198569689592219</v>
      </c>
      <c r="AE38" s="12">
        <f t="shared" si="21"/>
        <v>0.77321771249133731</v>
      </c>
      <c r="AH38" s="23">
        <f t="shared" si="13"/>
        <v>7.4840000000000018E-2</v>
      </c>
      <c r="AI38" s="23">
        <f t="shared" si="1"/>
        <v>0.14336000000000002</v>
      </c>
      <c r="AJ38" s="11">
        <f t="shared" si="2"/>
        <v>0.12931999999999999</v>
      </c>
      <c r="AK38" s="11">
        <f t="shared" si="2"/>
        <v>0.19316</v>
      </c>
      <c r="AL38" s="11">
        <f t="shared" si="2"/>
        <v>0.23583999999999999</v>
      </c>
      <c r="AM38" s="11">
        <f t="shared" si="2"/>
        <v>0.41949999999999998</v>
      </c>
      <c r="AN38" s="23">
        <f t="shared" si="3"/>
        <v>1.1582224568320001</v>
      </c>
      <c r="AO38" s="23">
        <f t="shared" si="3"/>
        <v>1.191218063008</v>
      </c>
      <c r="AP38" s="23">
        <f t="shared" si="3"/>
        <v>1.0488805011520002</v>
      </c>
      <c r="AQ38" s="23">
        <f t="shared" si="3"/>
        <v>0.96472322355200013</v>
      </c>
      <c r="AR38" s="23">
        <f t="shared" si="3"/>
        <v>0.70317720500000003</v>
      </c>
      <c r="AS38" s="23">
        <f t="shared" si="4"/>
        <v>1.9003957246871126</v>
      </c>
      <c r="AT38" s="23">
        <f t="shared" si="4"/>
        <v>0.95382960069211964</v>
      </c>
      <c r="AU38" s="23">
        <f t="shared" si="4"/>
        <v>0.77556094662223696</v>
      </c>
      <c r="AV38" s="23">
        <f t="shared" si="4"/>
        <v>0.23768971280612472</v>
      </c>
    </row>
    <row r="39" spans="1:48" x14ac:dyDescent="0.35">
      <c r="A39">
        <v>1869</v>
      </c>
      <c r="B39" s="1">
        <v>-17.399999999999999</v>
      </c>
      <c r="C39" s="1">
        <v>-19.7</v>
      </c>
      <c r="D39" s="1">
        <v>-11.4</v>
      </c>
      <c r="E39" s="1">
        <v>-12</v>
      </c>
      <c r="F39" s="6">
        <v>-0.2</v>
      </c>
      <c r="G39" s="1">
        <v>2.2999999999999998</v>
      </c>
      <c r="H39" s="1">
        <v>4.9000000000000004</v>
      </c>
      <c r="I39" s="1">
        <v>4.8</v>
      </c>
      <c r="J39" s="1">
        <v>1.8</v>
      </c>
      <c r="K39" s="1">
        <v>-0.3</v>
      </c>
      <c r="L39" s="1">
        <v>-8</v>
      </c>
      <c r="M39" s="1">
        <v>-10.8</v>
      </c>
      <c r="N39" s="1">
        <v>-5.5</v>
      </c>
      <c r="O39" s="1">
        <f t="shared" si="5"/>
        <v>13.8</v>
      </c>
      <c r="P39" s="1">
        <f t="shared" si="14"/>
        <v>-15.766666666666666</v>
      </c>
      <c r="Q39" s="1">
        <f t="shared" si="15"/>
        <v>-7.8666666666666663</v>
      </c>
      <c r="R39" s="1">
        <f t="shared" si="16"/>
        <v>4</v>
      </c>
      <c r="S39" s="1">
        <f t="shared" si="17"/>
        <v>-2.1666666666666665</v>
      </c>
      <c r="U39" s="1">
        <f t="shared" si="6"/>
        <v>4.9000000000000004</v>
      </c>
      <c r="V39" s="1">
        <f t="shared" si="7"/>
        <v>-19.7</v>
      </c>
      <c r="W39" s="4">
        <f t="shared" si="24"/>
        <v>137.94</v>
      </c>
      <c r="X39" s="1">
        <f t="shared" si="18"/>
        <v>284.14285714285717</v>
      </c>
      <c r="Y39" s="1">
        <f t="shared" si="9"/>
        <v>146.20285714285717</v>
      </c>
      <c r="Z39" s="1">
        <f t="shared" si="10"/>
        <v>211.04142857142858</v>
      </c>
      <c r="AA39" s="7">
        <f t="shared" si="11"/>
        <v>477.59600000000006</v>
      </c>
      <c r="AB39" s="1">
        <f t="shared" si="12"/>
        <v>232.91183098591551</v>
      </c>
      <c r="AC39" s="1">
        <f t="shared" si="19"/>
        <v>3058.9087136150238</v>
      </c>
      <c r="AD39" s="1">
        <f t="shared" si="20"/>
        <v>21.48408450704224</v>
      </c>
      <c r="AE39" s="12">
        <f t="shared" si="21"/>
        <v>0.71677577314196805</v>
      </c>
      <c r="AH39" s="23">
        <f t="shared" si="13"/>
        <v>0.12281000000000003</v>
      </c>
      <c r="AI39" s="23">
        <f t="shared" si="1"/>
        <v>0.15606</v>
      </c>
      <c r="AJ39" s="11">
        <f t="shared" si="2"/>
        <v>0.13572000000000001</v>
      </c>
      <c r="AK39" s="11">
        <f t="shared" si="2"/>
        <v>0.20336000000000004</v>
      </c>
      <c r="AL39" s="11">
        <f t="shared" si="2"/>
        <v>0.24564</v>
      </c>
      <c r="AM39" s="11">
        <f t="shared" si="2"/>
        <v>0.42599999999999999</v>
      </c>
      <c r="AN39" s="23">
        <f t="shared" si="3"/>
        <v>1.1291978311120001</v>
      </c>
      <c r="AO39" s="23">
        <f t="shared" si="3"/>
        <v>1.176059002528</v>
      </c>
      <c r="AP39" s="23">
        <f t="shared" si="3"/>
        <v>1.0279662008320001</v>
      </c>
      <c r="AQ39" s="23">
        <f t="shared" si="3"/>
        <v>0.94664400323200004</v>
      </c>
      <c r="AR39" s="23">
        <f t="shared" si="3"/>
        <v>0.69691192000000002</v>
      </c>
      <c r="AS39" s="23">
        <f t="shared" si="4"/>
        <v>2.0381838075714853</v>
      </c>
      <c r="AT39" s="23">
        <f t="shared" si="4"/>
        <v>1.0192426534446137</v>
      </c>
      <c r="AU39" s="23">
        <f t="shared" si="4"/>
        <v>0.82925536792239385</v>
      </c>
      <c r="AV39" s="23">
        <f t="shared" si="4"/>
        <v>0.25541554315954762</v>
      </c>
    </row>
    <row r="40" spans="1:48" x14ac:dyDescent="0.35">
      <c r="A40">
        <v>1870</v>
      </c>
      <c r="B40" s="1">
        <v>-12.8</v>
      </c>
      <c r="C40" s="1">
        <v>-15.3</v>
      </c>
      <c r="D40" s="1">
        <v>-20.5</v>
      </c>
      <c r="E40" s="1">
        <v>-14.8</v>
      </c>
      <c r="F40" s="6">
        <v>-2.9</v>
      </c>
      <c r="G40" s="1">
        <v>2.2999999999999998</v>
      </c>
      <c r="H40" s="1">
        <v>5.0999999999999996</v>
      </c>
      <c r="I40" s="1">
        <v>6.6</v>
      </c>
      <c r="J40" s="1">
        <v>0</v>
      </c>
      <c r="K40" s="1">
        <v>-2.6</v>
      </c>
      <c r="L40" s="1">
        <v>-1.4</v>
      </c>
      <c r="M40" s="1">
        <v>-4.2</v>
      </c>
      <c r="N40" s="1">
        <v>-5</v>
      </c>
      <c r="O40" s="1">
        <f t="shared" si="5"/>
        <v>14</v>
      </c>
      <c r="P40" s="1">
        <f t="shared" si="14"/>
        <v>-12.966666666666669</v>
      </c>
      <c r="Q40" s="1">
        <f t="shared" si="15"/>
        <v>-12.733333333333333</v>
      </c>
      <c r="R40" s="1">
        <f t="shared" si="16"/>
        <v>4.666666666666667</v>
      </c>
      <c r="S40" s="1">
        <f t="shared" si="17"/>
        <v>-1.3333333333333333</v>
      </c>
      <c r="U40" s="1">
        <f t="shared" si="6"/>
        <v>6.6</v>
      </c>
      <c r="V40" s="1">
        <f t="shared" si="7"/>
        <v>-20.5</v>
      </c>
      <c r="W40" s="4">
        <f t="shared" si="24"/>
        <v>152.50961538461539</v>
      </c>
      <c r="X40" s="1">
        <f t="shared" si="18"/>
        <v>258</v>
      </c>
      <c r="Y40" s="1">
        <f t="shared" si="9"/>
        <v>105.49038461538461</v>
      </c>
      <c r="Z40" s="1">
        <f t="shared" si="10"/>
        <v>205.25480769230768</v>
      </c>
      <c r="AA40" s="7">
        <f t="shared" si="11"/>
        <v>464.15769230769223</v>
      </c>
      <c r="AB40" s="1">
        <f t="shared" si="12"/>
        <v>233.36675824175822</v>
      </c>
      <c r="AC40" s="1">
        <f t="shared" si="19"/>
        <v>3189.3456959706955</v>
      </c>
      <c r="AD40" s="1">
        <f t="shared" si="20"/>
        <v>35.826236263736277</v>
      </c>
      <c r="AE40" s="12">
        <f t="shared" si="21"/>
        <v>0.72385666938466231</v>
      </c>
      <c r="AH40" s="23">
        <f t="shared" si="13"/>
        <v>0.13019</v>
      </c>
      <c r="AI40" s="23">
        <f t="shared" si="1"/>
        <v>0.15859999999999999</v>
      </c>
      <c r="AJ40" s="11">
        <f t="shared" si="2"/>
        <v>0.13700000000000001</v>
      </c>
      <c r="AK40" s="11">
        <f t="shared" si="2"/>
        <v>0.20540000000000003</v>
      </c>
      <c r="AL40" s="11">
        <f t="shared" si="2"/>
        <v>0.24759999999999999</v>
      </c>
      <c r="AM40" s="11">
        <f t="shared" si="2"/>
        <v>0.42730000000000001</v>
      </c>
      <c r="AN40" s="23">
        <f t="shared" si="3"/>
        <v>1.1234865832000001</v>
      </c>
      <c r="AO40" s="23">
        <f t="shared" si="3"/>
        <v>1.17305098</v>
      </c>
      <c r="AP40" s="23">
        <f t="shared" si="3"/>
        <v>1.0238437672</v>
      </c>
      <c r="AQ40" s="23">
        <f t="shared" si="3"/>
        <v>0.94308393920000011</v>
      </c>
      <c r="AR40" s="23">
        <f t="shared" si="3"/>
        <v>0.69568340179999999</v>
      </c>
      <c r="AS40" s="23">
        <f t="shared" si="4"/>
        <v>2.0067333611229028</v>
      </c>
      <c r="AT40" s="23">
        <f t="shared" si="4"/>
        <v>1.002784132266423</v>
      </c>
      <c r="AU40" s="23">
        <f t="shared" si="4"/>
        <v>0.81596692964211603</v>
      </c>
      <c r="AV40" s="23">
        <f t="shared" si="4"/>
        <v>0.25157450837043405</v>
      </c>
    </row>
    <row r="41" spans="1:48" x14ac:dyDescent="0.35">
      <c r="A41">
        <v>1871</v>
      </c>
      <c r="B41" s="1">
        <v>-15</v>
      </c>
      <c r="C41" s="1">
        <v>-12.3</v>
      </c>
      <c r="D41" s="1">
        <v>-22.8</v>
      </c>
      <c r="E41" s="1">
        <v>-8.1999999999999993</v>
      </c>
      <c r="F41" s="6">
        <v>-0.6</v>
      </c>
      <c r="G41" s="1">
        <v>5.0999999999999996</v>
      </c>
      <c r="H41" s="1">
        <v>5.9</v>
      </c>
      <c r="I41" s="1">
        <v>5.4</v>
      </c>
      <c r="J41" s="1">
        <v>2</v>
      </c>
      <c r="K41" s="1">
        <v>-1.5</v>
      </c>
      <c r="L41" s="1">
        <v>-2.7</v>
      </c>
      <c r="M41" s="1">
        <v>-5.3</v>
      </c>
      <c r="N41" s="1">
        <v>-4.2</v>
      </c>
      <c r="O41" s="1">
        <f t="shared" si="5"/>
        <v>18.399999999999999</v>
      </c>
      <c r="P41" s="1">
        <f t="shared" si="14"/>
        <v>-10.5</v>
      </c>
      <c r="Q41" s="1">
        <f t="shared" si="15"/>
        <v>-10.533333333333333</v>
      </c>
      <c r="R41" s="1">
        <f t="shared" si="16"/>
        <v>5.4666666666666659</v>
      </c>
      <c r="S41" s="1">
        <f t="shared" si="17"/>
        <v>-0.73333333333333339</v>
      </c>
      <c r="U41" s="1">
        <f t="shared" si="6"/>
        <v>5.9</v>
      </c>
      <c r="V41" s="1">
        <f t="shared" si="7"/>
        <v>-22.8</v>
      </c>
      <c r="W41" s="4">
        <f t="shared" si="24"/>
        <v>138.71052631578948</v>
      </c>
      <c r="X41" s="1">
        <f t="shared" si="18"/>
        <v>275.42857142857144</v>
      </c>
      <c r="Y41" s="1">
        <f t="shared" si="9"/>
        <v>136.71804511278197</v>
      </c>
      <c r="Z41" s="1">
        <f t="shared" si="10"/>
        <v>207.06954887218046</v>
      </c>
      <c r="AA41" s="7">
        <f t="shared" si="11"/>
        <v>537.75764411027581</v>
      </c>
      <c r="AB41" s="1">
        <f t="shared" si="12"/>
        <v>245.71052631578948</v>
      </c>
      <c r="AC41" s="1">
        <f t="shared" si="19"/>
        <v>3734.7999999999997</v>
      </c>
      <c r="AD41" s="1">
        <f t="shared" si="20"/>
        <v>15.85526315789474</v>
      </c>
      <c r="AE41" s="12">
        <f t="shared" si="21"/>
        <v>0.72492427600913989</v>
      </c>
      <c r="AH41" s="23">
        <f t="shared" si="13"/>
        <v>0.15971000000000002</v>
      </c>
      <c r="AI41" s="23">
        <f t="shared" si="1"/>
        <v>0.21447999999999998</v>
      </c>
      <c r="AJ41" s="11">
        <f t="shared" si="2"/>
        <v>0.16515999999999997</v>
      </c>
      <c r="AK41" s="11">
        <f t="shared" si="2"/>
        <v>0.25028</v>
      </c>
      <c r="AL41" s="11">
        <f t="shared" si="2"/>
        <v>0.29071999999999998</v>
      </c>
      <c r="AM41" s="11">
        <f t="shared" si="2"/>
        <v>0.45589999999999997</v>
      </c>
      <c r="AN41" s="23">
        <f t="shared" si="3"/>
        <v>1.0057392423680001</v>
      </c>
      <c r="AO41" s="23">
        <f t="shared" si="3"/>
        <v>1.108880737952</v>
      </c>
      <c r="AP41" s="23">
        <f t="shared" si="3"/>
        <v>0.93824618972800011</v>
      </c>
      <c r="AQ41" s="23">
        <f t="shared" si="3"/>
        <v>0.8694666465280001</v>
      </c>
      <c r="AR41" s="23">
        <f t="shared" si="3"/>
        <v>0.67072544020000002</v>
      </c>
      <c r="AS41" s="23">
        <f t="shared" si="4"/>
        <v>2.1000719162936998</v>
      </c>
      <c r="AT41" s="23">
        <f t="shared" si="4"/>
        <v>1.0332597989832173</v>
      </c>
      <c r="AU41" s="23">
        <f t="shared" si="4"/>
        <v>0.84330440070528234</v>
      </c>
      <c r="AV41" s="23">
        <f t="shared" si="4"/>
        <v>0.26588492921391543</v>
      </c>
    </row>
    <row r="42" spans="1:48" x14ac:dyDescent="0.35">
      <c r="A42">
        <v>1872</v>
      </c>
      <c r="B42" s="1">
        <v>-10.6</v>
      </c>
      <c r="C42" s="1">
        <v>-8.6</v>
      </c>
      <c r="D42" s="1">
        <v>-10.7</v>
      </c>
      <c r="E42" s="1">
        <v>-5.7</v>
      </c>
      <c r="F42" s="6">
        <v>-0.8</v>
      </c>
      <c r="G42" s="1">
        <v>3.7</v>
      </c>
      <c r="H42" s="1">
        <v>6.8</v>
      </c>
      <c r="I42" s="1">
        <v>6.9</v>
      </c>
      <c r="J42" s="1">
        <v>3.9</v>
      </c>
      <c r="K42" s="1">
        <v>-1.7</v>
      </c>
      <c r="L42" s="1">
        <v>-6.3</v>
      </c>
      <c r="M42" s="1">
        <v>-6.9</v>
      </c>
      <c r="N42" s="1">
        <v>-2.5</v>
      </c>
      <c r="O42" s="1">
        <f t="shared" si="5"/>
        <v>21.299999999999997</v>
      </c>
      <c r="P42" s="1">
        <f t="shared" si="14"/>
        <v>-8.1666666666666661</v>
      </c>
      <c r="Q42" s="1">
        <f t="shared" si="15"/>
        <v>-5.7333333333333334</v>
      </c>
      <c r="R42" s="1">
        <f t="shared" si="16"/>
        <v>5.8</v>
      </c>
      <c r="S42" s="1">
        <f t="shared" si="17"/>
        <v>-1.3666666666666665</v>
      </c>
      <c r="U42" s="1">
        <f t="shared" si="6"/>
        <v>6.9</v>
      </c>
      <c r="V42" s="1">
        <f t="shared" si="7"/>
        <v>-10.7</v>
      </c>
      <c r="W42" s="4">
        <f t="shared" si="24"/>
        <v>140.92222222222222</v>
      </c>
      <c r="X42" s="1">
        <f t="shared" si="18"/>
        <v>279.24107142857144</v>
      </c>
      <c r="Y42" s="1">
        <f t="shared" si="9"/>
        <v>138.31884920634923</v>
      </c>
      <c r="Z42" s="1">
        <f t="shared" si="10"/>
        <v>210.08164682539683</v>
      </c>
      <c r="AA42" s="7">
        <f t="shared" si="11"/>
        <v>636.2667063492064</v>
      </c>
      <c r="AB42" s="1">
        <f t="shared" si="12"/>
        <v>230.49365079365077</v>
      </c>
      <c r="AC42" s="1">
        <f t="shared" si="19"/>
        <v>1644.188042328042</v>
      </c>
      <c r="AD42" s="1">
        <f t="shared" si="20"/>
        <v>25.675396825396831</v>
      </c>
      <c r="AE42" s="12">
        <f t="shared" si="21"/>
        <v>0.61649370171255513</v>
      </c>
      <c r="AH42" s="23">
        <f t="shared" si="13"/>
        <v>0.19292000000000004</v>
      </c>
      <c r="AI42" s="23">
        <f t="shared" si="1"/>
        <v>0.25130999999999998</v>
      </c>
      <c r="AJ42" s="11">
        <f t="shared" si="2"/>
        <v>0.18371999999999999</v>
      </c>
      <c r="AK42" s="11">
        <f t="shared" si="2"/>
        <v>0.27986</v>
      </c>
      <c r="AL42" s="11">
        <f t="shared" si="2"/>
        <v>0.31913999999999998</v>
      </c>
      <c r="AM42" s="11">
        <f t="shared" si="2"/>
        <v>0.47474999999999995</v>
      </c>
      <c r="AN42" s="23">
        <f t="shared" si="3"/>
        <v>0.93639615296200007</v>
      </c>
      <c r="AO42" s="23">
        <f t="shared" si="3"/>
        <v>1.0686851529279999</v>
      </c>
      <c r="AP42" s="23">
        <f t="shared" si="3"/>
        <v>0.887159719432</v>
      </c>
      <c r="AQ42" s="23">
        <f t="shared" si="3"/>
        <v>0.8258664218320001</v>
      </c>
      <c r="AR42" s="23">
        <f t="shared" si="3"/>
        <v>0.65644040125000014</v>
      </c>
      <c r="AS42" s="23">
        <f t="shared" ref="AS42:AV73" si="25">AS$6*SQRT($AA42*AO42)</f>
        <v>2.2425541497288717</v>
      </c>
      <c r="AT42" s="23">
        <f t="shared" si="25"/>
        <v>1.0928947468668959</v>
      </c>
      <c r="AU42" s="23">
        <f t="shared" si="25"/>
        <v>0.89400327718937866</v>
      </c>
      <c r="AV42" s="23">
        <f t="shared" si="25"/>
        <v>0.28611806953687191</v>
      </c>
    </row>
    <row r="43" spans="1:48" x14ac:dyDescent="0.35">
      <c r="A43">
        <v>1873</v>
      </c>
      <c r="B43" s="1">
        <v>-16.3</v>
      </c>
      <c r="C43" s="1">
        <v>-11.3</v>
      </c>
      <c r="D43" s="1">
        <v>-17</v>
      </c>
      <c r="E43" s="1">
        <v>-8.8000000000000007</v>
      </c>
      <c r="F43" s="5">
        <v>0.5</v>
      </c>
      <c r="G43" s="1">
        <v>2</v>
      </c>
      <c r="H43" s="1">
        <v>7.9</v>
      </c>
      <c r="I43" s="1">
        <v>6.1</v>
      </c>
      <c r="J43" s="1">
        <v>1.8</v>
      </c>
      <c r="K43" s="1">
        <v>-3</v>
      </c>
      <c r="L43" s="1">
        <v>-5</v>
      </c>
      <c r="M43" s="1">
        <v>-11.9</v>
      </c>
      <c r="N43" s="1">
        <v>-4.5999999999999996</v>
      </c>
      <c r="O43" s="1">
        <f t="shared" si="5"/>
        <v>18.3</v>
      </c>
      <c r="P43" s="1">
        <f t="shared" si="14"/>
        <v>-11.5</v>
      </c>
      <c r="Q43" s="1">
        <f t="shared" si="15"/>
        <v>-8.4333333333333336</v>
      </c>
      <c r="R43" s="1">
        <f t="shared" si="16"/>
        <v>5.333333333333333</v>
      </c>
      <c r="S43" s="1">
        <f t="shared" si="17"/>
        <v>-2.0666666666666669</v>
      </c>
      <c r="U43" s="1">
        <f t="shared" si="6"/>
        <v>7.9</v>
      </c>
      <c r="V43" s="1">
        <f t="shared" si="7"/>
        <v>-17</v>
      </c>
      <c r="W43" s="5">
        <f t="shared" ref="W43:W44" si="26">INTERCEPT(E$7:F$7,E43:F43)</f>
        <v>133.86021505376345</v>
      </c>
      <c r="X43" s="1">
        <f t="shared" si="18"/>
        <v>269.4375</v>
      </c>
      <c r="Y43" s="1">
        <f t="shared" si="9"/>
        <v>135.57728494623655</v>
      </c>
      <c r="Z43" s="1">
        <f t="shared" si="10"/>
        <v>201.64885752688173</v>
      </c>
      <c r="AA43" s="7">
        <f t="shared" si="11"/>
        <v>714.04036738351249</v>
      </c>
      <c r="AB43" s="1">
        <f t="shared" si="12"/>
        <v>219.61914362519201</v>
      </c>
      <c r="AC43" s="1">
        <f t="shared" si="19"/>
        <v>2489.0169610855091</v>
      </c>
      <c r="AD43" s="1">
        <f t="shared" si="20"/>
        <v>24.05064324116745</v>
      </c>
      <c r="AE43" s="12">
        <f t="shared" si="21"/>
        <v>0.65120765155065341</v>
      </c>
      <c r="AH43" s="23">
        <f t="shared" si="13"/>
        <v>0.23351000000000005</v>
      </c>
      <c r="AI43" s="23">
        <f t="shared" si="1"/>
        <v>0.21321000000000001</v>
      </c>
      <c r="AJ43" s="11">
        <f t="shared" si="2"/>
        <v>0.16452</v>
      </c>
      <c r="AK43" s="11">
        <f t="shared" si="2"/>
        <v>0.24926000000000004</v>
      </c>
      <c r="AL43" s="11">
        <f t="shared" si="2"/>
        <v>0.28974</v>
      </c>
      <c r="AM43" s="11">
        <f t="shared" si="2"/>
        <v>0.45524999999999999</v>
      </c>
      <c r="AN43" s="23">
        <f t="shared" si="3"/>
        <v>1.008247479922</v>
      </c>
      <c r="AO43" s="23">
        <f t="shared" si="3"/>
        <v>1.1102965295680001</v>
      </c>
      <c r="AP43" s="23">
        <f t="shared" si="3"/>
        <v>0.940083325192</v>
      </c>
      <c r="AQ43" s="23">
        <f t="shared" si="3"/>
        <v>0.87103982759200016</v>
      </c>
      <c r="AR43" s="23">
        <f t="shared" si="3"/>
        <v>0.67124870125000025</v>
      </c>
      <c r="AS43" s="23">
        <f t="shared" si="25"/>
        <v>2.4214712931862428</v>
      </c>
      <c r="AT43" s="23">
        <f t="shared" si="25"/>
        <v>1.1917972768712806</v>
      </c>
      <c r="AU43" s="23">
        <f t="shared" si="25"/>
        <v>0.97262403184256319</v>
      </c>
      <c r="AV43" s="23">
        <f t="shared" si="25"/>
        <v>0.30650047173253442</v>
      </c>
    </row>
    <row r="44" spans="1:48" x14ac:dyDescent="0.35">
      <c r="A44">
        <v>1874</v>
      </c>
      <c r="B44" s="1">
        <v>-21.2</v>
      </c>
      <c r="C44" s="1">
        <v>-14.4</v>
      </c>
      <c r="D44" s="1">
        <v>-13.9</v>
      </c>
      <c r="E44" s="1">
        <v>-6.7</v>
      </c>
      <c r="F44" s="5">
        <v>1.8</v>
      </c>
      <c r="G44" s="1">
        <v>4.8</v>
      </c>
      <c r="H44" s="1">
        <v>7.6</v>
      </c>
      <c r="I44" s="1">
        <v>7</v>
      </c>
      <c r="J44" s="1">
        <v>2.1</v>
      </c>
      <c r="K44" s="1">
        <v>-6.2</v>
      </c>
      <c r="L44" s="1">
        <v>-5.0999999999999996</v>
      </c>
      <c r="M44" s="1">
        <v>-5.0999999999999996</v>
      </c>
      <c r="N44" s="1">
        <v>-4.0999999999999996</v>
      </c>
      <c r="O44" s="1">
        <f t="shared" si="5"/>
        <v>23.3</v>
      </c>
      <c r="P44" s="1">
        <f t="shared" si="14"/>
        <v>-15.833333333333334</v>
      </c>
      <c r="Q44" s="1">
        <f t="shared" si="15"/>
        <v>-6.2666666666666666</v>
      </c>
      <c r="R44" s="1">
        <f t="shared" si="16"/>
        <v>6.4666666666666659</v>
      </c>
      <c r="S44" s="1">
        <f t="shared" si="17"/>
        <v>-3.0666666666666664</v>
      </c>
      <c r="U44" s="1">
        <f t="shared" si="6"/>
        <v>7.6</v>
      </c>
      <c r="V44" s="1">
        <f t="shared" si="7"/>
        <v>-21.2</v>
      </c>
      <c r="W44" s="5">
        <f t="shared" si="26"/>
        <v>129.04117647058823</v>
      </c>
      <c r="X44" s="1">
        <f t="shared" si="18"/>
        <v>265.7168674698795</v>
      </c>
      <c r="Y44" s="1">
        <f t="shared" si="9"/>
        <v>136.67569099929128</v>
      </c>
      <c r="Z44" s="1">
        <f t="shared" si="10"/>
        <v>197.37902197023385</v>
      </c>
      <c r="AA44" s="7">
        <f t="shared" si="11"/>
        <v>692.49016772974244</v>
      </c>
      <c r="AB44" s="1">
        <f t="shared" si="12"/>
        <v>224.60367647058823</v>
      </c>
      <c r="AC44" s="1">
        <f t="shared" si="19"/>
        <v>3174.3986274509803</v>
      </c>
      <c r="AD44" s="1">
        <f t="shared" si="20"/>
        <v>16.739338235294113</v>
      </c>
      <c r="AE44" s="12">
        <f t="shared" si="21"/>
        <v>0.68163368098252886</v>
      </c>
      <c r="AH44" s="23">
        <f t="shared" si="13"/>
        <v>0.22244000000000003</v>
      </c>
      <c r="AI44" s="23">
        <f t="shared" si="1"/>
        <v>0.27671000000000001</v>
      </c>
      <c r="AJ44" s="11">
        <f t="shared" si="2"/>
        <v>0.19652</v>
      </c>
      <c r="AK44" s="11">
        <f t="shared" si="2"/>
        <v>0.30026000000000003</v>
      </c>
      <c r="AL44" s="11">
        <f t="shared" si="2"/>
        <v>0.33873999999999999</v>
      </c>
      <c r="AM44" s="11">
        <f t="shared" si="2"/>
        <v>0.48775000000000002</v>
      </c>
      <c r="AN44" s="23">
        <f t="shared" si="3"/>
        <v>0.89239848632200003</v>
      </c>
      <c r="AO44" s="23">
        <f t="shared" si="3"/>
        <v>1.0419354671680001</v>
      </c>
      <c r="AP44" s="23">
        <f t="shared" si="3"/>
        <v>0.854395083592</v>
      </c>
      <c r="AQ44" s="23">
        <f t="shared" si="3"/>
        <v>0.798074985992</v>
      </c>
      <c r="AR44" s="23">
        <f t="shared" si="3"/>
        <v>0.64759065125000004</v>
      </c>
      <c r="AS44" s="23">
        <f t="shared" si="25"/>
        <v>2.3100728064852314</v>
      </c>
      <c r="AT44" s="23">
        <f t="shared" si="25"/>
        <v>1.1189070435377988</v>
      </c>
      <c r="AU44" s="23">
        <f t="shared" si="25"/>
        <v>0.91683938727832182</v>
      </c>
      <c r="AV44" s="23">
        <f t="shared" si="25"/>
        <v>0.29647298545744072</v>
      </c>
    </row>
    <row r="45" spans="1:48" x14ac:dyDescent="0.35">
      <c r="A45">
        <v>1875</v>
      </c>
      <c r="B45" s="1">
        <v>-8.5</v>
      </c>
      <c r="C45" s="1">
        <v>-11.8</v>
      </c>
      <c r="D45" s="1">
        <v>-19.3</v>
      </c>
      <c r="E45" s="1">
        <v>-5.8</v>
      </c>
      <c r="F45" s="3">
        <v>-4.5999999999999996</v>
      </c>
      <c r="G45" s="1">
        <v>1.8</v>
      </c>
      <c r="H45" s="1">
        <v>6.6</v>
      </c>
      <c r="I45" s="1">
        <v>6.2</v>
      </c>
      <c r="J45" s="1">
        <v>2.8</v>
      </c>
      <c r="K45" s="1">
        <v>-0.4</v>
      </c>
      <c r="L45" s="1">
        <v>-3.2</v>
      </c>
      <c r="M45" s="1">
        <v>-6.7</v>
      </c>
      <c r="N45" s="1">
        <v>-3.6</v>
      </c>
      <c r="O45" s="1">
        <f t="shared" si="5"/>
        <v>17.400000000000002</v>
      </c>
      <c r="P45" s="1">
        <f t="shared" si="14"/>
        <v>-8.4666666666666668</v>
      </c>
      <c r="Q45" s="1">
        <f t="shared" si="15"/>
        <v>-9.9</v>
      </c>
      <c r="R45" s="1">
        <f t="shared" si="16"/>
        <v>4.8666666666666671</v>
      </c>
      <c r="S45" s="1">
        <f t="shared" si="17"/>
        <v>-0.26666666666666677</v>
      </c>
      <c r="U45" s="1">
        <f t="shared" si="6"/>
        <v>6.6</v>
      </c>
      <c r="V45" s="1">
        <f t="shared" si="7"/>
        <v>-19.3</v>
      </c>
      <c r="W45" s="4">
        <f t="shared" ref="W45:W73" si="27">INTERCEPT(F$7:G$7,F45:G45)</f>
        <v>157.421875</v>
      </c>
      <c r="X45" s="1">
        <f t="shared" si="18"/>
        <v>284.6875</v>
      </c>
      <c r="Y45" s="1">
        <f t="shared" si="9"/>
        <v>127.265625</v>
      </c>
      <c r="Z45" s="1">
        <f t="shared" si="10"/>
        <v>221.0546875</v>
      </c>
      <c r="AA45" s="7">
        <f t="shared" si="11"/>
        <v>559.96874999999989</v>
      </c>
      <c r="AB45" s="1">
        <f t="shared" si="12"/>
        <v>256.7050075301205</v>
      </c>
      <c r="AC45" s="1">
        <f t="shared" si="19"/>
        <v>3302.9377635542173</v>
      </c>
      <c r="AD45" s="1">
        <f t="shared" si="20"/>
        <v>29.069371234939752</v>
      </c>
      <c r="AE45" s="12">
        <f t="shared" si="21"/>
        <v>0.7083416192807066</v>
      </c>
      <c r="AH45" s="23">
        <f t="shared" si="13"/>
        <v>0.18554000000000001</v>
      </c>
      <c r="AI45" s="23">
        <f t="shared" si="1"/>
        <v>0.20178000000000001</v>
      </c>
      <c r="AJ45" s="11">
        <f t="shared" si="2"/>
        <v>0.15876000000000001</v>
      </c>
      <c r="AK45" s="11">
        <f t="shared" si="2"/>
        <v>0.24008000000000002</v>
      </c>
      <c r="AL45" s="11">
        <f t="shared" si="2"/>
        <v>0.28092</v>
      </c>
      <c r="AM45" s="11">
        <f t="shared" si="2"/>
        <v>0.44940000000000002</v>
      </c>
      <c r="AN45" s="23">
        <f t="shared" si="3"/>
        <v>1.0311729075280001</v>
      </c>
      <c r="AO45" s="23">
        <f t="shared" si="3"/>
        <v>1.123127864992</v>
      </c>
      <c r="AP45" s="23">
        <f t="shared" si="3"/>
        <v>0.95684414348800007</v>
      </c>
      <c r="AQ45" s="23">
        <f t="shared" si="3"/>
        <v>0.88540763228800012</v>
      </c>
      <c r="AR45" s="23">
        <f t="shared" si="3"/>
        <v>0.67605007120000005</v>
      </c>
      <c r="AS45" s="23">
        <f t="shared" si="25"/>
        <v>2.1567258711253658</v>
      </c>
      <c r="AT45" s="23">
        <f t="shared" si="25"/>
        <v>1.0647810878056354</v>
      </c>
      <c r="AU45" s="23">
        <f t="shared" si="25"/>
        <v>0.86839663768701036</v>
      </c>
      <c r="AV45" s="23">
        <f t="shared" si="25"/>
        <v>0.27239514497917522</v>
      </c>
    </row>
    <row r="46" spans="1:48" x14ac:dyDescent="0.35">
      <c r="A46">
        <v>1876</v>
      </c>
      <c r="B46" s="1">
        <v>-15.5</v>
      </c>
      <c r="C46" s="1">
        <v>-14.8</v>
      </c>
      <c r="D46" s="1">
        <v>-13.1</v>
      </c>
      <c r="E46" s="1">
        <v>-10.199999999999999</v>
      </c>
      <c r="F46" s="3">
        <v>-1.6</v>
      </c>
      <c r="G46" s="1">
        <v>3.4</v>
      </c>
      <c r="H46" s="1">
        <v>5.9</v>
      </c>
      <c r="I46" s="1">
        <v>6.3</v>
      </c>
      <c r="J46" s="1">
        <v>4.4000000000000004</v>
      </c>
      <c r="K46" s="1">
        <v>-2</v>
      </c>
      <c r="L46" s="1">
        <v>-4.8</v>
      </c>
      <c r="M46" s="1">
        <v>-5.4</v>
      </c>
      <c r="N46" s="1">
        <v>-4</v>
      </c>
      <c r="O46" s="1">
        <f t="shared" si="5"/>
        <v>20</v>
      </c>
      <c r="P46" s="1">
        <f t="shared" si="14"/>
        <v>-12.333333333333334</v>
      </c>
      <c r="Q46" s="1">
        <f t="shared" si="15"/>
        <v>-8.2999999999999989</v>
      </c>
      <c r="R46" s="1">
        <f t="shared" si="16"/>
        <v>5.2</v>
      </c>
      <c r="S46" s="1">
        <f t="shared" si="17"/>
        <v>-0.79999999999999982</v>
      </c>
      <c r="U46" s="1">
        <f t="shared" si="6"/>
        <v>6.3</v>
      </c>
      <c r="V46" s="1">
        <f t="shared" si="7"/>
        <v>-15.5</v>
      </c>
      <c r="W46" s="4">
        <f t="shared" si="27"/>
        <v>145.26</v>
      </c>
      <c r="X46" s="1">
        <f t="shared" si="18"/>
        <v>278.96875</v>
      </c>
      <c r="Y46" s="1">
        <f t="shared" si="9"/>
        <v>133.70875000000001</v>
      </c>
      <c r="Z46" s="1">
        <f t="shared" si="10"/>
        <v>212.114375</v>
      </c>
      <c r="AA46" s="7">
        <f t="shared" si="11"/>
        <v>561.57674999999995</v>
      </c>
      <c r="AB46" s="1">
        <f t="shared" si="12"/>
        <v>225.57249999999999</v>
      </c>
      <c r="AC46" s="1">
        <f t="shared" si="19"/>
        <v>2330.915833333333</v>
      </c>
      <c r="AD46" s="1">
        <f t="shared" si="20"/>
        <v>32.473749999999995</v>
      </c>
      <c r="AE46" s="12">
        <f t="shared" si="21"/>
        <v>0.67076212217018416</v>
      </c>
      <c r="AH46" s="23">
        <f t="shared" si="13"/>
        <v>0.15971000000000002</v>
      </c>
      <c r="AI46" s="23">
        <f t="shared" si="1"/>
        <v>0.23480000000000001</v>
      </c>
      <c r="AJ46" s="11">
        <f t="shared" si="2"/>
        <v>0.1754</v>
      </c>
      <c r="AK46" s="11">
        <f t="shared" si="2"/>
        <v>0.2666</v>
      </c>
      <c r="AL46" s="11">
        <f t="shared" si="2"/>
        <v>0.30640000000000001</v>
      </c>
      <c r="AM46" s="11">
        <f t="shared" si="2"/>
        <v>0.46629999999999999</v>
      </c>
      <c r="AN46" s="23">
        <f t="shared" si="3"/>
        <v>0.96666911680000012</v>
      </c>
      <c r="AO46" s="23">
        <f t="shared" si="3"/>
        <v>1.0864976872000001</v>
      </c>
      <c r="AP46" s="23">
        <f t="shared" si="3"/>
        <v>0.90953685520000016</v>
      </c>
      <c r="AQ46" s="23">
        <f t="shared" si="3"/>
        <v>0.84492792319999999</v>
      </c>
      <c r="AR46" s="23">
        <f t="shared" si="3"/>
        <v>0.66263136980000015</v>
      </c>
      <c r="AS46" s="23">
        <f t="shared" si="25"/>
        <v>2.1243076540571808</v>
      </c>
      <c r="AT46" s="23">
        <f t="shared" si="25"/>
        <v>1.0396150121223202</v>
      </c>
      <c r="AU46" s="23">
        <f t="shared" si="25"/>
        <v>0.84953054392490879</v>
      </c>
      <c r="AV46" s="23">
        <f t="shared" si="25"/>
        <v>0.27006517868037916</v>
      </c>
    </row>
    <row r="47" spans="1:48" x14ac:dyDescent="0.35">
      <c r="A47">
        <v>1877</v>
      </c>
      <c r="B47" s="1">
        <v>-14.1</v>
      </c>
      <c r="C47" s="1">
        <v>-16.100000000000001</v>
      </c>
      <c r="D47" s="1">
        <v>-11.5</v>
      </c>
      <c r="E47" s="1">
        <v>-6.3</v>
      </c>
      <c r="F47" s="5">
        <v>0.7</v>
      </c>
      <c r="G47" s="1">
        <v>5.5</v>
      </c>
      <c r="H47" s="1">
        <v>6.7</v>
      </c>
      <c r="I47" s="1">
        <v>7.4</v>
      </c>
      <c r="J47" s="1">
        <v>4.5999999999999996</v>
      </c>
      <c r="K47" s="1">
        <v>-1</v>
      </c>
      <c r="L47" s="1">
        <v>-7.7</v>
      </c>
      <c r="M47" s="1">
        <v>-11.3</v>
      </c>
      <c r="N47" s="1">
        <v>-3.6</v>
      </c>
      <c r="O47" s="1">
        <f t="shared" si="5"/>
        <v>24.9</v>
      </c>
      <c r="P47" s="1">
        <f t="shared" si="14"/>
        <v>-11.866666666666667</v>
      </c>
      <c r="Q47" s="1">
        <f t="shared" si="15"/>
        <v>-5.7</v>
      </c>
      <c r="R47" s="1">
        <f t="shared" si="16"/>
        <v>6.5333333333333341</v>
      </c>
      <c r="S47" s="1">
        <f t="shared" si="17"/>
        <v>-1.3666666666666669</v>
      </c>
      <c r="U47" s="1">
        <f t="shared" si="6"/>
        <v>7.4</v>
      </c>
      <c r="V47" s="1">
        <f t="shared" si="7"/>
        <v>-16.100000000000001</v>
      </c>
      <c r="W47" s="5">
        <f>INTERCEPT(E$7:F$7,E47:F47)</f>
        <v>132.44999999999999</v>
      </c>
      <c r="X47" s="1">
        <f t="shared" si="18"/>
        <v>283.05357142857144</v>
      </c>
      <c r="Y47" s="1">
        <f t="shared" si="9"/>
        <v>150.60357142857146</v>
      </c>
      <c r="Z47" s="1">
        <f t="shared" si="10"/>
        <v>207.75178571428572</v>
      </c>
      <c r="AA47" s="7">
        <f t="shared" si="11"/>
        <v>742.97761904761921</v>
      </c>
      <c r="AB47" s="1">
        <f t="shared" si="12"/>
        <v>218.48124999999999</v>
      </c>
      <c r="AC47" s="1">
        <f t="shared" si="19"/>
        <v>2345.0320833333335</v>
      </c>
      <c r="AD47" s="1">
        <f t="shared" si="20"/>
        <v>23.209374999999994</v>
      </c>
      <c r="AE47" s="12">
        <f t="shared" si="21"/>
        <v>0.63984563489089752</v>
      </c>
      <c r="AH47" s="23">
        <f t="shared" si="13"/>
        <v>0.18923000000000004</v>
      </c>
      <c r="AI47" s="23">
        <f t="shared" si="1"/>
        <v>0.29702999999999996</v>
      </c>
      <c r="AJ47" s="11">
        <f t="shared" si="2"/>
        <v>0.20676</v>
      </c>
      <c r="AK47" s="11">
        <f t="shared" si="2"/>
        <v>0.31657999999999997</v>
      </c>
      <c r="AL47" s="11">
        <f t="shared" si="2"/>
        <v>0.35441999999999996</v>
      </c>
      <c r="AM47" s="11">
        <f t="shared" si="2"/>
        <v>0.49814999999999998</v>
      </c>
      <c r="AN47" s="23">
        <f t="shared" si="3"/>
        <v>0.85944860657800015</v>
      </c>
      <c r="AO47" s="23">
        <f t="shared" si="3"/>
        <v>1.021106668192</v>
      </c>
      <c r="AP47" s="23">
        <f t="shared" si="3"/>
        <v>0.82963360928800012</v>
      </c>
      <c r="AQ47" s="23">
        <f t="shared" si="3"/>
        <v>0.77718055808800024</v>
      </c>
      <c r="AR47" s="23">
        <f t="shared" si="3"/>
        <v>0.6410997824500001</v>
      </c>
      <c r="AS47" s="23">
        <f t="shared" si="25"/>
        <v>2.368764431245717</v>
      </c>
      <c r="AT47" s="23">
        <f t="shared" si="25"/>
        <v>1.1420598561598254</v>
      </c>
      <c r="AU47" s="23">
        <f t="shared" si="25"/>
        <v>0.93715933751975611</v>
      </c>
      <c r="AV47" s="23">
        <f t="shared" si="25"/>
        <v>0.30554748702547524</v>
      </c>
    </row>
    <row r="48" spans="1:48" x14ac:dyDescent="0.35">
      <c r="A48">
        <v>1878</v>
      </c>
      <c r="B48" s="1">
        <v>-13.5</v>
      </c>
      <c r="C48" s="1">
        <v>-15.8</v>
      </c>
      <c r="D48" s="1">
        <v>-12.7</v>
      </c>
      <c r="E48" s="1">
        <v>-6.6</v>
      </c>
      <c r="F48" s="3">
        <v>-1.6</v>
      </c>
      <c r="G48" s="1">
        <v>4</v>
      </c>
      <c r="H48" s="1">
        <v>7</v>
      </c>
      <c r="I48" s="1">
        <v>7.3</v>
      </c>
      <c r="J48" s="1">
        <v>1.3</v>
      </c>
      <c r="K48" s="1">
        <v>-2</v>
      </c>
      <c r="L48" s="1">
        <v>-0.3</v>
      </c>
      <c r="M48" s="1">
        <v>-1.8</v>
      </c>
      <c r="N48" s="1">
        <v>-2.9</v>
      </c>
      <c r="O48" s="1">
        <f t="shared" si="5"/>
        <v>19.600000000000001</v>
      </c>
      <c r="P48" s="1">
        <f t="shared" si="14"/>
        <v>-13.533333333333333</v>
      </c>
      <c r="Q48" s="1">
        <f t="shared" si="15"/>
        <v>-6.9666666666666659</v>
      </c>
      <c r="R48" s="1">
        <f t="shared" si="16"/>
        <v>6.1000000000000005</v>
      </c>
      <c r="S48" s="1">
        <f t="shared" si="17"/>
        <v>-0.33333333333333331</v>
      </c>
      <c r="U48" s="1">
        <f t="shared" si="6"/>
        <v>7.3</v>
      </c>
      <c r="V48" s="1">
        <f t="shared" si="7"/>
        <v>-15.8</v>
      </c>
      <c r="W48" s="4">
        <f t="shared" si="27"/>
        <v>144.21428571428572</v>
      </c>
      <c r="X48" s="1">
        <f t="shared" si="18"/>
        <v>270.0151515151515</v>
      </c>
      <c r="Y48" s="1">
        <f t="shared" si="9"/>
        <v>125.80086580086578</v>
      </c>
      <c r="Z48" s="1">
        <f t="shared" si="10"/>
        <v>207.11471861471861</v>
      </c>
      <c r="AA48" s="7">
        <f t="shared" si="11"/>
        <v>612.23088023088008</v>
      </c>
      <c r="AB48" s="1">
        <f t="shared" si="12"/>
        <v>226.16071428571428</v>
      </c>
      <c r="AC48" s="1">
        <f t="shared" si="19"/>
        <v>2382.2261904761904</v>
      </c>
      <c r="AD48" s="1">
        <f t="shared" si="20"/>
        <v>31.133928571428584</v>
      </c>
      <c r="AE48" s="12">
        <f t="shared" si="21"/>
        <v>0.66359151439735742</v>
      </c>
      <c r="AH48" s="23">
        <f t="shared" si="13"/>
        <v>0.20030000000000003</v>
      </c>
      <c r="AI48" s="23">
        <f t="shared" si="1"/>
        <v>0.22972000000000001</v>
      </c>
      <c r="AJ48" s="11">
        <f t="shared" si="2"/>
        <v>0.17284000000000002</v>
      </c>
      <c r="AK48" s="11">
        <f t="shared" si="2"/>
        <v>0.26252000000000003</v>
      </c>
      <c r="AL48" s="11">
        <f t="shared" si="2"/>
        <v>0.30247999999999997</v>
      </c>
      <c r="AM48" s="11">
        <f t="shared" si="2"/>
        <v>0.4637</v>
      </c>
      <c r="AN48" s="23">
        <f t="shared" si="3"/>
        <v>0.97624929372800007</v>
      </c>
      <c r="AO48" s="23">
        <f t="shared" si="3"/>
        <v>1.092045870752</v>
      </c>
      <c r="AP48" s="23">
        <f t="shared" si="3"/>
        <v>0.91659333596800008</v>
      </c>
      <c r="AQ48" s="23">
        <f t="shared" si="3"/>
        <v>0.85095104396800014</v>
      </c>
      <c r="AR48" s="23">
        <f t="shared" si="3"/>
        <v>0.66460580980000006</v>
      </c>
      <c r="AS48" s="23">
        <f t="shared" si="25"/>
        <v>2.2237015937358477</v>
      </c>
      <c r="AT48" s="23">
        <f t="shared" si="25"/>
        <v>1.0896920813672708</v>
      </c>
      <c r="AU48" s="23">
        <f t="shared" si="25"/>
        <v>0.89017319026310426</v>
      </c>
      <c r="AV48" s="23">
        <f t="shared" si="25"/>
        <v>0.2824019673945643</v>
      </c>
    </row>
    <row r="49" spans="1:48" x14ac:dyDescent="0.35">
      <c r="A49">
        <v>1879</v>
      </c>
      <c r="B49" s="1">
        <v>-8</v>
      </c>
      <c r="C49" s="1">
        <v>-15.8</v>
      </c>
      <c r="D49" s="1">
        <v>-16.3</v>
      </c>
      <c r="E49" s="1">
        <v>-7.3</v>
      </c>
      <c r="F49" s="3">
        <v>-0.5</v>
      </c>
      <c r="G49" s="1">
        <v>3.4</v>
      </c>
      <c r="H49" s="1">
        <v>6.7</v>
      </c>
      <c r="I49" s="1">
        <v>7.1</v>
      </c>
      <c r="J49" s="1">
        <v>0.6</v>
      </c>
      <c r="K49" s="1">
        <v>-2.6</v>
      </c>
      <c r="L49" s="1">
        <v>-4.7</v>
      </c>
      <c r="M49" s="1">
        <v>-11.3</v>
      </c>
      <c r="N49" s="1">
        <v>-4.0999999999999996</v>
      </c>
      <c r="O49" s="1">
        <f t="shared" si="5"/>
        <v>17.8</v>
      </c>
      <c r="P49" s="1">
        <f t="shared" si="14"/>
        <v>-8.5333333333333332</v>
      </c>
      <c r="Q49" s="1">
        <f t="shared" si="15"/>
        <v>-8.0333333333333332</v>
      </c>
      <c r="R49" s="1">
        <f t="shared" si="16"/>
        <v>5.7333333333333334</v>
      </c>
      <c r="S49" s="1">
        <f t="shared" si="17"/>
        <v>-2.2333333333333334</v>
      </c>
      <c r="U49" s="1">
        <f t="shared" si="6"/>
        <v>7.1</v>
      </c>
      <c r="V49" s="1">
        <f t="shared" si="7"/>
        <v>-16.3</v>
      </c>
      <c r="W49" s="4">
        <f t="shared" si="27"/>
        <v>139.41025641025641</v>
      </c>
      <c r="X49" s="1">
        <f t="shared" si="18"/>
        <v>263.71875</v>
      </c>
      <c r="Y49" s="1">
        <f t="shared" si="9"/>
        <v>124.30849358974359</v>
      </c>
      <c r="Z49" s="1">
        <f t="shared" si="10"/>
        <v>201.5645032051282</v>
      </c>
      <c r="AA49" s="7">
        <f t="shared" si="11"/>
        <v>588.39353632478628</v>
      </c>
      <c r="AB49" s="1">
        <f t="shared" si="12"/>
        <v>234.39510489510491</v>
      </c>
      <c r="AC49" s="1">
        <f t="shared" si="19"/>
        <v>2547.0934731934735</v>
      </c>
      <c r="AD49" s="1">
        <f t="shared" si="20"/>
        <v>22.212703962703955</v>
      </c>
      <c r="AE49" s="12">
        <f t="shared" si="21"/>
        <v>0.67538786133125162</v>
      </c>
      <c r="AH49" s="23">
        <f t="shared" si="13"/>
        <v>0.18923000000000004</v>
      </c>
      <c r="AI49" s="23">
        <f t="shared" si="1"/>
        <v>0.20686000000000002</v>
      </c>
      <c r="AJ49" s="11">
        <f t="shared" si="2"/>
        <v>0.16132000000000002</v>
      </c>
      <c r="AK49" s="11">
        <f t="shared" si="2"/>
        <v>0.24416000000000004</v>
      </c>
      <c r="AL49" s="11">
        <f t="shared" si="2"/>
        <v>0.28483999999999998</v>
      </c>
      <c r="AM49" s="11">
        <f t="shared" si="2"/>
        <v>0.45199999999999996</v>
      </c>
      <c r="AN49" s="23">
        <f t="shared" si="3"/>
        <v>1.0209057642320001</v>
      </c>
      <c r="AO49" s="23">
        <f t="shared" si="3"/>
        <v>1.117405224608</v>
      </c>
      <c r="AP49" s="23">
        <f t="shared" si="3"/>
        <v>0.94934453555200005</v>
      </c>
      <c r="AQ49" s="23">
        <f t="shared" si="3"/>
        <v>0.87897545795200005</v>
      </c>
      <c r="AR49" s="23">
        <f t="shared" si="3"/>
        <v>0.67389568000000022</v>
      </c>
      <c r="AS49" s="23">
        <f t="shared" si="25"/>
        <v>2.2051480199532523</v>
      </c>
      <c r="AT49" s="23">
        <f t="shared" si="25"/>
        <v>1.0871856358460299</v>
      </c>
      <c r="AU49" s="23">
        <f t="shared" si="25"/>
        <v>0.88692506454017983</v>
      </c>
      <c r="AV49" s="23">
        <f t="shared" si="25"/>
        <v>0.278777884712476</v>
      </c>
    </row>
    <row r="50" spans="1:48" x14ac:dyDescent="0.35">
      <c r="A50">
        <v>1880</v>
      </c>
      <c r="B50" s="1">
        <v>-16.100000000000001</v>
      </c>
      <c r="C50" s="1">
        <v>-24.7</v>
      </c>
      <c r="D50" s="1">
        <v>-18.600000000000001</v>
      </c>
      <c r="E50" s="1">
        <v>-8.1</v>
      </c>
      <c r="F50" s="3">
        <v>-0.4</v>
      </c>
      <c r="G50" s="1">
        <v>3.8</v>
      </c>
      <c r="H50" s="1">
        <v>7.2</v>
      </c>
      <c r="I50" s="1">
        <v>5.4</v>
      </c>
      <c r="J50" s="1">
        <v>1.9</v>
      </c>
      <c r="K50" s="1">
        <v>0</v>
      </c>
      <c r="L50" s="1">
        <v>-8.4</v>
      </c>
      <c r="M50" s="1">
        <v>-10.5</v>
      </c>
      <c r="N50" s="1">
        <v>-5.7</v>
      </c>
      <c r="O50" s="1">
        <f t="shared" si="5"/>
        <v>18.299999999999997</v>
      </c>
      <c r="P50" s="1">
        <f t="shared" si="14"/>
        <v>-17.366666666666667</v>
      </c>
      <c r="Q50" s="1">
        <f t="shared" si="15"/>
        <v>-9.0333333333333332</v>
      </c>
      <c r="R50" s="1">
        <f t="shared" si="16"/>
        <v>5.4666666666666659</v>
      </c>
      <c r="S50" s="1">
        <f t="shared" si="17"/>
        <v>-2.1666666666666665</v>
      </c>
      <c r="U50" s="1">
        <f t="shared" si="6"/>
        <v>7.2</v>
      </c>
      <c r="V50" s="1">
        <f t="shared" si="7"/>
        <v>-24.7</v>
      </c>
      <c r="W50" s="4">
        <f t="shared" si="27"/>
        <v>138.4047619047619</v>
      </c>
      <c r="X50" s="1">
        <f t="shared" si="18"/>
        <v>288.5</v>
      </c>
      <c r="Y50" s="1">
        <f t="shared" si="9"/>
        <v>150.0952380952381</v>
      </c>
      <c r="Z50" s="1">
        <f t="shared" si="10"/>
        <v>213.45238095238096</v>
      </c>
      <c r="AA50" s="7">
        <f t="shared" si="11"/>
        <v>720.45714285714291</v>
      </c>
      <c r="AB50" s="1">
        <f t="shared" si="12"/>
        <v>239.6860119047619</v>
      </c>
      <c r="AC50" s="1">
        <f t="shared" si="19"/>
        <v>3946.829662698412</v>
      </c>
      <c r="AD50" s="1">
        <f t="shared" si="20"/>
        <v>18.561755952380949</v>
      </c>
      <c r="AE50" s="12">
        <f t="shared" si="21"/>
        <v>0.70064915589498089</v>
      </c>
      <c r="AH50" s="23">
        <f t="shared" si="13"/>
        <v>0.20768000000000003</v>
      </c>
      <c r="AI50" s="23">
        <f t="shared" si="1"/>
        <v>0.21320999999999996</v>
      </c>
      <c r="AJ50" s="11">
        <f t="shared" si="2"/>
        <v>0.16452</v>
      </c>
      <c r="AK50" s="11">
        <f t="shared" si="2"/>
        <v>0.24925999999999998</v>
      </c>
      <c r="AL50" s="11">
        <f t="shared" si="2"/>
        <v>0.28974</v>
      </c>
      <c r="AM50" s="11">
        <f t="shared" si="2"/>
        <v>0.45524999999999993</v>
      </c>
      <c r="AN50" s="23">
        <f t="shared" si="3"/>
        <v>1.0082474799220003</v>
      </c>
      <c r="AO50" s="23">
        <f t="shared" si="3"/>
        <v>1.1102965295680001</v>
      </c>
      <c r="AP50" s="23">
        <f t="shared" si="3"/>
        <v>0.94008332519200022</v>
      </c>
      <c r="AQ50" s="23">
        <f t="shared" si="3"/>
        <v>0.87103982759200016</v>
      </c>
      <c r="AR50" s="23">
        <f t="shared" si="3"/>
        <v>0.67124870125000013</v>
      </c>
      <c r="AS50" s="23">
        <f t="shared" si="25"/>
        <v>2.4323273216864494</v>
      </c>
      <c r="AT50" s="23">
        <f t="shared" si="25"/>
        <v>1.19714038593088</v>
      </c>
      <c r="AU50" s="23">
        <f t="shared" si="25"/>
        <v>0.97698453540887842</v>
      </c>
      <c r="AV50" s="23">
        <f t="shared" si="25"/>
        <v>0.30787458583655786</v>
      </c>
    </row>
    <row r="51" spans="1:48" x14ac:dyDescent="0.35">
      <c r="A51">
        <v>1881</v>
      </c>
      <c r="B51" s="1">
        <v>-6.8</v>
      </c>
      <c r="C51" s="1">
        <v>-15</v>
      </c>
      <c r="D51" s="1">
        <v>-18.600000000000001</v>
      </c>
      <c r="E51" s="1">
        <v>-5.5</v>
      </c>
      <c r="F51" s="5">
        <v>1</v>
      </c>
      <c r="G51" s="1">
        <v>3.3</v>
      </c>
      <c r="H51" s="1">
        <v>7.4</v>
      </c>
      <c r="I51" s="1">
        <v>5.9</v>
      </c>
      <c r="J51" s="1">
        <v>2</v>
      </c>
      <c r="K51" s="1">
        <v>-0.3</v>
      </c>
      <c r="L51" s="1">
        <v>-5.0999999999999996</v>
      </c>
      <c r="M51" s="1">
        <v>-12.4</v>
      </c>
      <c r="N51" s="1">
        <v>-3.7</v>
      </c>
      <c r="O51" s="1">
        <f t="shared" si="5"/>
        <v>19.600000000000001</v>
      </c>
      <c r="P51" s="1">
        <f t="shared" si="14"/>
        <v>-10.766666666666666</v>
      </c>
      <c r="Q51" s="1">
        <f t="shared" si="15"/>
        <v>-7.7</v>
      </c>
      <c r="R51" s="1">
        <f t="shared" si="16"/>
        <v>5.5333333333333341</v>
      </c>
      <c r="S51" s="1">
        <f t="shared" si="17"/>
        <v>-1.1333333333333331</v>
      </c>
      <c r="U51" s="1">
        <f t="shared" si="6"/>
        <v>7.4</v>
      </c>
      <c r="V51" s="1">
        <f t="shared" si="7"/>
        <v>-18.600000000000001</v>
      </c>
      <c r="W51" s="5">
        <f>INTERCEPT(E$7:F$7,E51:F51)</f>
        <v>130.80769230769232</v>
      </c>
      <c r="X51" s="1">
        <f t="shared" si="18"/>
        <v>284.52173913043481</v>
      </c>
      <c r="Y51" s="1">
        <f t="shared" si="9"/>
        <v>153.71404682274249</v>
      </c>
      <c r="Z51" s="1">
        <f t="shared" si="10"/>
        <v>207.66471571906357</v>
      </c>
      <c r="AA51" s="7">
        <f t="shared" si="11"/>
        <v>758.32263099219631</v>
      </c>
      <c r="AB51" s="1">
        <f t="shared" si="12"/>
        <v>207.30769230769232</v>
      </c>
      <c r="AC51" s="1">
        <f t="shared" si="19"/>
        <v>2570.6153846153848</v>
      </c>
      <c r="AD51" s="1">
        <f t="shared" si="20"/>
        <v>27.15384615384616</v>
      </c>
      <c r="AE51" s="12">
        <f t="shared" si="21"/>
        <v>0.64803109197603692</v>
      </c>
      <c r="AH51" s="23">
        <f t="shared" si="13"/>
        <v>0.21506000000000003</v>
      </c>
      <c r="AI51" s="23">
        <f t="shared" si="1"/>
        <v>0.22972000000000001</v>
      </c>
      <c r="AJ51" s="11">
        <f t="shared" si="2"/>
        <v>0.17284000000000002</v>
      </c>
      <c r="AK51" s="11">
        <f t="shared" si="2"/>
        <v>0.26252000000000003</v>
      </c>
      <c r="AL51" s="11">
        <f t="shared" si="2"/>
        <v>0.30247999999999997</v>
      </c>
      <c r="AM51" s="11">
        <f t="shared" si="2"/>
        <v>0.4637</v>
      </c>
      <c r="AN51" s="23">
        <f t="shared" si="3"/>
        <v>0.97624929372800007</v>
      </c>
      <c r="AO51" s="23">
        <f t="shared" si="3"/>
        <v>1.092045870752</v>
      </c>
      <c r="AP51" s="23">
        <f t="shared" si="3"/>
        <v>0.91659333596800008</v>
      </c>
      <c r="AQ51" s="23">
        <f t="shared" si="3"/>
        <v>0.85095104396800014</v>
      </c>
      <c r="AR51" s="23">
        <f t="shared" si="3"/>
        <v>0.66460580980000006</v>
      </c>
      <c r="AS51" s="23">
        <f t="shared" si="25"/>
        <v>2.474833010905459</v>
      </c>
      <c r="AT51" s="23">
        <f t="shared" si="25"/>
        <v>1.2127553185584268</v>
      </c>
      <c r="AU51" s="23">
        <f t="shared" si="25"/>
        <v>0.99070396985462295</v>
      </c>
      <c r="AV51" s="23">
        <f t="shared" si="25"/>
        <v>0.31429473865625895</v>
      </c>
    </row>
    <row r="52" spans="1:48" x14ac:dyDescent="0.35">
      <c r="A52">
        <v>1882</v>
      </c>
      <c r="B52" s="1">
        <v>-22.8</v>
      </c>
      <c r="C52" s="1">
        <v>-21.9</v>
      </c>
      <c r="D52" s="1">
        <v>-19.399999999999999</v>
      </c>
      <c r="E52" s="1">
        <v>-9.1999999999999993</v>
      </c>
      <c r="F52" s="4">
        <v>-0.6</v>
      </c>
      <c r="G52" s="1">
        <v>4.5999999999999996</v>
      </c>
      <c r="H52" s="1">
        <v>5.7</v>
      </c>
      <c r="I52" s="1">
        <v>5.9</v>
      </c>
      <c r="J52" s="1">
        <v>2.4</v>
      </c>
      <c r="K52" s="1">
        <v>-3.5</v>
      </c>
      <c r="L52" s="1">
        <v>-7.6</v>
      </c>
      <c r="M52" s="1">
        <v>-10.199999999999999</v>
      </c>
      <c r="N52" s="1">
        <v>-6.4</v>
      </c>
      <c r="O52" s="1">
        <f t="shared" si="5"/>
        <v>18.600000000000001</v>
      </c>
      <c r="P52" s="1">
        <f t="shared" si="14"/>
        <v>-19.033333333333335</v>
      </c>
      <c r="Q52" s="1">
        <f t="shared" si="15"/>
        <v>-9.7333333333333325</v>
      </c>
      <c r="R52" s="1">
        <f t="shared" si="16"/>
        <v>5.4000000000000012</v>
      </c>
      <c r="S52" s="1">
        <f t="shared" si="17"/>
        <v>-2.9</v>
      </c>
      <c r="U52" s="1">
        <f t="shared" si="6"/>
        <v>5.9</v>
      </c>
      <c r="V52" s="1">
        <f t="shared" si="7"/>
        <v>-22.8</v>
      </c>
      <c r="W52" s="4">
        <f t="shared" si="27"/>
        <v>139.01923076923077</v>
      </c>
      <c r="X52" s="1">
        <f t="shared" si="18"/>
        <v>270.40677966101697</v>
      </c>
      <c r="Y52" s="1">
        <f t="shared" si="9"/>
        <v>131.3875488917862</v>
      </c>
      <c r="Z52" s="1">
        <f t="shared" si="10"/>
        <v>204.71300521512387</v>
      </c>
      <c r="AA52" s="7">
        <f t="shared" si="11"/>
        <v>516.79102564102573</v>
      </c>
      <c r="AB52" s="1">
        <f t="shared" si="12"/>
        <v>219.49749163879596</v>
      </c>
      <c r="AC52" s="1">
        <f t="shared" si="19"/>
        <v>3336.3618729096984</v>
      </c>
      <c r="AD52" s="1">
        <f t="shared" si="20"/>
        <v>29.270484949832792</v>
      </c>
      <c r="AE52" s="12">
        <f t="shared" si="21"/>
        <v>0.71758196736291302</v>
      </c>
      <c r="AH52" s="23">
        <f t="shared" si="13"/>
        <v>0.15233000000000002</v>
      </c>
      <c r="AI52" s="23">
        <f t="shared" si="1"/>
        <v>0.21702000000000002</v>
      </c>
      <c r="AJ52" s="11">
        <f t="shared" si="2"/>
        <v>0.16644000000000003</v>
      </c>
      <c r="AK52" s="11">
        <f t="shared" si="2"/>
        <v>0.25232000000000004</v>
      </c>
      <c r="AL52" s="11">
        <f t="shared" si="2"/>
        <v>0.29268</v>
      </c>
      <c r="AM52" s="11">
        <f t="shared" si="2"/>
        <v>0.4572</v>
      </c>
      <c r="AN52" s="23">
        <f t="shared" si="3"/>
        <v>1.0007461865680001</v>
      </c>
      <c r="AO52" s="23">
        <f t="shared" si="3"/>
        <v>1.106055102112</v>
      </c>
      <c r="AP52" s="23">
        <f t="shared" si="3"/>
        <v>0.93458702540800009</v>
      </c>
      <c r="AQ52" s="23">
        <f t="shared" si="3"/>
        <v>0.86633422940800009</v>
      </c>
      <c r="AR52" s="23">
        <f t="shared" si="3"/>
        <v>0.66968505280000001</v>
      </c>
      <c r="AS52" s="23">
        <f t="shared" si="25"/>
        <v>2.0561003859985738</v>
      </c>
      <c r="AT52" s="23">
        <f t="shared" si="25"/>
        <v>1.0109395494106033</v>
      </c>
      <c r="AU52" s="23">
        <f t="shared" si="25"/>
        <v>0.82521065268194971</v>
      </c>
      <c r="AV52" s="23">
        <f t="shared" si="25"/>
        <v>0.26044787608545283</v>
      </c>
    </row>
    <row r="53" spans="1:48" x14ac:dyDescent="0.35">
      <c r="A53">
        <v>1883</v>
      </c>
      <c r="B53" s="1">
        <v>-13.8</v>
      </c>
      <c r="C53" s="1">
        <v>-18.7</v>
      </c>
      <c r="D53" s="1">
        <v>-7.8</v>
      </c>
      <c r="E53" s="1">
        <v>-7.4</v>
      </c>
      <c r="F53" s="1">
        <v>0</v>
      </c>
      <c r="G53" s="1">
        <v>3.8</v>
      </c>
      <c r="H53" s="1">
        <v>7.1</v>
      </c>
      <c r="I53" s="1">
        <v>5.7</v>
      </c>
      <c r="J53" s="1">
        <v>3.8</v>
      </c>
      <c r="K53" s="1">
        <v>-3.6</v>
      </c>
      <c r="L53" s="1">
        <v>-6</v>
      </c>
      <c r="M53" s="1">
        <v>-15.8</v>
      </c>
      <c r="N53" s="1">
        <v>-4.4000000000000004</v>
      </c>
      <c r="O53" s="1">
        <f t="shared" si="5"/>
        <v>20.399999999999999</v>
      </c>
      <c r="P53" s="1">
        <f t="shared" si="14"/>
        <v>-14.233333333333334</v>
      </c>
      <c r="Q53" s="1">
        <f t="shared" si="15"/>
        <v>-5.0666666666666664</v>
      </c>
      <c r="R53" s="1">
        <f t="shared" si="16"/>
        <v>5.5333333333333323</v>
      </c>
      <c r="S53" s="1">
        <f t="shared" si="17"/>
        <v>-1.9333333333333336</v>
      </c>
      <c r="U53" s="1">
        <f t="shared" si="6"/>
        <v>7.1</v>
      </c>
      <c r="V53" s="1">
        <f t="shared" si="7"/>
        <v>-18.7</v>
      </c>
      <c r="W53" s="5">
        <f>INTERCEPT(E$7:F$7,E53:F53)</f>
        <v>135.5</v>
      </c>
      <c r="X53" s="1">
        <f t="shared" si="18"/>
        <v>273.66216216216219</v>
      </c>
      <c r="Y53" s="1">
        <f t="shared" si="9"/>
        <v>138.16216216216219</v>
      </c>
      <c r="Z53" s="1">
        <f t="shared" si="10"/>
        <v>204.58108108108109</v>
      </c>
      <c r="AA53" s="7">
        <f t="shared" si="11"/>
        <v>653.96756756756758</v>
      </c>
      <c r="AB53" s="1">
        <f t="shared" si="12"/>
        <v>230.09322033898303</v>
      </c>
      <c r="AC53" s="1">
        <f t="shared" si="19"/>
        <v>2868.4954802259881</v>
      </c>
      <c r="AD53" s="1">
        <f t="shared" si="20"/>
        <v>20.453389830508485</v>
      </c>
      <c r="AE53" s="12">
        <f t="shared" si="21"/>
        <v>0.67683021031459623</v>
      </c>
      <c r="AH53" s="23">
        <f t="shared" si="13"/>
        <v>0.20399</v>
      </c>
      <c r="AI53" s="23">
        <f t="shared" si="1"/>
        <v>0.23987999999999998</v>
      </c>
      <c r="AJ53" s="11">
        <f t="shared" si="2"/>
        <v>0.17796000000000001</v>
      </c>
      <c r="AK53" s="11">
        <f t="shared" si="2"/>
        <v>0.27067999999999998</v>
      </c>
      <c r="AL53" s="11">
        <f t="shared" si="2"/>
        <v>0.31031999999999998</v>
      </c>
      <c r="AM53" s="11">
        <f t="shared" si="2"/>
        <v>0.46889999999999998</v>
      </c>
      <c r="AN53" s="23">
        <f t="shared" si="3"/>
        <v>0.95721384284800015</v>
      </c>
      <c r="AO53" s="23">
        <f t="shared" si="3"/>
        <v>1.080981223072</v>
      </c>
      <c r="AP53" s="23">
        <f t="shared" si="3"/>
        <v>0.90256094300800016</v>
      </c>
      <c r="AQ53" s="23">
        <f t="shared" si="3"/>
        <v>0.83897917580800008</v>
      </c>
      <c r="AR53" s="23">
        <f t="shared" si="3"/>
        <v>0.6606896482000002</v>
      </c>
      <c r="AS53" s="23">
        <f t="shared" si="25"/>
        <v>2.2865759521698723</v>
      </c>
      <c r="AT53" s="23">
        <f t="shared" si="25"/>
        <v>1.1175686362638286</v>
      </c>
      <c r="AU53" s="23">
        <f t="shared" si="25"/>
        <v>0.91352051145675095</v>
      </c>
      <c r="AV53" s="23">
        <f t="shared" si="25"/>
        <v>0.29100797587262711</v>
      </c>
    </row>
    <row r="54" spans="1:48" x14ac:dyDescent="0.35">
      <c r="A54">
        <v>1884</v>
      </c>
      <c r="B54" s="1">
        <v>-23.8</v>
      </c>
      <c r="C54" s="1">
        <v>-22.7</v>
      </c>
      <c r="D54" s="1">
        <v>-21.8</v>
      </c>
      <c r="E54" s="1">
        <v>-9.4</v>
      </c>
      <c r="F54" s="4">
        <v>-2.6</v>
      </c>
      <c r="G54" s="1">
        <v>3.5</v>
      </c>
      <c r="H54" s="1">
        <v>6.4</v>
      </c>
      <c r="I54" s="1">
        <v>5.4</v>
      </c>
      <c r="J54" s="1">
        <v>0</v>
      </c>
      <c r="K54" s="1">
        <v>-3.8</v>
      </c>
      <c r="L54" s="1">
        <v>-8.3000000000000007</v>
      </c>
      <c r="M54" s="1">
        <v>-13.6</v>
      </c>
      <c r="N54" s="1">
        <v>-7.6</v>
      </c>
      <c r="O54" s="1">
        <f t="shared" si="5"/>
        <v>15.3</v>
      </c>
      <c r="P54" s="1">
        <f t="shared" si="14"/>
        <v>-20.766666666666666</v>
      </c>
      <c r="Q54" s="1">
        <f t="shared" si="15"/>
        <v>-11.266666666666667</v>
      </c>
      <c r="R54" s="1">
        <f t="shared" si="16"/>
        <v>5.1000000000000005</v>
      </c>
      <c r="S54" s="1">
        <f t="shared" si="17"/>
        <v>-4.0333333333333341</v>
      </c>
      <c r="U54" s="1">
        <f t="shared" si="6"/>
        <v>6.4</v>
      </c>
      <c r="V54" s="1">
        <f t="shared" si="7"/>
        <v>-23.8</v>
      </c>
      <c r="W54" s="4">
        <f t="shared" si="27"/>
        <v>148.5</v>
      </c>
      <c r="X54" s="1">
        <f t="shared" si="18"/>
        <v>258</v>
      </c>
      <c r="Y54" s="1">
        <f t="shared" si="9"/>
        <v>109.5</v>
      </c>
      <c r="Z54" s="1">
        <f t="shared" si="10"/>
        <v>203.25</v>
      </c>
      <c r="AA54" s="7">
        <f t="shared" si="11"/>
        <v>467.2</v>
      </c>
      <c r="AB54" s="1">
        <f t="shared" si="12"/>
        <v>239.83783783783781</v>
      </c>
      <c r="AC54" s="1">
        <f t="shared" si="19"/>
        <v>3805.4270270270267</v>
      </c>
      <c r="AD54" s="1">
        <f t="shared" si="20"/>
        <v>28.581081081081095</v>
      </c>
      <c r="AE54" s="12">
        <f t="shared" si="21"/>
        <v>0.74052768908221245</v>
      </c>
      <c r="AH54" s="23">
        <f t="shared" si="13"/>
        <v>0.17816000000000004</v>
      </c>
      <c r="AI54" s="23">
        <f t="shared" si="1"/>
        <v>0.17511000000000002</v>
      </c>
      <c r="AJ54" s="11">
        <f t="shared" si="2"/>
        <v>0.14532</v>
      </c>
      <c r="AK54" s="11">
        <f t="shared" si="2"/>
        <v>0.21866000000000002</v>
      </c>
      <c r="AL54" s="11">
        <f t="shared" si="2"/>
        <v>0.26034000000000002</v>
      </c>
      <c r="AM54" s="11">
        <f t="shared" si="2"/>
        <v>0.43574999999999997</v>
      </c>
      <c r="AN54" s="23">
        <f t="shared" si="3"/>
        <v>1.087124599282</v>
      </c>
      <c r="AO54" s="23">
        <f t="shared" si="3"/>
        <v>1.153692123808</v>
      </c>
      <c r="AP54" s="23">
        <f t="shared" si="3"/>
        <v>0.99753891335200007</v>
      </c>
      <c r="AQ54" s="23">
        <f t="shared" si="3"/>
        <v>0.92039673575200009</v>
      </c>
      <c r="AR54" s="23">
        <f t="shared" si="3"/>
        <v>0.68789741125000015</v>
      </c>
      <c r="AS54" s="23">
        <f t="shared" si="25"/>
        <v>1.9966173108430039</v>
      </c>
      <c r="AT54" s="23">
        <f t="shared" si="25"/>
        <v>0.99305698806916565</v>
      </c>
      <c r="AU54" s="23">
        <f t="shared" si="25"/>
        <v>0.80873000987277066</v>
      </c>
      <c r="AV54" s="23">
        <f t="shared" si="25"/>
        <v>0.25098125711904468</v>
      </c>
    </row>
    <row r="55" spans="1:48" x14ac:dyDescent="0.35">
      <c r="A55">
        <v>1885</v>
      </c>
      <c r="B55" s="1">
        <v>-10.8</v>
      </c>
      <c r="C55" s="1">
        <v>-15.4</v>
      </c>
      <c r="D55" s="1">
        <v>-13.1</v>
      </c>
      <c r="E55" s="1">
        <v>-7.7</v>
      </c>
      <c r="F55" s="5">
        <v>0.1</v>
      </c>
      <c r="G55" s="1">
        <v>2.1</v>
      </c>
      <c r="H55" s="1">
        <v>7.1</v>
      </c>
      <c r="I55" s="1">
        <v>6.8</v>
      </c>
      <c r="J55" s="1">
        <v>1.4</v>
      </c>
      <c r="K55" s="1">
        <v>-2.9</v>
      </c>
      <c r="L55" s="1">
        <v>-8.1</v>
      </c>
      <c r="M55" s="1">
        <v>-9.8000000000000007</v>
      </c>
      <c r="N55" s="1">
        <v>-4.2</v>
      </c>
      <c r="O55" s="1">
        <f t="shared" si="5"/>
        <v>17.5</v>
      </c>
      <c r="P55" s="1">
        <f t="shared" si="14"/>
        <v>-13.266666666666666</v>
      </c>
      <c r="Q55" s="1">
        <f t="shared" si="15"/>
        <v>-6.8999999999999995</v>
      </c>
      <c r="R55" s="1">
        <f t="shared" si="16"/>
        <v>5.333333333333333</v>
      </c>
      <c r="S55" s="1">
        <f t="shared" si="17"/>
        <v>-3.1999999999999997</v>
      </c>
      <c r="U55" s="1">
        <f t="shared" si="6"/>
        <v>7.1</v>
      </c>
      <c r="V55" s="1">
        <f t="shared" si="7"/>
        <v>-15.4</v>
      </c>
      <c r="W55" s="5">
        <f>INTERCEPT(E$7:F$7,E55:F55)</f>
        <v>135.10897435897436</v>
      </c>
      <c r="X55" s="1">
        <f t="shared" si="18"/>
        <v>267.93023255813955</v>
      </c>
      <c r="Y55" s="1">
        <f t="shared" si="9"/>
        <v>132.82125819916519</v>
      </c>
      <c r="Z55" s="1">
        <f t="shared" si="10"/>
        <v>201.51960345855696</v>
      </c>
      <c r="AA55" s="7">
        <f t="shared" si="11"/>
        <v>628.68728880938181</v>
      </c>
      <c r="AB55" s="1">
        <f t="shared" si="12"/>
        <v>242.10897435897436</v>
      </c>
      <c r="AC55" s="1">
        <f t="shared" si="19"/>
        <v>2485.6521367521364</v>
      </c>
      <c r="AD55" s="1">
        <f t="shared" si="20"/>
        <v>14.054487179487182</v>
      </c>
      <c r="AE55" s="12">
        <f t="shared" si="21"/>
        <v>0.66537230336709141</v>
      </c>
      <c r="AH55" s="23">
        <f t="shared" si="13"/>
        <v>0.20399</v>
      </c>
      <c r="AI55" s="23">
        <f t="shared" si="1"/>
        <v>0.20305000000000001</v>
      </c>
      <c r="AJ55" s="11">
        <f t="shared" si="2"/>
        <v>0.15939999999999999</v>
      </c>
      <c r="AK55" s="11">
        <f t="shared" si="2"/>
        <v>0.24110000000000004</v>
      </c>
      <c r="AL55" s="11">
        <f t="shared" si="2"/>
        <v>0.28189999999999998</v>
      </c>
      <c r="AM55" s="11">
        <f t="shared" si="2"/>
        <v>0.45004999999999995</v>
      </c>
      <c r="AN55" s="23">
        <f t="shared" si="3"/>
        <v>1.0285944120499999</v>
      </c>
      <c r="AO55" s="23">
        <f t="shared" si="3"/>
        <v>1.1216942312</v>
      </c>
      <c r="AP55" s="23">
        <f t="shared" si="3"/>
        <v>0.95496168819999994</v>
      </c>
      <c r="AQ55" s="23">
        <f t="shared" si="3"/>
        <v>0.88379261620000005</v>
      </c>
      <c r="AR55" s="23">
        <f t="shared" si="3"/>
        <v>0.67550840605000018</v>
      </c>
      <c r="AS55" s="23">
        <f t="shared" si="25"/>
        <v>2.2837735259911214</v>
      </c>
      <c r="AT55" s="23">
        <f t="shared" si="25"/>
        <v>1.1271147826217371</v>
      </c>
      <c r="AU55" s="23">
        <f t="shared" si="25"/>
        <v>0.91929972722801989</v>
      </c>
      <c r="AV55" s="23">
        <f t="shared" si="25"/>
        <v>0.28850992267170683</v>
      </c>
    </row>
    <row r="56" spans="1:48" x14ac:dyDescent="0.35">
      <c r="A56">
        <v>1886</v>
      </c>
      <c r="B56" s="1">
        <v>-18.100000000000001</v>
      </c>
      <c r="C56" s="1">
        <v>-21</v>
      </c>
      <c r="D56" s="1">
        <v>-19.899999999999999</v>
      </c>
      <c r="E56" s="1">
        <v>-15.9</v>
      </c>
      <c r="F56" s="4">
        <v>-0.8</v>
      </c>
      <c r="G56" s="1">
        <v>3.4</v>
      </c>
      <c r="H56" s="1">
        <v>6.6</v>
      </c>
      <c r="I56" s="1">
        <v>5.9</v>
      </c>
      <c r="J56" s="1">
        <v>3.1</v>
      </c>
      <c r="K56" s="1">
        <v>-2.4</v>
      </c>
      <c r="L56" s="1">
        <v>-6.4</v>
      </c>
      <c r="M56" s="1">
        <v>-10.6</v>
      </c>
      <c r="N56" s="1">
        <v>-6.3</v>
      </c>
      <c r="O56" s="1">
        <f t="shared" si="5"/>
        <v>19</v>
      </c>
      <c r="P56" s="1">
        <f t="shared" si="14"/>
        <v>-16.3</v>
      </c>
      <c r="Q56" s="1">
        <f t="shared" si="15"/>
        <v>-12.199999999999998</v>
      </c>
      <c r="R56" s="1">
        <f t="shared" si="16"/>
        <v>5.3</v>
      </c>
      <c r="S56" s="1">
        <f t="shared" si="17"/>
        <v>-1.9000000000000001</v>
      </c>
      <c r="U56" s="1">
        <f t="shared" si="6"/>
        <v>6.6</v>
      </c>
      <c r="V56" s="1">
        <f t="shared" si="7"/>
        <v>-21</v>
      </c>
      <c r="W56" s="4">
        <f t="shared" si="27"/>
        <v>141.30952380952382</v>
      </c>
      <c r="X56" s="1">
        <f t="shared" si="18"/>
        <v>275.19090909090909</v>
      </c>
      <c r="Y56" s="1">
        <f t="shared" si="9"/>
        <v>133.88138528138526</v>
      </c>
      <c r="Z56" s="1">
        <f t="shared" si="10"/>
        <v>208.25021645021644</v>
      </c>
      <c r="AA56" s="7">
        <f t="shared" si="11"/>
        <v>589.0780952380951</v>
      </c>
      <c r="AB56" s="1">
        <f t="shared" si="12"/>
        <v>238.37929125138427</v>
      </c>
      <c r="AC56" s="1">
        <f t="shared" si="19"/>
        <v>3337.3100775193798</v>
      </c>
      <c r="AD56" s="1">
        <f t="shared" si="20"/>
        <v>22.119878183831688</v>
      </c>
      <c r="AE56" s="12">
        <f t="shared" si="21"/>
        <v>0.70415874594371708</v>
      </c>
      <c r="AH56" s="23">
        <f t="shared" si="13"/>
        <v>0.18554000000000001</v>
      </c>
      <c r="AI56" s="23">
        <f t="shared" si="1"/>
        <v>0.22209999999999999</v>
      </c>
      <c r="AJ56" s="11">
        <f t="shared" si="2"/>
        <v>0.16899999999999998</v>
      </c>
      <c r="AK56" s="11">
        <f t="shared" si="2"/>
        <v>0.25640000000000002</v>
      </c>
      <c r="AL56" s="11">
        <f t="shared" si="2"/>
        <v>0.29659999999999997</v>
      </c>
      <c r="AM56" s="11">
        <f t="shared" si="2"/>
        <v>0.45979999999999999</v>
      </c>
      <c r="AN56" s="23">
        <f t="shared" si="3"/>
        <v>0.99085375220000005</v>
      </c>
      <c r="AO56" s="23">
        <f t="shared" si="3"/>
        <v>1.1004276200000001</v>
      </c>
      <c r="AP56" s="23">
        <f t="shared" si="3"/>
        <v>0.92732912320000005</v>
      </c>
      <c r="AQ56" s="23">
        <f t="shared" si="3"/>
        <v>0.8601251752000002</v>
      </c>
      <c r="AR56" s="23">
        <f t="shared" si="3"/>
        <v>0.66762881680000019</v>
      </c>
      <c r="AS56" s="23">
        <f t="shared" si="25"/>
        <v>2.1896042600589678</v>
      </c>
      <c r="AT56" s="23">
        <f t="shared" si="25"/>
        <v>1.0751305887375451</v>
      </c>
      <c r="AU56" s="23">
        <f t="shared" si="25"/>
        <v>0.87787336712481467</v>
      </c>
      <c r="AV56" s="23">
        <f t="shared" si="25"/>
        <v>0.27763998324883793</v>
      </c>
    </row>
    <row r="57" spans="1:48" x14ac:dyDescent="0.35">
      <c r="A57">
        <v>1887</v>
      </c>
      <c r="B57" s="1">
        <v>-16.899999999999999</v>
      </c>
      <c r="C57" s="1">
        <v>-23.4</v>
      </c>
      <c r="D57" s="1">
        <v>-22.2</v>
      </c>
      <c r="E57" s="1">
        <v>-16.2</v>
      </c>
      <c r="F57" s="4">
        <v>-3.9</v>
      </c>
      <c r="G57" s="1">
        <v>2.9</v>
      </c>
      <c r="H57" s="1">
        <v>6.3</v>
      </c>
      <c r="I57" s="1">
        <v>6.2</v>
      </c>
      <c r="J57" s="1">
        <v>2</v>
      </c>
      <c r="K57" s="1">
        <v>-1.3</v>
      </c>
      <c r="L57" s="1">
        <v>-6.5</v>
      </c>
      <c r="M57" s="1">
        <v>-10.4</v>
      </c>
      <c r="N57" s="1">
        <v>-6.9</v>
      </c>
      <c r="O57" s="1">
        <f t="shared" si="5"/>
        <v>17.399999999999999</v>
      </c>
      <c r="P57" s="1">
        <f t="shared" si="14"/>
        <v>-16.966666666666665</v>
      </c>
      <c r="Q57" s="1">
        <f t="shared" si="15"/>
        <v>-14.1</v>
      </c>
      <c r="R57" s="1">
        <f t="shared" si="16"/>
        <v>5.1333333333333329</v>
      </c>
      <c r="S57" s="1">
        <f t="shared" si="17"/>
        <v>-1.9333333333333333</v>
      </c>
      <c r="U57" s="1">
        <f t="shared" si="6"/>
        <v>6.3</v>
      </c>
      <c r="V57" s="1">
        <f t="shared" si="7"/>
        <v>-23.4</v>
      </c>
      <c r="W57" s="4">
        <f t="shared" si="27"/>
        <v>152.99264705882354</v>
      </c>
      <c r="X57" s="1">
        <f t="shared" si="18"/>
        <v>276.4848484848485</v>
      </c>
      <c r="Y57" s="1">
        <f t="shared" si="9"/>
        <v>123.49220142602496</v>
      </c>
      <c r="Z57" s="1">
        <f t="shared" si="10"/>
        <v>214.73874777183602</v>
      </c>
      <c r="AA57" s="7">
        <f t="shared" si="11"/>
        <v>518.66724598930477</v>
      </c>
      <c r="AB57" s="1">
        <f t="shared" si="12"/>
        <v>242.80173796791445</v>
      </c>
      <c r="AC57" s="1">
        <f t="shared" si="19"/>
        <v>3787.7071122994648</v>
      </c>
      <c r="AD57" s="1">
        <f t="shared" si="20"/>
        <v>31.591778074866312</v>
      </c>
      <c r="AE57" s="12">
        <f t="shared" si="21"/>
        <v>0.72990227142179143</v>
      </c>
      <c r="AH57" s="23">
        <f t="shared" si="13"/>
        <v>0.17447000000000001</v>
      </c>
      <c r="AI57" s="23">
        <f t="shared" si="1"/>
        <v>0.20177999999999999</v>
      </c>
      <c r="AJ57" s="11">
        <f t="shared" si="2"/>
        <v>0.15876000000000001</v>
      </c>
      <c r="AK57" s="11">
        <f t="shared" si="2"/>
        <v>0.24008000000000002</v>
      </c>
      <c r="AL57" s="11">
        <f t="shared" si="2"/>
        <v>0.28091999999999995</v>
      </c>
      <c r="AM57" s="11">
        <f t="shared" si="2"/>
        <v>0.44939999999999997</v>
      </c>
      <c r="AN57" s="23">
        <f t="shared" si="3"/>
        <v>1.0311729075280001</v>
      </c>
      <c r="AO57" s="23">
        <f t="shared" si="3"/>
        <v>1.123127864992</v>
      </c>
      <c r="AP57" s="23">
        <f t="shared" si="3"/>
        <v>0.95684414348800007</v>
      </c>
      <c r="AQ57" s="23">
        <f t="shared" si="3"/>
        <v>0.88540763228800012</v>
      </c>
      <c r="AR57" s="23">
        <f t="shared" si="3"/>
        <v>0.67605007120000016</v>
      </c>
      <c r="AS57" s="23">
        <f t="shared" si="25"/>
        <v>2.0756659636150321</v>
      </c>
      <c r="AT57" s="23">
        <f t="shared" si="25"/>
        <v>1.0247616038036</v>
      </c>
      <c r="AU57" s="23">
        <f t="shared" si="25"/>
        <v>0.83575820548029522</v>
      </c>
      <c r="AV57" s="23">
        <f t="shared" si="25"/>
        <v>0.26215725357448111</v>
      </c>
    </row>
    <row r="58" spans="1:48" x14ac:dyDescent="0.35">
      <c r="A58">
        <v>1888</v>
      </c>
      <c r="B58" s="1">
        <v>-11.7</v>
      </c>
      <c r="C58" s="1">
        <v>-15.3</v>
      </c>
      <c r="D58" s="1">
        <v>-15.9</v>
      </c>
      <c r="E58" s="1">
        <v>-7.9</v>
      </c>
      <c r="F58" s="4">
        <v>-1.7</v>
      </c>
      <c r="G58" s="1">
        <v>5.3</v>
      </c>
      <c r="H58" s="1">
        <v>7.4</v>
      </c>
      <c r="I58" s="1">
        <v>7.8</v>
      </c>
      <c r="J58" s="1">
        <v>2</v>
      </c>
      <c r="K58" s="1">
        <v>-2</v>
      </c>
      <c r="L58" s="1">
        <v>-6.9</v>
      </c>
      <c r="M58" s="1">
        <v>-12.9</v>
      </c>
      <c r="N58" s="1">
        <v>-4.3</v>
      </c>
      <c r="O58" s="1">
        <f t="shared" si="5"/>
        <v>22.5</v>
      </c>
      <c r="P58" s="1">
        <f t="shared" si="14"/>
        <v>-12.466666666666669</v>
      </c>
      <c r="Q58" s="1">
        <f t="shared" si="15"/>
        <v>-8.5</v>
      </c>
      <c r="R58" s="1">
        <f t="shared" si="16"/>
        <v>6.833333333333333</v>
      </c>
      <c r="S58" s="1">
        <f t="shared" si="17"/>
        <v>-2.3000000000000003</v>
      </c>
      <c r="U58" s="1">
        <f t="shared" si="6"/>
        <v>7.8</v>
      </c>
      <c r="V58" s="1">
        <f t="shared" si="7"/>
        <v>-15.9</v>
      </c>
      <c r="W58" s="4">
        <f t="shared" si="27"/>
        <v>142.90714285714284</v>
      </c>
      <c r="X58" s="1">
        <f t="shared" si="18"/>
        <v>273.25</v>
      </c>
      <c r="Y58" s="1">
        <f t="shared" si="9"/>
        <v>130.34285714285716</v>
      </c>
      <c r="Z58" s="1">
        <f t="shared" si="10"/>
        <v>208.07857142857142</v>
      </c>
      <c r="AA58" s="7">
        <f t="shared" si="11"/>
        <v>677.7828571428571</v>
      </c>
      <c r="AB58" s="1">
        <f t="shared" si="12"/>
        <v>231.42229437229435</v>
      </c>
      <c r="AC58" s="1">
        <f t="shared" si="19"/>
        <v>2453.0763203463198</v>
      </c>
      <c r="AD58" s="1">
        <f t="shared" si="20"/>
        <v>27.195995670995671</v>
      </c>
      <c r="AE58" s="12">
        <f t="shared" si="21"/>
        <v>0.65546192177181017</v>
      </c>
      <c r="AH58" s="23">
        <f t="shared" si="13"/>
        <v>0.21506000000000003</v>
      </c>
      <c r="AI58" s="23">
        <f t="shared" si="1"/>
        <v>0.26655000000000001</v>
      </c>
      <c r="AJ58" s="11">
        <f t="shared" si="2"/>
        <v>0.19140000000000001</v>
      </c>
      <c r="AK58" s="11">
        <f t="shared" si="2"/>
        <v>0.29210000000000003</v>
      </c>
      <c r="AL58" s="11">
        <f t="shared" si="2"/>
        <v>0.33089999999999997</v>
      </c>
      <c r="AM58" s="11">
        <f t="shared" si="2"/>
        <v>0.48254999999999998</v>
      </c>
      <c r="AN58" s="23">
        <f t="shared" si="3"/>
        <v>0.90962284405000005</v>
      </c>
      <c r="AO58" s="23">
        <f t="shared" si="3"/>
        <v>1.0525401832000001</v>
      </c>
      <c r="AP58" s="23">
        <f t="shared" si="3"/>
        <v>0.86725923220000001</v>
      </c>
      <c r="AQ58" s="23">
        <f t="shared" si="3"/>
        <v>0.80896844020000014</v>
      </c>
      <c r="AR58" s="23">
        <f t="shared" si="3"/>
        <v>0.65103239605000018</v>
      </c>
      <c r="AS58" s="23">
        <f t="shared" si="25"/>
        <v>2.2970110471369121</v>
      </c>
      <c r="AT58" s="23">
        <f t="shared" si="25"/>
        <v>1.1152637533969358</v>
      </c>
      <c r="AU58" s="23">
        <f t="shared" si="25"/>
        <v>0.91322057295114367</v>
      </c>
      <c r="AV58" s="23">
        <f t="shared" si="25"/>
        <v>0.29408618652958951</v>
      </c>
    </row>
    <row r="59" spans="1:48" x14ac:dyDescent="0.35">
      <c r="A59">
        <v>1889</v>
      </c>
      <c r="B59" s="1">
        <v>-20.8</v>
      </c>
      <c r="C59" s="1">
        <v>-13.1</v>
      </c>
      <c r="D59" s="1">
        <v>-15</v>
      </c>
      <c r="E59" s="1">
        <v>-6.4</v>
      </c>
      <c r="F59" s="4">
        <v>-0.8</v>
      </c>
      <c r="G59" s="1">
        <v>3.1</v>
      </c>
      <c r="H59" s="1">
        <v>7.5</v>
      </c>
      <c r="I59" s="1">
        <v>5.6</v>
      </c>
      <c r="J59" s="1">
        <v>2.9</v>
      </c>
      <c r="K59" s="1">
        <v>-1.7</v>
      </c>
      <c r="L59" s="1">
        <v>-7.9</v>
      </c>
      <c r="M59" s="1">
        <v>-12</v>
      </c>
      <c r="N59" s="1">
        <v>-4.9000000000000004</v>
      </c>
      <c r="O59" s="1">
        <f t="shared" si="5"/>
        <v>19.099999999999998</v>
      </c>
      <c r="P59" s="1">
        <f t="shared" si="14"/>
        <v>-15.600000000000001</v>
      </c>
      <c r="Q59" s="1">
        <f t="shared" si="15"/>
        <v>-7.3999999999999995</v>
      </c>
      <c r="R59" s="1">
        <f t="shared" si="16"/>
        <v>5.3999999999999995</v>
      </c>
      <c r="S59" s="1">
        <f t="shared" si="17"/>
        <v>-2.2333333333333334</v>
      </c>
      <c r="U59" s="1">
        <f t="shared" si="6"/>
        <v>7.5</v>
      </c>
      <c r="V59" s="1">
        <f t="shared" si="7"/>
        <v>-20.8</v>
      </c>
      <c r="W59" s="4">
        <f t="shared" si="27"/>
        <v>141.75641025641025</v>
      </c>
      <c r="X59" s="1">
        <f t="shared" si="18"/>
        <v>277.22826086956519</v>
      </c>
      <c r="Y59" s="1">
        <f t="shared" si="9"/>
        <v>135.47185061315494</v>
      </c>
      <c r="Z59" s="1">
        <f t="shared" si="10"/>
        <v>209.49233556298771</v>
      </c>
      <c r="AA59" s="7">
        <f t="shared" si="11"/>
        <v>677.35925306577474</v>
      </c>
      <c r="AB59" s="1">
        <f t="shared" si="12"/>
        <v>233.50641025641025</v>
      </c>
      <c r="AC59" s="1">
        <f t="shared" si="19"/>
        <v>3237.9555555555557</v>
      </c>
      <c r="AD59" s="1">
        <f t="shared" si="20"/>
        <v>25.003205128205124</v>
      </c>
      <c r="AE59" s="12">
        <f t="shared" si="21"/>
        <v>0.68616436631501276</v>
      </c>
      <c r="AH59" s="23">
        <f t="shared" si="13"/>
        <v>0.21875</v>
      </c>
      <c r="AI59" s="23">
        <f t="shared" si="1"/>
        <v>0.22336999999999996</v>
      </c>
      <c r="AJ59" s="11">
        <f t="shared" si="2"/>
        <v>0.16963999999999999</v>
      </c>
      <c r="AK59" s="11">
        <f t="shared" si="2"/>
        <v>0.25741999999999998</v>
      </c>
      <c r="AL59" s="11">
        <f t="shared" si="2"/>
        <v>0.29757999999999996</v>
      </c>
      <c r="AM59" s="11">
        <f t="shared" si="2"/>
        <v>0.46044999999999997</v>
      </c>
      <c r="AN59" s="23">
        <f t="shared" si="3"/>
        <v>0.9884001596980001</v>
      </c>
      <c r="AO59" s="23">
        <f t="shared" si="3"/>
        <v>1.0990257056320001</v>
      </c>
      <c r="AP59" s="23">
        <f t="shared" si="3"/>
        <v>0.92552723648800006</v>
      </c>
      <c r="AQ59" s="23">
        <f t="shared" si="3"/>
        <v>0.85858453248800015</v>
      </c>
      <c r="AR59" s="23">
        <f t="shared" si="3"/>
        <v>0.66711987005000017</v>
      </c>
      <c r="AS59" s="23">
        <f t="shared" si="25"/>
        <v>2.346453274406155</v>
      </c>
      <c r="AT59" s="23">
        <f t="shared" si="25"/>
        <v>1.1517599359070585</v>
      </c>
      <c r="AU59" s="23">
        <f t="shared" si="25"/>
        <v>0.94051488035004882</v>
      </c>
      <c r="AV59" s="23">
        <f t="shared" si="25"/>
        <v>0.2976045095574853</v>
      </c>
    </row>
    <row r="60" spans="1:48" x14ac:dyDescent="0.35">
      <c r="A60">
        <v>1890</v>
      </c>
      <c r="B60" s="1">
        <v>-17.7</v>
      </c>
      <c r="C60" s="1">
        <v>-20.7</v>
      </c>
      <c r="D60" s="1">
        <v>-19.600000000000001</v>
      </c>
      <c r="E60" s="1">
        <v>-9.9</v>
      </c>
      <c r="F60" s="4">
        <v>-0.4</v>
      </c>
      <c r="G60" s="1">
        <v>3.9</v>
      </c>
      <c r="H60" s="1">
        <v>6.7</v>
      </c>
      <c r="I60" s="1">
        <v>6.2</v>
      </c>
      <c r="J60" s="1">
        <v>1.1000000000000001</v>
      </c>
      <c r="K60" s="1">
        <v>-3</v>
      </c>
      <c r="L60" s="1">
        <v>-7.4</v>
      </c>
      <c r="M60" s="1">
        <v>-8.6</v>
      </c>
      <c r="N60" s="1">
        <v>-5.8</v>
      </c>
      <c r="O60" s="1">
        <f t="shared" si="5"/>
        <v>17.900000000000002</v>
      </c>
      <c r="P60" s="1">
        <f t="shared" si="14"/>
        <v>-16.8</v>
      </c>
      <c r="Q60" s="1">
        <f t="shared" si="15"/>
        <v>-9.9666666666666668</v>
      </c>
      <c r="R60" s="1">
        <f t="shared" si="16"/>
        <v>5.6000000000000005</v>
      </c>
      <c r="S60" s="1">
        <f t="shared" si="17"/>
        <v>-3.1</v>
      </c>
      <c r="U60" s="1">
        <f t="shared" si="6"/>
        <v>6.7</v>
      </c>
      <c r="V60" s="1">
        <f t="shared" si="7"/>
        <v>-20.7</v>
      </c>
      <c r="W60" s="4">
        <f t="shared" si="27"/>
        <v>138.33720930232559</v>
      </c>
      <c r="X60" s="1">
        <f t="shared" si="18"/>
        <v>266.1829268292683</v>
      </c>
      <c r="Y60" s="1">
        <f t="shared" si="9"/>
        <v>127.84571752694271</v>
      </c>
      <c r="Z60" s="1">
        <f t="shared" si="10"/>
        <v>202.26006806579693</v>
      </c>
      <c r="AA60" s="7">
        <f t="shared" si="11"/>
        <v>571.04420495367742</v>
      </c>
      <c r="AB60" s="1">
        <f t="shared" si="12"/>
        <v>226.1089484327604</v>
      </c>
      <c r="AC60" s="1">
        <f t="shared" si="19"/>
        <v>3120.3034883720934</v>
      </c>
      <c r="AD60" s="1">
        <f t="shared" si="20"/>
        <v>25.28273508594539</v>
      </c>
      <c r="AE60" s="12">
        <f t="shared" si="21"/>
        <v>0.70038029850736672</v>
      </c>
      <c r="AH60" s="23">
        <f t="shared" si="13"/>
        <v>0.18923000000000004</v>
      </c>
      <c r="AI60" s="23">
        <f t="shared" si="1"/>
        <v>0.20813000000000001</v>
      </c>
      <c r="AJ60" s="11">
        <f t="shared" si="2"/>
        <v>0.16196000000000002</v>
      </c>
      <c r="AK60" s="11">
        <f t="shared" si="2"/>
        <v>0.24518000000000006</v>
      </c>
      <c r="AL60" s="11">
        <f t="shared" si="2"/>
        <v>0.28582000000000002</v>
      </c>
      <c r="AM60" s="11">
        <f t="shared" si="2"/>
        <v>0.45265</v>
      </c>
      <c r="AN60" s="23">
        <f t="shared" si="3"/>
        <v>1.018358494498</v>
      </c>
      <c r="AO60" s="23">
        <f t="shared" si="3"/>
        <v>1.115979520672</v>
      </c>
      <c r="AP60" s="23">
        <f t="shared" si="3"/>
        <v>0.94748222240799995</v>
      </c>
      <c r="AQ60" s="23">
        <f t="shared" si="3"/>
        <v>0.87737903520799998</v>
      </c>
      <c r="AR60" s="23">
        <f t="shared" si="3"/>
        <v>0.67336219445000012</v>
      </c>
      <c r="AS60" s="23">
        <f t="shared" si="25"/>
        <v>2.1710080210780616</v>
      </c>
      <c r="AT60" s="23">
        <f t="shared" si="25"/>
        <v>1.0699863343819653</v>
      </c>
      <c r="AU60" s="23">
        <f t="shared" si="25"/>
        <v>0.87295749432073511</v>
      </c>
      <c r="AV60" s="23">
        <f t="shared" si="25"/>
        <v>0.27452839102579268</v>
      </c>
    </row>
    <row r="61" spans="1:48" x14ac:dyDescent="0.35">
      <c r="A61">
        <v>1891</v>
      </c>
      <c r="B61" s="1">
        <v>-14.9</v>
      </c>
      <c r="C61" s="1">
        <v>-26.8</v>
      </c>
      <c r="D61" s="1">
        <v>-17.600000000000001</v>
      </c>
      <c r="E61" s="1">
        <v>-13</v>
      </c>
      <c r="F61" s="4">
        <v>-0.4</v>
      </c>
      <c r="G61" s="1">
        <v>6.1</v>
      </c>
      <c r="H61" s="1">
        <v>5.4</v>
      </c>
      <c r="I61" s="1">
        <v>7.2</v>
      </c>
      <c r="J61" s="1">
        <v>1.4</v>
      </c>
      <c r="K61" s="1">
        <v>-4.5</v>
      </c>
      <c r="L61" s="1">
        <v>-6.5</v>
      </c>
      <c r="M61" s="1">
        <v>-11.5</v>
      </c>
      <c r="N61" s="1">
        <v>-6.3</v>
      </c>
      <c r="O61" s="1">
        <f t="shared" si="5"/>
        <v>20.099999999999998</v>
      </c>
      <c r="P61" s="1">
        <f t="shared" si="14"/>
        <v>-16.766666666666666</v>
      </c>
      <c r="Q61" s="1">
        <f t="shared" si="15"/>
        <v>-10.333333333333334</v>
      </c>
      <c r="R61" s="1">
        <f t="shared" si="16"/>
        <v>6.2333333333333334</v>
      </c>
      <c r="S61" s="1">
        <f t="shared" si="17"/>
        <v>-3.1999999999999997</v>
      </c>
      <c r="U61" s="1">
        <f t="shared" si="6"/>
        <v>7.2</v>
      </c>
      <c r="V61" s="1">
        <f t="shared" si="7"/>
        <v>-26.8</v>
      </c>
      <c r="W61" s="4">
        <f t="shared" si="27"/>
        <v>137.37692307692308</v>
      </c>
      <c r="X61" s="1">
        <f t="shared" si="18"/>
        <v>265.23728813559325</v>
      </c>
      <c r="Y61" s="1">
        <f t="shared" si="9"/>
        <v>127.86036505867017</v>
      </c>
      <c r="Z61" s="1">
        <f t="shared" si="10"/>
        <v>201.30710560625818</v>
      </c>
      <c r="AA61" s="7">
        <f t="shared" si="11"/>
        <v>613.72975228161681</v>
      </c>
      <c r="AB61" s="1">
        <f t="shared" si="12"/>
        <v>236.19399624765478</v>
      </c>
      <c r="AC61" s="1">
        <f t="shared" si="19"/>
        <v>4219.9993996247658</v>
      </c>
      <c r="AD61" s="1">
        <f t="shared" si="20"/>
        <v>19.279924953095687</v>
      </c>
      <c r="AE61" s="12">
        <f t="shared" si="21"/>
        <v>0.72392551168673924</v>
      </c>
      <c r="AH61" s="23">
        <f t="shared" si="13"/>
        <v>0.14126000000000002</v>
      </c>
      <c r="AI61" s="23">
        <f t="shared" si="1"/>
        <v>0.23606999999999995</v>
      </c>
      <c r="AJ61" s="11">
        <f t="shared" si="2"/>
        <v>0.17604</v>
      </c>
      <c r="AK61" s="11">
        <f t="shared" si="2"/>
        <v>0.26761999999999997</v>
      </c>
      <c r="AL61" s="11">
        <f t="shared" si="2"/>
        <v>0.30737999999999999</v>
      </c>
      <c r="AM61" s="11">
        <f t="shared" si="2"/>
        <v>0.46694999999999998</v>
      </c>
      <c r="AN61" s="23">
        <f t="shared" si="3"/>
        <v>0.96429358865800019</v>
      </c>
      <c r="AO61" s="23">
        <f t="shared" si="3"/>
        <v>1.0851155974720001</v>
      </c>
      <c r="AP61" s="23">
        <f t="shared" si="3"/>
        <v>0.90778532384800015</v>
      </c>
      <c r="AQ61" s="23">
        <f t="shared" si="3"/>
        <v>0.84343376384800017</v>
      </c>
      <c r="AR61" s="23">
        <f t="shared" ref="AR61:AR124" si="28">2.42*AM61^2-3.01*AM61+1.54</f>
        <v>0.66214287205000011</v>
      </c>
      <c r="AS61" s="23">
        <f t="shared" si="25"/>
        <v>2.2193461441739757</v>
      </c>
      <c r="AT61" s="23">
        <f t="shared" si="25"/>
        <v>1.0857704029140482</v>
      </c>
      <c r="AU61" s="23">
        <f t="shared" si="25"/>
        <v>0.88731676459006315</v>
      </c>
      <c r="AV61" s="23">
        <f t="shared" si="25"/>
        <v>0.28222304839311729</v>
      </c>
    </row>
    <row r="62" spans="1:48" x14ac:dyDescent="0.35">
      <c r="A62">
        <v>1892</v>
      </c>
      <c r="B62" s="1">
        <v>-14.5</v>
      </c>
      <c r="C62" s="1">
        <v>-13.8</v>
      </c>
      <c r="D62" s="1">
        <v>-16</v>
      </c>
      <c r="E62" s="1">
        <v>-9.6</v>
      </c>
      <c r="F62" s="4">
        <v>-0.8</v>
      </c>
      <c r="G62" s="1">
        <v>6.6</v>
      </c>
      <c r="H62" s="1">
        <v>7.2</v>
      </c>
      <c r="I62" s="1">
        <v>6.6</v>
      </c>
      <c r="J62" s="1">
        <v>1.6</v>
      </c>
      <c r="K62" s="5">
        <v>0.7</v>
      </c>
      <c r="L62" s="1">
        <v>-6</v>
      </c>
      <c r="M62" s="1">
        <v>-7.9</v>
      </c>
      <c r="N62" s="1">
        <v>-3.8</v>
      </c>
      <c r="O62" s="1">
        <f t="shared" si="5"/>
        <v>22</v>
      </c>
      <c r="P62" s="1">
        <f t="shared" si="14"/>
        <v>-13.266666666666666</v>
      </c>
      <c r="Q62" s="1">
        <f t="shared" si="15"/>
        <v>-8.8000000000000007</v>
      </c>
      <c r="R62" s="1">
        <f t="shared" si="16"/>
        <v>6.8</v>
      </c>
      <c r="S62" s="1">
        <f t="shared" si="17"/>
        <v>-1.2333333333333334</v>
      </c>
      <c r="U62" s="1">
        <f t="shared" si="6"/>
        <v>7.2</v>
      </c>
      <c r="V62" s="1">
        <f t="shared" si="7"/>
        <v>-16</v>
      </c>
      <c r="W62" s="4">
        <f t="shared" si="27"/>
        <v>138.79729729729729</v>
      </c>
      <c r="X62" s="5">
        <f>INTERCEPT(K$7:L$7,K62:L62)</f>
        <v>291.68656716417911</v>
      </c>
      <c r="Y62" s="1">
        <f t="shared" si="9"/>
        <v>152.88926986688182</v>
      </c>
      <c r="Z62" s="1">
        <f t="shared" si="10"/>
        <v>215.2419322307382</v>
      </c>
      <c r="AA62" s="7">
        <f t="shared" si="11"/>
        <v>733.86849536103273</v>
      </c>
      <c r="AB62" s="1">
        <f t="shared" si="12"/>
        <v>238.56000916170404</v>
      </c>
      <c r="AC62" s="1">
        <f t="shared" si="19"/>
        <v>2544.6400977248431</v>
      </c>
      <c r="AD62" s="1">
        <f t="shared" si="20"/>
        <v>19.517292716445269</v>
      </c>
      <c r="AE62" s="12">
        <f t="shared" si="21"/>
        <v>0.65060675362991693</v>
      </c>
      <c r="AH62" s="23">
        <f t="shared" si="13"/>
        <v>0.20768000000000003</v>
      </c>
      <c r="AI62" s="23">
        <f t="shared" si="1"/>
        <v>0.26019999999999999</v>
      </c>
      <c r="AJ62" s="11">
        <f t="shared" si="2"/>
        <v>0.18820000000000001</v>
      </c>
      <c r="AK62" s="11">
        <f t="shared" si="2"/>
        <v>0.28700000000000003</v>
      </c>
      <c r="AL62" s="11">
        <f t="shared" si="2"/>
        <v>0.32599999999999996</v>
      </c>
      <c r="AM62" s="11">
        <f t="shared" si="2"/>
        <v>0.47929999999999995</v>
      </c>
      <c r="AN62" s="23">
        <f t="shared" ref="AN62:AQ125" si="29">2.42*AI62^2-3.01*AI62+1.54</f>
        <v>0.92064177680000003</v>
      </c>
      <c r="AO62" s="23">
        <f t="shared" si="29"/>
        <v>1.0592325608000002</v>
      </c>
      <c r="AP62" s="23">
        <f t="shared" si="29"/>
        <v>0.87546298</v>
      </c>
      <c r="AQ62" s="23">
        <f t="shared" si="29"/>
        <v>0.81592792000000014</v>
      </c>
      <c r="AR62" s="23">
        <f t="shared" si="28"/>
        <v>0.65324994580000018</v>
      </c>
      <c r="AS62" s="23">
        <f t="shared" si="25"/>
        <v>2.3977463277111122</v>
      </c>
      <c r="AT62" s="23">
        <f t="shared" si="25"/>
        <v>1.1659658935575647</v>
      </c>
      <c r="AU62" s="23">
        <f t="shared" si="25"/>
        <v>0.95433230698464167</v>
      </c>
      <c r="AV62" s="23">
        <f t="shared" si="25"/>
        <v>0.30653272703662293</v>
      </c>
    </row>
    <row r="63" spans="1:48" x14ac:dyDescent="0.35">
      <c r="A63">
        <v>1893</v>
      </c>
      <c r="B63" s="1">
        <v>-11.3</v>
      </c>
      <c r="C63" s="1">
        <v>-17.2</v>
      </c>
      <c r="D63" s="1">
        <v>-14.2</v>
      </c>
      <c r="E63" s="1">
        <v>-10.6</v>
      </c>
      <c r="F63" s="4">
        <v>-2.7</v>
      </c>
      <c r="G63" s="1">
        <v>4.5</v>
      </c>
      <c r="H63" s="1">
        <v>7.9</v>
      </c>
      <c r="I63" s="1">
        <v>7.4</v>
      </c>
      <c r="J63" s="1">
        <v>3.9</v>
      </c>
      <c r="K63" s="1">
        <v>-2.4</v>
      </c>
      <c r="L63" s="1">
        <v>-4</v>
      </c>
      <c r="M63" s="1">
        <v>-12.6</v>
      </c>
      <c r="N63" s="1">
        <v>-4.3</v>
      </c>
      <c r="O63" s="1">
        <f t="shared" si="5"/>
        <v>23.7</v>
      </c>
      <c r="P63" s="1">
        <f t="shared" si="14"/>
        <v>-12.133333333333335</v>
      </c>
      <c r="Q63" s="1">
        <f t="shared" si="15"/>
        <v>-9.1666666666666661</v>
      </c>
      <c r="R63" s="1">
        <f t="shared" si="16"/>
        <v>6.6000000000000005</v>
      </c>
      <c r="S63" s="1">
        <f t="shared" si="17"/>
        <v>-0.83333333333333337</v>
      </c>
      <c r="U63" s="1">
        <f t="shared" si="6"/>
        <v>7.9</v>
      </c>
      <c r="V63" s="1">
        <f t="shared" si="7"/>
        <v>-17.2</v>
      </c>
      <c r="W63" s="4">
        <f t="shared" si="27"/>
        <v>146.9375</v>
      </c>
      <c r="X63" s="1">
        <f t="shared" si="18"/>
        <v>276.88095238095241</v>
      </c>
      <c r="Y63" s="1">
        <f t="shared" si="9"/>
        <v>129.94345238095241</v>
      </c>
      <c r="Z63" s="1">
        <f t="shared" si="10"/>
        <v>211.9092261904762</v>
      </c>
      <c r="AA63" s="7">
        <f t="shared" si="11"/>
        <v>684.3688492063493</v>
      </c>
      <c r="AB63" s="1">
        <f t="shared" si="12"/>
        <v>220.25093283582089</v>
      </c>
      <c r="AC63" s="1">
        <f t="shared" si="19"/>
        <v>2525.544029850746</v>
      </c>
      <c r="AD63" s="1">
        <f t="shared" si="20"/>
        <v>36.812033582089555</v>
      </c>
      <c r="AE63" s="12">
        <f t="shared" si="21"/>
        <v>0.65765407645329377</v>
      </c>
      <c r="AH63" s="23">
        <f t="shared" si="13"/>
        <v>0.23351000000000005</v>
      </c>
      <c r="AI63" s="23">
        <f t="shared" si="1"/>
        <v>0.28178999999999998</v>
      </c>
      <c r="AJ63" s="11">
        <f t="shared" si="2"/>
        <v>0.19908000000000001</v>
      </c>
      <c r="AK63" s="11">
        <f t="shared" si="2"/>
        <v>0.30434</v>
      </c>
      <c r="AL63" s="11">
        <f t="shared" si="2"/>
        <v>0.34265999999999996</v>
      </c>
      <c r="AM63" s="11">
        <f t="shared" si="2"/>
        <v>0.49034999999999995</v>
      </c>
      <c r="AN63" s="23">
        <f t="shared" si="29"/>
        <v>0.88397366192200011</v>
      </c>
      <c r="AO63" s="23">
        <f t="shared" si="29"/>
        <v>1.036680688288</v>
      </c>
      <c r="AP63" s="23">
        <f t="shared" si="29"/>
        <v>0.84808386215200005</v>
      </c>
      <c r="AQ63" s="23">
        <f t="shared" si="29"/>
        <v>0.7927398189520003</v>
      </c>
      <c r="AR63" s="23">
        <f t="shared" si="28"/>
        <v>0.64591885645000024</v>
      </c>
      <c r="AS63" s="23">
        <f t="shared" si="25"/>
        <v>2.2906886928265529</v>
      </c>
      <c r="AT63" s="23">
        <f t="shared" si="25"/>
        <v>1.1082107227636664</v>
      </c>
      <c r="AU63" s="23">
        <f t="shared" si="25"/>
        <v>0.90839568009446525</v>
      </c>
      <c r="AV63" s="23">
        <f t="shared" si="25"/>
        <v>0.29434870802501595</v>
      </c>
    </row>
    <row r="64" spans="1:48" x14ac:dyDescent="0.35">
      <c r="A64">
        <v>1894</v>
      </c>
      <c r="B64" s="1">
        <v>-18.600000000000001</v>
      </c>
      <c r="C64" s="1">
        <v>-26.2</v>
      </c>
      <c r="D64" s="1">
        <v>-24.2</v>
      </c>
      <c r="E64" s="1">
        <v>-15</v>
      </c>
      <c r="F64" s="4">
        <v>-1.1000000000000001</v>
      </c>
      <c r="G64" s="1">
        <v>1.5</v>
      </c>
      <c r="H64" s="1">
        <v>7.2</v>
      </c>
      <c r="I64" s="1">
        <v>7</v>
      </c>
      <c r="J64" s="1">
        <v>1.9</v>
      </c>
      <c r="K64" s="1">
        <v>-1.8</v>
      </c>
      <c r="L64" s="1">
        <v>-8.4</v>
      </c>
      <c r="M64" s="1">
        <v>-12.9</v>
      </c>
      <c r="N64" s="1">
        <v>-7.6</v>
      </c>
      <c r="O64" s="1">
        <f t="shared" si="5"/>
        <v>17.599999999999998</v>
      </c>
      <c r="P64" s="1">
        <f t="shared" si="14"/>
        <v>-19.133333333333336</v>
      </c>
      <c r="Q64" s="1">
        <f t="shared" si="15"/>
        <v>-13.433333333333335</v>
      </c>
      <c r="R64" s="1">
        <f t="shared" si="16"/>
        <v>5.2333333333333334</v>
      </c>
      <c r="S64" s="1">
        <f t="shared" si="17"/>
        <v>-2.7666666666666671</v>
      </c>
      <c r="U64" s="1">
        <f t="shared" si="6"/>
        <v>7.2</v>
      </c>
      <c r="V64" s="1">
        <f t="shared" si="7"/>
        <v>-26.2</v>
      </c>
      <c r="W64" s="4">
        <f t="shared" si="27"/>
        <v>148.40384615384616</v>
      </c>
      <c r="X64" s="1">
        <f t="shared" si="18"/>
        <v>273.66216216216219</v>
      </c>
      <c r="Y64" s="1">
        <f t="shared" si="9"/>
        <v>125.25831600831603</v>
      </c>
      <c r="Z64" s="1">
        <f t="shared" si="10"/>
        <v>211.03300415800419</v>
      </c>
      <c r="AA64" s="7">
        <f t="shared" si="11"/>
        <v>601.23991683991687</v>
      </c>
      <c r="AB64" s="1">
        <f t="shared" si="12"/>
        <v>236.52289377289375</v>
      </c>
      <c r="AC64" s="1">
        <f t="shared" si="19"/>
        <v>4131.2665445665434</v>
      </c>
      <c r="AD64" s="1">
        <f t="shared" si="20"/>
        <v>30.142399267399284</v>
      </c>
      <c r="AE64" s="12">
        <f t="shared" si="21"/>
        <v>0.72385652368793774</v>
      </c>
      <c r="AH64" s="23">
        <f t="shared" si="13"/>
        <v>0.20768000000000003</v>
      </c>
      <c r="AI64" s="23">
        <f t="shared" si="1"/>
        <v>0.20431999999999997</v>
      </c>
      <c r="AJ64" s="11">
        <f t="shared" si="2"/>
        <v>0.16003999999999999</v>
      </c>
      <c r="AK64" s="11">
        <f t="shared" si="2"/>
        <v>0.24212</v>
      </c>
      <c r="AL64" s="11">
        <f t="shared" si="2"/>
        <v>0.28287999999999996</v>
      </c>
      <c r="AM64" s="11">
        <f t="shared" si="2"/>
        <v>0.45069999999999999</v>
      </c>
      <c r="AN64" s="23">
        <f t="shared" si="29"/>
        <v>1.026023723008</v>
      </c>
      <c r="AO64" s="23">
        <f t="shared" si="29"/>
        <v>1.1202625798720001</v>
      </c>
      <c r="AP64" s="23">
        <f t="shared" si="29"/>
        <v>0.95308426844800009</v>
      </c>
      <c r="AQ64" s="23">
        <f t="shared" si="29"/>
        <v>0.88218224844800019</v>
      </c>
      <c r="AR64" s="23">
        <f t="shared" si="28"/>
        <v>0.67496878580000019</v>
      </c>
      <c r="AS64" s="23">
        <f t="shared" si="25"/>
        <v>2.2319387331086809</v>
      </c>
      <c r="AT64" s="23">
        <f t="shared" si="25"/>
        <v>1.1011522874413773</v>
      </c>
      <c r="AU64" s="23">
        <f t="shared" si="25"/>
        <v>0.89818886619539817</v>
      </c>
      <c r="AV64" s="23">
        <f t="shared" si="25"/>
        <v>0.28202901024931926</v>
      </c>
    </row>
    <row r="65" spans="1:48" x14ac:dyDescent="0.35">
      <c r="A65">
        <v>1895</v>
      </c>
      <c r="B65" s="1">
        <v>-10.7</v>
      </c>
      <c r="C65" s="1">
        <v>-8.1999999999999993</v>
      </c>
      <c r="D65" s="1">
        <v>-12.1</v>
      </c>
      <c r="E65" s="1">
        <v>-10.1</v>
      </c>
      <c r="F65" s="4">
        <v>-2.4</v>
      </c>
      <c r="G65" s="1">
        <v>2.7</v>
      </c>
      <c r="H65" s="1">
        <v>6.8</v>
      </c>
      <c r="I65" s="1">
        <v>6.4</v>
      </c>
      <c r="J65" s="1">
        <v>0.8</v>
      </c>
      <c r="K65" s="1">
        <v>-1</v>
      </c>
      <c r="L65" s="1">
        <v>-7</v>
      </c>
      <c r="M65" s="1">
        <v>-9.9</v>
      </c>
      <c r="N65" s="1">
        <v>-3.7</v>
      </c>
      <c r="O65" s="1">
        <f t="shared" si="5"/>
        <v>16.7</v>
      </c>
      <c r="P65" s="1">
        <f t="shared" si="14"/>
        <v>-10.6</v>
      </c>
      <c r="Q65" s="1">
        <f t="shared" si="15"/>
        <v>-8.1999999999999993</v>
      </c>
      <c r="R65" s="1">
        <f t="shared" si="16"/>
        <v>5.3</v>
      </c>
      <c r="S65" s="1">
        <f t="shared" si="17"/>
        <v>-2.4</v>
      </c>
      <c r="U65" s="1">
        <f t="shared" si="6"/>
        <v>6.8</v>
      </c>
      <c r="V65" s="1">
        <f t="shared" si="7"/>
        <v>-12.1</v>
      </c>
      <c r="W65" s="4">
        <f t="shared" si="27"/>
        <v>149.85294117647058</v>
      </c>
      <c r="X65" s="1">
        <f t="shared" si="18"/>
        <v>271.55555555555554</v>
      </c>
      <c r="Y65" s="1">
        <f t="shared" si="9"/>
        <v>121.70261437908496</v>
      </c>
      <c r="Z65" s="1">
        <f t="shared" si="10"/>
        <v>210.70424836601308</v>
      </c>
      <c r="AA65" s="7">
        <f t="shared" si="11"/>
        <v>551.71851851851852</v>
      </c>
      <c r="AB65" s="1">
        <f t="shared" si="12"/>
        <v>241.19077901430839</v>
      </c>
      <c r="AC65" s="1">
        <f t="shared" si="19"/>
        <v>1945.6056173820875</v>
      </c>
      <c r="AD65" s="1">
        <f t="shared" si="20"/>
        <v>29.257551669316385</v>
      </c>
      <c r="AE65" s="12">
        <f t="shared" si="21"/>
        <v>0.65252240700218378</v>
      </c>
      <c r="AH65" s="23">
        <f t="shared" si="13"/>
        <v>0.19292000000000004</v>
      </c>
      <c r="AI65" s="23">
        <f t="shared" si="1"/>
        <v>0.19288999999999998</v>
      </c>
      <c r="AJ65" s="11">
        <f t="shared" si="2"/>
        <v>0.15428</v>
      </c>
      <c r="AK65" s="11">
        <f t="shared" si="2"/>
        <v>0.23293999999999998</v>
      </c>
      <c r="AL65" s="11">
        <f t="shared" si="2"/>
        <v>0.27405999999999997</v>
      </c>
      <c r="AM65" s="11">
        <f t="shared" si="2"/>
        <v>0.44484999999999997</v>
      </c>
      <c r="AN65" s="23">
        <f t="shared" si="29"/>
        <v>1.0494409560820002</v>
      </c>
      <c r="AO65" s="23">
        <f t="shared" si="29"/>
        <v>1.1332188105280001</v>
      </c>
      <c r="AP65" s="23">
        <f t="shared" si="29"/>
        <v>0.9701623255120001</v>
      </c>
      <c r="AQ65" s="23">
        <f t="shared" si="29"/>
        <v>0.89684289831200004</v>
      </c>
      <c r="AR65" s="23">
        <f t="shared" si="28"/>
        <v>0.67989898445000019</v>
      </c>
      <c r="AS65" s="23">
        <f t="shared" si="25"/>
        <v>2.1503745890472907</v>
      </c>
      <c r="AT65" s="23">
        <f t="shared" si="25"/>
        <v>1.0642381304663833</v>
      </c>
      <c r="AU65" s="23">
        <f t="shared" si="25"/>
        <v>0.86752415202116306</v>
      </c>
      <c r="AV65" s="23">
        <f t="shared" si="25"/>
        <v>0.27114962778294177</v>
      </c>
    </row>
    <row r="66" spans="1:48" x14ac:dyDescent="0.35">
      <c r="A66">
        <v>1896</v>
      </c>
      <c r="B66" s="1">
        <v>-19.399999999999999</v>
      </c>
      <c r="C66" s="1">
        <v>-25.9</v>
      </c>
      <c r="D66" s="1">
        <v>-20.2</v>
      </c>
      <c r="E66" s="1">
        <v>-16.399999999999999</v>
      </c>
      <c r="F66" s="4">
        <v>-4.2</v>
      </c>
      <c r="G66" s="1">
        <v>3.7</v>
      </c>
      <c r="H66" s="1">
        <v>7.7</v>
      </c>
      <c r="I66" s="1">
        <v>7.5</v>
      </c>
      <c r="J66" s="1">
        <v>3.3</v>
      </c>
      <c r="K66" s="1">
        <v>-0.5</v>
      </c>
      <c r="L66" s="1">
        <v>-7.3</v>
      </c>
      <c r="M66" s="1">
        <v>-11.3</v>
      </c>
      <c r="N66" s="1">
        <v>-6.9</v>
      </c>
      <c r="O66" s="1">
        <f t="shared" si="5"/>
        <v>22.2</v>
      </c>
      <c r="P66" s="1">
        <f t="shared" si="14"/>
        <v>-18.399999999999999</v>
      </c>
      <c r="Q66" s="1">
        <f t="shared" si="15"/>
        <v>-13.6</v>
      </c>
      <c r="R66" s="1">
        <f t="shared" si="16"/>
        <v>6.3</v>
      </c>
      <c r="S66" s="1">
        <f t="shared" si="17"/>
        <v>-1.5</v>
      </c>
      <c r="U66" s="1">
        <f t="shared" si="6"/>
        <v>7.7</v>
      </c>
      <c r="V66" s="1">
        <f t="shared" si="7"/>
        <v>-25.9</v>
      </c>
      <c r="W66" s="4">
        <f t="shared" si="27"/>
        <v>151.71518987341773</v>
      </c>
      <c r="X66" s="1">
        <f t="shared" si="18"/>
        <v>284.48684210526318</v>
      </c>
      <c r="Y66" s="1">
        <f t="shared" si="9"/>
        <v>132.77165223184545</v>
      </c>
      <c r="Z66" s="1">
        <f t="shared" si="10"/>
        <v>218.10101598934045</v>
      </c>
      <c r="AA66" s="7">
        <f t="shared" si="11"/>
        <v>681.56114812347323</v>
      </c>
      <c r="AB66" s="1">
        <f t="shared" si="12"/>
        <v>245.15963431786219</v>
      </c>
      <c r="AC66" s="1">
        <f t="shared" si="19"/>
        <v>4233.0896858884198</v>
      </c>
      <c r="AD66" s="1">
        <f t="shared" si="20"/>
        <v>29.135372714486635</v>
      </c>
      <c r="AE66" s="12">
        <f t="shared" si="21"/>
        <v>0.71364446609470944</v>
      </c>
      <c r="AH66" s="23">
        <f t="shared" si="13"/>
        <v>0.22613000000000005</v>
      </c>
      <c r="AI66" s="23">
        <f t="shared" si="1"/>
        <v>0.26273999999999997</v>
      </c>
      <c r="AJ66" s="11">
        <f t="shared" si="2"/>
        <v>0.18948000000000001</v>
      </c>
      <c r="AK66" s="11">
        <f t="shared" si="2"/>
        <v>0.28904000000000002</v>
      </c>
      <c r="AL66" s="11">
        <f t="shared" si="2"/>
        <v>0.32795999999999997</v>
      </c>
      <c r="AM66" s="11">
        <f t="shared" si="2"/>
        <v>0.48059999999999997</v>
      </c>
      <c r="AN66" s="23">
        <f t="shared" si="29"/>
        <v>0.9162107843920001</v>
      </c>
      <c r="AO66" s="23">
        <f t="shared" si="29"/>
        <v>1.056549662368</v>
      </c>
      <c r="AP66" s="23">
        <f t="shared" si="29"/>
        <v>0.87216637427200006</v>
      </c>
      <c r="AQ66" s="23">
        <f t="shared" si="29"/>
        <v>0.81313018307200013</v>
      </c>
      <c r="AR66" s="23">
        <f t="shared" si="28"/>
        <v>0.65235679120000012</v>
      </c>
      <c r="AS66" s="23">
        <f t="shared" si="25"/>
        <v>2.3077875279367643</v>
      </c>
      <c r="AT66" s="23">
        <f t="shared" si="25"/>
        <v>1.1215274663573023</v>
      </c>
      <c r="AU66" s="23">
        <f t="shared" si="25"/>
        <v>0.91811495385203268</v>
      </c>
      <c r="AV66" s="23">
        <f t="shared" si="25"/>
        <v>0.29520454695837212</v>
      </c>
    </row>
    <row r="67" spans="1:48" x14ac:dyDescent="0.35">
      <c r="A67">
        <v>1897</v>
      </c>
      <c r="B67" s="1">
        <v>-16.7</v>
      </c>
      <c r="C67" s="1">
        <v>-24.5</v>
      </c>
      <c r="D67" s="1">
        <v>-14.3</v>
      </c>
      <c r="E67" s="1">
        <v>-13.6</v>
      </c>
      <c r="F67" s="4">
        <v>-3</v>
      </c>
      <c r="G67" s="1">
        <v>4.3</v>
      </c>
      <c r="H67" s="1">
        <v>7.4</v>
      </c>
      <c r="I67" s="1">
        <v>6</v>
      </c>
      <c r="J67" s="1">
        <v>2.4</v>
      </c>
      <c r="K67" s="1">
        <v>-1.2</v>
      </c>
      <c r="L67" s="1">
        <v>-7.5</v>
      </c>
      <c r="M67" s="1">
        <v>-10</v>
      </c>
      <c r="N67" s="1">
        <v>-5.9</v>
      </c>
      <c r="O67" s="1">
        <f t="shared" si="5"/>
        <v>20.099999999999998</v>
      </c>
      <c r="P67" s="1">
        <f t="shared" si="14"/>
        <v>-17.5</v>
      </c>
      <c r="Q67" s="1">
        <f t="shared" si="15"/>
        <v>-10.299999999999999</v>
      </c>
      <c r="R67" s="1">
        <f t="shared" si="16"/>
        <v>5.8999999999999995</v>
      </c>
      <c r="S67" s="1">
        <f t="shared" si="17"/>
        <v>-2.1</v>
      </c>
      <c r="U67" s="1">
        <f t="shared" si="6"/>
        <v>7.4</v>
      </c>
      <c r="V67" s="1">
        <f t="shared" si="7"/>
        <v>-24.5</v>
      </c>
      <c r="W67" s="4">
        <f t="shared" si="27"/>
        <v>148.03424657534248</v>
      </c>
      <c r="X67" s="1">
        <f t="shared" si="18"/>
        <v>278.33333333333331</v>
      </c>
      <c r="Y67" s="1">
        <f t="shared" si="9"/>
        <v>130.29908675799084</v>
      </c>
      <c r="Z67" s="1">
        <f t="shared" si="10"/>
        <v>213.1837899543379</v>
      </c>
      <c r="AA67" s="7">
        <f t="shared" si="11"/>
        <v>642.80882800608811</v>
      </c>
      <c r="AB67" s="1">
        <f t="shared" si="12"/>
        <v>228.5474044700793</v>
      </c>
      <c r="AC67" s="1">
        <f t="shared" si="19"/>
        <v>3732.9409396779615</v>
      </c>
      <c r="AD67" s="1">
        <f t="shared" si="20"/>
        <v>33.760544340302829</v>
      </c>
      <c r="AE67" s="12">
        <f t="shared" si="21"/>
        <v>0.70672940595983869</v>
      </c>
      <c r="AH67" s="23">
        <f t="shared" si="13"/>
        <v>0.21506000000000003</v>
      </c>
      <c r="AI67" s="23">
        <f t="shared" si="1"/>
        <v>0.23606999999999995</v>
      </c>
      <c r="AJ67" s="11">
        <f t="shared" si="2"/>
        <v>0.17604</v>
      </c>
      <c r="AK67" s="11">
        <f t="shared" si="2"/>
        <v>0.26761999999999997</v>
      </c>
      <c r="AL67" s="11">
        <f t="shared" si="2"/>
        <v>0.30737999999999999</v>
      </c>
      <c r="AM67" s="11">
        <f t="shared" si="2"/>
        <v>0.46694999999999998</v>
      </c>
      <c r="AN67" s="23">
        <f t="shared" si="29"/>
        <v>0.96429358865800019</v>
      </c>
      <c r="AO67" s="23">
        <f t="shared" si="29"/>
        <v>1.0851155974720001</v>
      </c>
      <c r="AP67" s="23">
        <f t="shared" si="29"/>
        <v>0.90778532384800015</v>
      </c>
      <c r="AQ67" s="23">
        <f t="shared" si="29"/>
        <v>0.84343376384800017</v>
      </c>
      <c r="AR67" s="23">
        <f t="shared" si="28"/>
        <v>0.66214287205000011</v>
      </c>
      <c r="AS67" s="23">
        <f t="shared" si="25"/>
        <v>2.271315007848473</v>
      </c>
      <c r="AT67" s="23">
        <f t="shared" si="25"/>
        <v>1.1111951228023673</v>
      </c>
      <c r="AU67" s="23">
        <f t="shared" si="25"/>
        <v>0.90809443557037761</v>
      </c>
      <c r="AV67" s="23">
        <f t="shared" si="25"/>
        <v>0.28883166650626962</v>
      </c>
    </row>
    <row r="68" spans="1:48" x14ac:dyDescent="0.35">
      <c r="A68">
        <v>1898</v>
      </c>
      <c r="B68" s="1">
        <v>-19</v>
      </c>
      <c r="C68" s="1">
        <v>-27.7</v>
      </c>
      <c r="D68" s="1">
        <v>-16.8</v>
      </c>
      <c r="E68" s="1">
        <v>-13</v>
      </c>
      <c r="F68" s="4">
        <v>-1.6</v>
      </c>
      <c r="G68" s="1">
        <v>4.8</v>
      </c>
      <c r="H68" s="1">
        <v>5.2</v>
      </c>
      <c r="I68" s="1">
        <v>5.7</v>
      </c>
      <c r="J68" s="1">
        <v>2.6</v>
      </c>
      <c r="K68" s="1">
        <v>-0.9</v>
      </c>
      <c r="L68" s="1">
        <v>-8.9</v>
      </c>
      <c r="M68" s="1">
        <v>-18.2</v>
      </c>
      <c r="N68" s="1">
        <v>-7.3</v>
      </c>
      <c r="O68" s="1">
        <f t="shared" si="5"/>
        <v>18.3</v>
      </c>
      <c r="P68" s="1">
        <f t="shared" si="14"/>
        <v>-18.900000000000002</v>
      </c>
      <c r="Q68" s="1">
        <f t="shared" si="15"/>
        <v>-10.466666666666667</v>
      </c>
      <c r="R68" s="1">
        <f t="shared" si="16"/>
        <v>5.2333333333333334</v>
      </c>
      <c r="S68" s="1">
        <f t="shared" si="17"/>
        <v>-2.4</v>
      </c>
      <c r="U68" s="1">
        <f t="shared" si="6"/>
        <v>5.7</v>
      </c>
      <c r="V68" s="1">
        <f t="shared" si="7"/>
        <v>-27.7</v>
      </c>
      <c r="W68" s="4">
        <f t="shared" si="27"/>
        <v>143.125</v>
      </c>
      <c r="X68" s="1">
        <f t="shared" si="18"/>
        <v>280.65714285714284</v>
      </c>
      <c r="Y68" s="1">
        <f t="shared" si="9"/>
        <v>137.53214285714284</v>
      </c>
      <c r="Z68" s="1">
        <f t="shared" si="10"/>
        <v>211.89107142857142</v>
      </c>
      <c r="AA68" s="7">
        <f t="shared" si="11"/>
        <v>522.62214285714276</v>
      </c>
      <c r="AB68" s="1">
        <f t="shared" si="12"/>
        <v>229.79166666666669</v>
      </c>
      <c r="AC68" s="1">
        <f t="shared" si="19"/>
        <v>4243.4861111111113</v>
      </c>
      <c r="AD68" s="1">
        <f t="shared" si="20"/>
        <v>28.229166666666657</v>
      </c>
      <c r="AE68" s="12">
        <f t="shared" si="21"/>
        <v>0.74022548448640124</v>
      </c>
      <c r="AH68" s="23">
        <f t="shared" si="13"/>
        <v>0.13388000000000003</v>
      </c>
      <c r="AI68" s="23">
        <f t="shared" si="1"/>
        <v>0.21321000000000001</v>
      </c>
      <c r="AJ68" s="11">
        <f t="shared" si="2"/>
        <v>0.16452</v>
      </c>
      <c r="AK68" s="11">
        <f t="shared" si="2"/>
        <v>0.24926000000000004</v>
      </c>
      <c r="AL68" s="11">
        <f t="shared" si="2"/>
        <v>0.28974</v>
      </c>
      <c r="AM68" s="11">
        <f t="shared" si="2"/>
        <v>0.45524999999999999</v>
      </c>
      <c r="AN68" s="23">
        <f t="shared" si="29"/>
        <v>1.008247479922</v>
      </c>
      <c r="AO68" s="23">
        <f t="shared" si="29"/>
        <v>1.1102965295680001</v>
      </c>
      <c r="AP68" s="23">
        <f t="shared" si="29"/>
        <v>0.940083325192</v>
      </c>
      <c r="AQ68" s="23">
        <f t="shared" si="29"/>
        <v>0.87103982759200016</v>
      </c>
      <c r="AR68" s="23">
        <f t="shared" si="28"/>
        <v>0.67124870125000025</v>
      </c>
      <c r="AS68" s="23">
        <f t="shared" si="25"/>
        <v>2.0716283495882295</v>
      </c>
      <c r="AT68" s="23">
        <f t="shared" si="25"/>
        <v>1.0196119329087177</v>
      </c>
      <c r="AU68" s="23">
        <f t="shared" si="25"/>
        <v>0.83210382197204336</v>
      </c>
      <c r="AV68" s="23">
        <f t="shared" si="25"/>
        <v>0.26221870487995408</v>
      </c>
    </row>
    <row r="69" spans="1:48" x14ac:dyDescent="0.35">
      <c r="A69">
        <v>1899</v>
      </c>
      <c r="B69" s="1">
        <v>-15.8</v>
      </c>
      <c r="C69" s="1">
        <v>-22</v>
      </c>
      <c r="D69" s="1">
        <v>-14.2</v>
      </c>
      <c r="E69" s="1">
        <v>-7.1</v>
      </c>
      <c r="F69" s="4">
        <v>-0.2</v>
      </c>
      <c r="G69" s="1">
        <v>4.7</v>
      </c>
      <c r="H69" s="1">
        <v>6.5</v>
      </c>
      <c r="I69" s="1">
        <v>6.9</v>
      </c>
      <c r="J69" s="1">
        <v>3.3</v>
      </c>
      <c r="K69" s="1">
        <v>-3.7</v>
      </c>
      <c r="L69" s="1">
        <v>-8.3000000000000007</v>
      </c>
      <c r="M69" s="1">
        <v>-11.2</v>
      </c>
      <c r="N69" s="1">
        <v>-5.0999999999999996</v>
      </c>
      <c r="O69" s="1">
        <f t="shared" si="5"/>
        <v>21.400000000000002</v>
      </c>
      <c r="P69" s="1">
        <f t="shared" si="14"/>
        <v>-18.666666666666668</v>
      </c>
      <c r="Q69" s="1">
        <f t="shared" si="15"/>
        <v>-7.1666666666666652</v>
      </c>
      <c r="R69" s="1">
        <f t="shared" si="16"/>
        <v>6.0333333333333341</v>
      </c>
      <c r="S69" s="1">
        <f t="shared" si="17"/>
        <v>-2.9000000000000004</v>
      </c>
      <c r="U69" s="1">
        <f t="shared" si="6"/>
        <v>6.9</v>
      </c>
      <c r="V69" s="1">
        <f t="shared" si="7"/>
        <v>-22</v>
      </c>
      <c r="W69" s="4">
        <f t="shared" si="27"/>
        <v>136.74489795918367</v>
      </c>
      <c r="X69" s="1">
        <f t="shared" si="18"/>
        <v>272.37857142857143</v>
      </c>
      <c r="Y69" s="1">
        <f t="shared" si="9"/>
        <v>135.63367346938776</v>
      </c>
      <c r="Z69" s="1">
        <f t="shared" si="10"/>
        <v>204.56173469387755</v>
      </c>
      <c r="AA69" s="7">
        <f t="shared" si="11"/>
        <v>623.91489795918369</v>
      </c>
      <c r="AB69" s="1">
        <f t="shared" si="12"/>
        <v>221.08775510204083</v>
      </c>
      <c r="AC69" s="1">
        <f t="shared" si="19"/>
        <v>3242.6204081632654</v>
      </c>
      <c r="AD69" s="1">
        <f t="shared" si="20"/>
        <v>26.201020408163259</v>
      </c>
      <c r="AE69" s="12">
        <f t="shared" si="21"/>
        <v>0.69509781070147469</v>
      </c>
      <c r="AH69" s="23">
        <f t="shared" si="13"/>
        <v>0.18185000000000001</v>
      </c>
      <c r="AI69" s="23">
        <f t="shared" si="1"/>
        <v>0.25258000000000003</v>
      </c>
      <c r="AJ69" s="11">
        <f t="shared" si="2"/>
        <v>0.18436000000000002</v>
      </c>
      <c r="AK69" s="11">
        <f t="shared" si="2"/>
        <v>0.28088000000000002</v>
      </c>
      <c r="AL69" s="11">
        <f t="shared" si="2"/>
        <v>0.32012000000000002</v>
      </c>
      <c r="AM69" s="11">
        <f t="shared" si="2"/>
        <v>0.47539999999999999</v>
      </c>
      <c r="AN69" s="23">
        <f t="shared" si="29"/>
        <v>0.93412210848800004</v>
      </c>
      <c r="AO69" s="23">
        <f t="shared" si="29"/>
        <v>1.0673288352320001</v>
      </c>
      <c r="AP69" s="23">
        <f t="shared" si="29"/>
        <v>0.88547365004800005</v>
      </c>
      <c r="AQ69" s="23">
        <f t="shared" si="29"/>
        <v>0.82443269084799997</v>
      </c>
      <c r="AR69" s="23">
        <f t="shared" si="28"/>
        <v>0.65597848720000018</v>
      </c>
      <c r="AS69" s="23">
        <f t="shared" si="25"/>
        <v>2.2192705523082243</v>
      </c>
      <c r="AT69" s="23">
        <f t="shared" si="25"/>
        <v>1.0812057100590322</v>
      </c>
      <c r="AU69" s="23">
        <f t="shared" si="25"/>
        <v>0.88451435820954616</v>
      </c>
      <c r="AV69" s="23">
        <f t="shared" si="25"/>
        <v>0.28322756076579536</v>
      </c>
    </row>
    <row r="70" spans="1:48" x14ac:dyDescent="0.35">
      <c r="A70">
        <v>1900</v>
      </c>
      <c r="B70" s="1">
        <v>-16.7</v>
      </c>
      <c r="C70" s="1">
        <v>-8.1</v>
      </c>
      <c r="D70" s="1">
        <v>-8.1</v>
      </c>
      <c r="E70" s="1">
        <v>-9.1</v>
      </c>
      <c r="F70" s="5">
        <v>0.6</v>
      </c>
      <c r="G70" s="1">
        <v>6.4</v>
      </c>
      <c r="H70" s="1">
        <v>8.4</v>
      </c>
      <c r="I70" s="1">
        <v>7.4</v>
      </c>
      <c r="J70" s="1">
        <v>1.8</v>
      </c>
      <c r="K70" s="1">
        <v>-1.5</v>
      </c>
      <c r="L70" s="1">
        <v>-7.2</v>
      </c>
      <c r="M70" s="1">
        <v>-13.6</v>
      </c>
      <c r="N70" s="1">
        <v>-3.3</v>
      </c>
      <c r="O70" s="1">
        <f t="shared" si="5"/>
        <v>24.6</v>
      </c>
      <c r="P70" s="1">
        <f t="shared" si="14"/>
        <v>-12</v>
      </c>
      <c r="Q70" s="1">
        <f t="shared" si="15"/>
        <v>-5.5333333333333323</v>
      </c>
      <c r="R70" s="1">
        <f t="shared" si="16"/>
        <v>7.4000000000000012</v>
      </c>
      <c r="S70" s="1">
        <f t="shared" si="17"/>
        <v>-2.3000000000000003</v>
      </c>
      <c r="U70" s="1">
        <f t="shared" si="6"/>
        <v>8.4</v>
      </c>
      <c r="V70" s="1">
        <f t="shared" si="7"/>
        <v>-16.7</v>
      </c>
      <c r="W70" s="5">
        <f>INTERCEPT(E$7:F$7,E70:F70)</f>
        <v>133.61340206185568</v>
      </c>
      <c r="X70" s="1">
        <f t="shared" si="18"/>
        <v>274.63636363636363</v>
      </c>
      <c r="Y70" s="1">
        <f t="shared" si="9"/>
        <v>141.02296157450795</v>
      </c>
      <c r="Z70" s="1">
        <f t="shared" si="10"/>
        <v>204.12488284910967</v>
      </c>
      <c r="AA70" s="7">
        <f t="shared" si="11"/>
        <v>789.7285848172445</v>
      </c>
      <c r="AB70" s="1">
        <f t="shared" si="12"/>
        <v>226.23483063328425</v>
      </c>
      <c r="AC70" s="1">
        <f t="shared" si="19"/>
        <v>2518.7477810505643</v>
      </c>
      <c r="AD70" s="1">
        <f t="shared" si="20"/>
        <v>20.495986745213557</v>
      </c>
      <c r="AE70" s="12">
        <f t="shared" si="21"/>
        <v>0.64104759699520364</v>
      </c>
      <c r="AH70" s="23">
        <f t="shared" si="13"/>
        <v>0.25196000000000002</v>
      </c>
      <c r="AI70" s="23">
        <f t="shared" si="1"/>
        <v>0.29322000000000004</v>
      </c>
      <c r="AJ70" s="11">
        <f t="shared" si="2"/>
        <v>0.20484000000000002</v>
      </c>
      <c r="AK70" s="11">
        <f t="shared" si="2"/>
        <v>0.31352000000000002</v>
      </c>
      <c r="AL70" s="11">
        <f t="shared" si="2"/>
        <v>0.35148000000000001</v>
      </c>
      <c r="AM70" s="11">
        <f t="shared" si="2"/>
        <v>0.49619999999999997</v>
      </c>
      <c r="AN70" s="23">
        <f t="shared" si="29"/>
        <v>0.86547448352800005</v>
      </c>
      <c r="AO70" s="23">
        <f t="shared" si="29"/>
        <v>1.024973409952</v>
      </c>
      <c r="AP70" s="23">
        <f t="shared" si="29"/>
        <v>0.83417819276800009</v>
      </c>
      <c r="AQ70" s="23">
        <f t="shared" si="29"/>
        <v>0.78100762076800012</v>
      </c>
      <c r="AR70" s="23">
        <f t="shared" si="28"/>
        <v>0.64227694480000008</v>
      </c>
      <c r="AS70" s="23">
        <f t="shared" si="25"/>
        <v>2.4467730014493578</v>
      </c>
      <c r="AT70" s="23">
        <f t="shared" si="25"/>
        <v>1.1806636072585315</v>
      </c>
      <c r="AU70" s="23">
        <f t="shared" si="25"/>
        <v>0.96857035342074471</v>
      </c>
      <c r="AV70" s="23">
        <f t="shared" si="25"/>
        <v>0.31530302041816682</v>
      </c>
    </row>
    <row r="71" spans="1:48" x14ac:dyDescent="0.35">
      <c r="A71">
        <v>1901</v>
      </c>
      <c r="B71" s="1">
        <v>-18.600000000000001</v>
      </c>
      <c r="C71" s="1">
        <v>-5.4</v>
      </c>
      <c r="D71" s="1">
        <v>-13.7</v>
      </c>
      <c r="E71" s="1">
        <v>-10.5</v>
      </c>
      <c r="F71" s="4">
        <v>-2.2999999999999998</v>
      </c>
      <c r="G71" s="1">
        <v>2.5</v>
      </c>
      <c r="H71" s="1">
        <v>6.5</v>
      </c>
      <c r="I71" s="1">
        <v>6.5</v>
      </c>
      <c r="J71" s="1">
        <v>3.1</v>
      </c>
      <c r="K71" s="1">
        <v>-3.1</v>
      </c>
      <c r="L71" s="1">
        <v>-3</v>
      </c>
      <c r="M71" s="1">
        <v>-8.3000000000000007</v>
      </c>
      <c r="N71" s="1">
        <v>-3.9</v>
      </c>
      <c r="O71" s="1">
        <f t="shared" si="5"/>
        <v>18.600000000000001</v>
      </c>
      <c r="P71" s="1">
        <f t="shared" si="14"/>
        <v>-12.533333333333333</v>
      </c>
      <c r="Q71" s="1">
        <f t="shared" si="15"/>
        <v>-8.8333333333333339</v>
      </c>
      <c r="R71" s="1">
        <f t="shared" si="16"/>
        <v>5.166666666666667</v>
      </c>
      <c r="S71" s="1">
        <f t="shared" si="17"/>
        <v>-1</v>
      </c>
      <c r="U71" s="1">
        <f t="shared" si="6"/>
        <v>6.5</v>
      </c>
      <c r="V71" s="1">
        <f t="shared" si="7"/>
        <v>-18.600000000000001</v>
      </c>
      <c r="W71" s="4">
        <f t="shared" si="27"/>
        <v>150.11458333333334</v>
      </c>
      <c r="X71" s="1">
        <f t="shared" si="18"/>
        <v>273.25</v>
      </c>
      <c r="Y71" s="1">
        <f t="shared" si="9"/>
        <v>123.13541666666666</v>
      </c>
      <c r="Z71" s="1">
        <f t="shared" si="10"/>
        <v>211.68229166666669</v>
      </c>
      <c r="AA71" s="7">
        <f t="shared" si="11"/>
        <v>533.58680555555543</v>
      </c>
      <c r="AB71" s="1">
        <f t="shared" si="12"/>
        <v>240.47821969696972</v>
      </c>
      <c r="AC71" s="1">
        <f t="shared" si="19"/>
        <v>2981.9299242424245</v>
      </c>
      <c r="AD71" s="1">
        <f t="shared" si="20"/>
        <v>29.875473484848484</v>
      </c>
      <c r="AE71" s="12">
        <f t="shared" si="21"/>
        <v>0.70273421584120588</v>
      </c>
      <c r="AH71" s="23">
        <f t="shared" si="13"/>
        <v>0.18185000000000001</v>
      </c>
      <c r="AI71" s="23">
        <f t="shared" si="1"/>
        <v>0.21702000000000002</v>
      </c>
      <c r="AJ71" s="11">
        <f t="shared" si="2"/>
        <v>0.16644000000000003</v>
      </c>
      <c r="AK71" s="11">
        <f t="shared" si="2"/>
        <v>0.25232000000000004</v>
      </c>
      <c r="AL71" s="11">
        <f t="shared" si="2"/>
        <v>0.29268</v>
      </c>
      <c r="AM71" s="11">
        <f t="shared" si="2"/>
        <v>0.4572</v>
      </c>
      <c r="AN71" s="23">
        <f t="shared" si="29"/>
        <v>1.0007461865680001</v>
      </c>
      <c r="AO71" s="23">
        <f t="shared" si="29"/>
        <v>1.106055102112</v>
      </c>
      <c r="AP71" s="23">
        <f t="shared" si="29"/>
        <v>0.93458702540800009</v>
      </c>
      <c r="AQ71" s="23">
        <f t="shared" si="29"/>
        <v>0.86633422940800009</v>
      </c>
      <c r="AR71" s="23">
        <f t="shared" si="28"/>
        <v>0.66968505280000001</v>
      </c>
      <c r="AS71" s="23">
        <f t="shared" si="25"/>
        <v>2.0892450116674897</v>
      </c>
      <c r="AT71" s="23">
        <f t="shared" si="25"/>
        <v>1.0272360362783117</v>
      </c>
      <c r="AU71" s="23">
        <f t="shared" si="25"/>
        <v>0.83851316376915097</v>
      </c>
      <c r="AV71" s="23">
        <f t="shared" si="25"/>
        <v>0.26464633225904277</v>
      </c>
    </row>
    <row r="72" spans="1:48" x14ac:dyDescent="0.35">
      <c r="A72">
        <v>1902</v>
      </c>
      <c r="B72" s="1">
        <v>-15.1</v>
      </c>
      <c r="C72" s="1">
        <v>-14.2</v>
      </c>
      <c r="D72" s="1">
        <v>-18.5</v>
      </c>
      <c r="E72" s="1">
        <v>-7.8</v>
      </c>
      <c r="F72" s="4">
        <v>-0.3</v>
      </c>
      <c r="G72" s="1">
        <v>5</v>
      </c>
      <c r="H72" s="1">
        <v>8</v>
      </c>
      <c r="I72" s="1">
        <v>8.1</v>
      </c>
      <c r="J72" s="1">
        <v>3.3</v>
      </c>
      <c r="K72" s="1">
        <v>-0.6</v>
      </c>
      <c r="L72" s="1">
        <v>-6.3</v>
      </c>
      <c r="M72" s="1">
        <v>-11.9</v>
      </c>
      <c r="N72" s="1">
        <v>-4.2</v>
      </c>
      <c r="O72" s="1">
        <f t="shared" si="5"/>
        <v>24.400000000000002</v>
      </c>
      <c r="P72" s="1">
        <f t="shared" si="14"/>
        <v>-12.533333333333331</v>
      </c>
      <c r="Q72" s="1">
        <f t="shared" si="15"/>
        <v>-8.8666666666666671</v>
      </c>
      <c r="R72" s="1">
        <f t="shared" si="16"/>
        <v>7.0333333333333341</v>
      </c>
      <c r="S72" s="1">
        <f t="shared" si="17"/>
        <v>-1.2</v>
      </c>
      <c r="U72" s="1">
        <f t="shared" si="6"/>
        <v>8.1</v>
      </c>
      <c r="V72" s="1">
        <f t="shared" si="7"/>
        <v>-18.5</v>
      </c>
      <c r="W72" s="4">
        <f t="shared" si="27"/>
        <v>137.22641509433961</v>
      </c>
      <c r="X72" s="1">
        <f t="shared" si="18"/>
        <v>283.80769230769232</v>
      </c>
      <c r="Y72" s="1">
        <f t="shared" si="9"/>
        <v>146.58127721335271</v>
      </c>
      <c r="Z72" s="1">
        <f t="shared" si="10"/>
        <v>210.51705370101598</v>
      </c>
      <c r="AA72" s="7">
        <f t="shared" si="11"/>
        <v>791.53889695210455</v>
      </c>
      <c r="AB72" s="1">
        <f t="shared" si="12"/>
        <v>228.97641509433961</v>
      </c>
      <c r="AC72" s="1">
        <f t="shared" si="19"/>
        <v>2824.0424528301883</v>
      </c>
      <c r="AD72" s="1">
        <f t="shared" si="20"/>
        <v>22.738207547169807</v>
      </c>
      <c r="AE72" s="12">
        <f t="shared" si="21"/>
        <v>0.65384254119045893</v>
      </c>
      <c r="AH72" s="23">
        <f t="shared" si="13"/>
        <v>0.23720000000000002</v>
      </c>
      <c r="AI72" s="23">
        <f t="shared" si="1"/>
        <v>0.29067999999999999</v>
      </c>
      <c r="AJ72" s="11">
        <f t="shared" si="2"/>
        <v>0.20356000000000002</v>
      </c>
      <c r="AK72" s="11">
        <f t="shared" si="2"/>
        <v>0.31148000000000003</v>
      </c>
      <c r="AL72" s="11">
        <f t="shared" si="2"/>
        <v>0.34952000000000005</v>
      </c>
      <c r="AM72" s="11">
        <f t="shared" si="2"/>
        <v>0.49490000000000001</v>
      </c>
      <c r="AN72" s="23">
        <f t="shared" si="29"/>
        <v>0.86953076700800014</v>
      </c>
      <c r="AO72" s="23">
        <f t="shared" si="29"/>
        <v>1.0275611501120001</v>
      </c>
      <c r="AP72" s="23">
        <f t="shared" si="29"/>
        <v>0.83723309276800006</v>
      </c>
      <c r="AQ72" s="23">
        <f t="shared" si="29"/>
        <v>0.78358223756800005</v>
      </c>
      <c r="AR72" s="23">
        <f t="shared" si="28"/>
        <v>0.64307194420000002</v>
      </c>
      <c r="AS72" s="23">
        <f t="shared" si="25"/>
        <v>2.4526660523643189</v>
      </c>
      <c r="AT72" s="23">
        <f t="shared" si="25"/>
        <v>1.1841784554266996</v>
      </c>
      <c r="AU72" s="23">
        <f t="shared" si="25"/>
        <v>0.9712768308848243</v>
      </c>
      <c r="AV72" s="23">
        <f t="shared" si="25"/>
        <v>0.31585950301532961</v>
      </c>
    </row>
    <row r="73" spans="1:48" x14ac:dyDescent="0.35">
      <c r="A73">
        <v>1903</v>
      </c>
      <c r="B73" s="1">
        <v>-13.5</v>
      </c>
      <c r="C73" s="1">
        <v>-18.5</v>
      </c>
      <c r="D73" s="1">
        <v>-20.5</v>
      </c>
      <c r="E73" s="1">
        <v>-8.6</v>
      </c>
      <c r="F73" s="4">
        <v>-1.3</v>
      </c>
      <c r="G73" s="1">
        <v>3.9</v>
      </c>
      <c r="H73" s="1">
        <v>7.8</v>
      </c>
      <c r="I73" s="1">
        <v>5.8</v>
      </c>
      <c r="J73" s="1">
        <v>3.8</v>
      </c>
      <c r="K73" s="1">
        <v>-0.1</v>
      </c>
      <c r="L73" s="1">
        <v>-5.7</v>
      </c>
      <c r="M73" s="1">
        <v>-4.5</v>
      </c>
      <c r="N73" s="1">
        <v>-4.3</v>
      </c>
      <c r="O73" s="1">
        <f t="shared" si="5"/>
        <v>21.3</v>
      </c>
      <c r="P73" s="1">
        <f t="shared" si="14"/>
        <v>-14.633333333333333</v>
      </c>
      <c r="Q73" s="1">
        <f t="shared" si="15"/>
        <v>-10.133333333333335</v>
      </c>
      <c r="R73" s="1">
        <f t="shared" si="16"/>
        <v>5.833333333333333</v>
      </c>
      <c r="S73" s="1">
        <f t="shared" si="17"/>
        <v>-0.66666666666666685</v>
      </c>
      <c r="U73" s="1">
        <f t="shared" si="6"/>
        <v>7.8</v>
      </c>
      <c r="V73" s="1">
        <f t="shared" si="7"/>
        <v>-20.5</v>
      </c>
      <c r="W73" s="4">
        <f t="shared" si="27"/>
        <v>143.125</v>
      </c>
      <c r="X73" s="1">
        <f t="shared" si="18"/>
        <v>287.71794871794873</v>
      </c>
      <c r="Y73" s="1">
        <f t="shared" si="9"/>
        <v>144.59294871794873</v>
      </c>
      <c r="Z73" s="1">
        <f t="shared" si="10"/>
        <v>215.42147435897436</v>
      </c>
      <c r="AA73" s="7">
        <f t="shared" si="11"/>
        <v>751.88333333333333</v>
      </c>
      <c r="AB73" s="1">
        <f t="shared" si="12"/>
        <v>224.31730769230768</v>
      </c>
      <c r="AC73" s="1">
        <f t="shared" si="19"/>
        <v>3065.6698717948716</v>
      </c>
      <c r="AD73" s="1">
        <f t="shared" si="20"/>
        <v>30.96634615384616</v>
      </c>
      <c r="AE73" s="12">
        <f t="shared" si="21"/>
        <v>0.66879057827670363</v>
      </c>
      <c r="AH73" s="23">
        <f t="shared" si="13"/>
        <v>0.22982000000000002</v>
      </c>
      <c r="AI73" s="23">
        <f t="shared" si="1"/>
        <v>0.25130999999999998</v>
      </c>
      <c r="AJ73" s="11">
        <f t="shared" si="2"/>
        <v>0.18372000000000002</v>
      </c>
      <c r="AK73" s="11">
        <f t="shared" si="2"/>
        <v>0.27986000000000005</v>
      </c>
      <c r="AL73" s="11">
        <f t="shared" si="2"/>
        <v>0.31913999999999998</v>
      </c>
      <c r="AM73" s="11">
        <f t="shared" ref="AJ73:AM136" si="30">AM$3*$O73+AM$4</f>
        <v>0.47475000000000001</v>
      </c>
      <c r="AN73" s="23">
        <f t="shared" si="29"/>
        <v>0.93639615296200007</v>
      </c>
      <c r="AO73" s="23">
        <f t="shared" si="29"/>
        <v>1.0686851529279999</v>
      </c>
      <c r="AP73" s="23">
        <f t="shared" si="29"/>
        <v>0.887159719432</v>
      </c>
      <c r="AQ73" s="23">
        <f t="shared" si="29"/>
        <v>0.8258664218320001</v>
      </c>
      <c r="AR73" s="23">
        <f t="shared" si="28"/>
        <v>0.65644040125000014</v>
      </c>
      <c r="AS73" s="23">
        <f t="shared" si="25"/>
        <v>2.4378027814567163</v>
      </c>
      <c r="AT73" s="23">
        <f t="shared" si="25"/>
        <v>1.1880479470578968</v>
      </c>
      <c r="AU73" s="23">
        <f t="shared" si="25"/>
        <v>0.97183993350937847</v>
      </c>
      <c r="AV73" s="23">
        <f t="shared" si="25"/>
        <v>0.31102902278918937</v>
      </c>
    </row>
    <row r="74" spans="1:48" x14ac:dyDescent="0.35">
      <c r="A74">
        <v>1904</v>
      </c>
      <c r="B74" s="1">
        <v>-16.100000000000001</v>
      </c>
      <c r="C74" s="1">
        <v>-17.3</v>
      </c>
      <c r="D74" s="1">
        <v>-16.600000000000001</v>
      </c>
      <c r="E74" s="1">
        <v>-12.7</v>
      </c>
      <c r="F74" s="5">
        <v>0.1</v>
      </c>
      <c r="G74" s="1">
        <v>5</v>
      </c>
      <c r="H74" s="1">
        <v>7.3</v>
      </c>
      <c r="I74" s="1">
        <v>8.8000000000000007</v>
      </c>
      <c r="J74" s="1">
        <v>2.5</v>
      </c>
      <c r="K74" s="1">
        <v>-5.0999999999999996</v>
      </c>
      <c r="L74" s="1">
        <v>-6.1</v>
      </c>
      <c r="M74" s="1">
        <v>-6.6</v>
      </c>
      <c r="N74" s="1">
        <v>-4.7</v>
      </c>
      <c r="O74" s="1">
        <f t="shared" si="5"/>
        <v>23.7</v>
      </c>
      <c r="P74" s="1">
        <f t="shared" si="14"/>
        <v>-12.633333333333335</v>
      </c>
      <c r="Q74" s="1">
        <f t="shared" si="15"/>
        <v>-9.7333333333333325</v>
      </c>
      <c r="R74" s="1">
        <f t="shared" si="16"/>
        <v>7.0333333333333341</v>
      </c>
      <c r="S74" s="1">
        <f t="shared" si="17"/>
        <v>-2.9</v>
      </c>
      <c r="U74" s="1">
        <f t="shared" si="6"/>
        <v>8.8000000000000007</v>
      </c>
      <c r="V74" s="1">
        <f t="shared" si="7"/>
        <v>-17.3</v>
      </c>
      <c r="W74" s="5">
        <f t="shared" ref="W74:W76" si="31">INTERCEPT(E$7:F$7,E74:F74)</f>
        <v>135.26171875</v>
      </c>
      <c r="X74" s="1">
        <f t="shared" si="18"/>
        <v>268.03289473684208</v>
      </c>
      <c r="Y74" s="1">
        <f t="shared" si="9"/>
        <v>132.77117598684208</v>
      </c>
      <c r="Z74" s="1">
        <f t="shared" si="10"/>
        <v>201.64730674342104</v>
      </c>
      <c r="AA74" s="7">
        <f t="shared" si="11"/>
        <v>778.92423245614032</v>
      </c>
      <c r="AB74" s="1">
        <f t="shared" si="12"/>
        <v>212.54377003205127</v>
      </c>
      <c r="AC74" s="1">
        <f t="shared" si="19"/>
        <v>2451.3381477029911</v>
      </c>
      <c r="AD74" s="1">
        <f t="shared" si="20"/>
        <v>28.989833733974365</v>
      </c>
      <c r="AE74" s="12">
        <f t="shared" si="21"/>
        <v>0.63950993966330205</v>
      </c>
      <c r="AH74" s="23">
        <f t="shared" si="13"/>
        <v>0.21137</v>
      </c>
      <c r="AI74" s="23">
        <f t="shared" ref="AI74:AI137" si="32">0.0127*$O74-0.0192</f>
        <v>0.28178999999999998</v>
      </c>
      <c r="AJ74" s="11">
        <f t="shared" si="30"/>
        <v>0.19908000000000001</v>
      </c>
      <c r="AK74" s="11">
        <f t="shared" si="30"/>
        <v>0.30434</v>
      </c>
      <c r="AL74" s="11">
        <f t="shared" si="30"/>
        <v>0.34265999999999996</v>
      </c>
      <c r="AM74" s="11">
        <f t="shared" si="30"/>
        <v>0.49034999999999995</v>
      </c>
      <c r="AN74" s="23">
        <f t="shared" si="29"/>
        <v>0.88397366192200011</v>
      </c>
      <c r="AO74" s="23">
        <f t="shared" si="29"/>
        <v>1.036680688288</v>
      </c>
      <c r="AP74" s="23">
        <f t="shared" si="29"/>
        <v>0.84808386215200005</v>
      </c>
      <c r="AQ74" s="23">
        <f t="shared" si="29"/>
        <v>0.7927398189520003</v>
      </c>
      <c r="AR74" s="23">
        <f t="shared" si="28"/>
        <v>0.64591885645000024</v>
      </c>
      <c r="AS74" s="23">
        <f t="shared" ref="AS74:AV105" si="33">AS$6*SQRT($AA74*AO74)</f>
        <v>2.4438163324850866</v>
      </c>
      <c r="AT74" s="23">
        <f t="shared" si="33"/>
        <v>1.1822922392754902</v>
      </c>
      <c r="AU74" s="23">
        <f t="shared" si="33"/>
        <v>0.96911998837977553</v>
      </c>
      <c r="AV74" s="23">
        <f t="shared" si="33"/>
        <v>0.31402528958651693</v>
      </c>
    </row>
    <row r="75" spans="1:48" x14ac:dyDescent="0.35">
      <c r="A75">
        <v>1905</v>
      </c>
      <c r="B75" s="1">
        <v>-18.2</v>
      </c>
      <c r="C75" s="1">
        <v>-16.899999999999999</v>
      </c>
      <c r="D75" s="1">
        <v>-9.4</v>
      </c>
      <c r="E75" s="1">
        <v>-1.7</v>
      </c>
      <c r="F75" s="5">
        <v>0.1</v>
      </c>
      <c r="G75" s="1">
        <v>3.8</v>
      </c>
      <c r="H75" s="1">
        <v>7.9</v>
      </c>
      <c r="I75" s="1">
        <v>7.1</v>
      </c>
      <c r="J75" s="1">
        <v>1.1000000000000001</v>
      </c>
      <c r="K75" s="1">
        <v>-0.3</v>
      </c>
      <c r="L75" s="1">
        <v>-4.0999999999999996</v>
      </c>
      <c r="M75" s="1">
        <v>-12.2</v>
      </c>
      <c r="N75" s="1">
        <v>-3.6</v>
      </c>
      <c r="O75" s="1">
        <f t="shared" ref="O75:O138" si="34">SUMIF(F75:J75,"&gt;0")</f>
        <v>20</v>
      </c>
      <c r="P75" s="1">
        <f t="shared" si="14"/>
        <v>-13.899999999999999</v>
      </c>
      <c r="Q75" s="1">
        <f t="shared" si="15"/>
        <v>-3.6666666666666665</v>
      </c>
      <c r="R75" s="1">
        <f t="shared" si="16"/>
        <v>6.2666666666666657</v>
      </c>
      <c r="S75" s="1">
        <f t="shared" si="17"/>
        <v>-1.0999999999999999</v>
      </c>
      <c r="U75" s="1">
        <f t="shared" ref="U75:U138" si="35">MAX(B75:M75)</f>
        <v>7.9</v>
      </c>
      <c r="V75" s="1">
        <f t="shared" ref="V75:V138" si="36">MIN(B75:M75)</f>
        <v>-18.2</v>
      </c>
      <c r="W75" s="5">
        <f t="shared" si="31"/>
        <v>133.80555555555554</v>
      </c>
      <c r="X75" s="1">
        <f t="shared" si="18"/>
        <v>281.96428571428572</v>
      </c>
      <c r="Y75" s="1">
        <f t="shared" ref="Y75:Y138" si="37">(X75-W75)</f>
        <v>148.15873015873018</v>
      </c>
      <c r="Z75" s="1">
        <f t="shared" ref="Z75:Z138" si="38">(X75+W75)/2</f>
        <v>207.88492063492063</v>
      </c>
      <c r="AA75" s="7">
        <f t="shared" ref="AA75:AA138" si="39">(2/3)*U75*(X75-W75)</f>
        <v>780.30264550264565</v>
      </c>
      <c r="AB75" s="1">
        <f t="shared" ref="AB75:AB138" si="40">365-X74+W75</f>
        <v>230.77266081871346</v>
      </c>
      <c r="AC75" s="1">
        <f t="shared" si="19"/>
        <v>2800.041617933723</v>
      </c>
      <c r="AD75" s="1">
        <f t="shared" si="20"/>
        <v>18.419225146198812</v>
      </c>
      <c r="AE75" s="12">
        <f t="shared" si="21"/>
        <v>0.65449432681597108</v>
      </c>
      <c r="AH75" s="23">
        <f t="shared" ref="AH75:AH138" si="41">0.0369*H75-0.058</f>
        <v>0.23351000000000005</v>
      </c>
      <c r="AI75" s="23">
        <f t="shared" si="32"/>
        <v>0.23480000000000001</v>
      </c>
      <c r="AJ75" s="11">
        <f t="shared" si="30"/>
        <v>0.1754</v>
      </c>
      <c r="AK75" s="11">
        <f t="shared" si="30"/>
        <v>0.2666</v>
      </c>
      <c r="AL75" s="11">
        <f t="shared" si="30"/>
        <v>0.30640000000000001</v>
      </c>
      <c r="AM75" s="11">
        <f t="shared" si="30"/>
        <v>0.46629999999999999</v>
      </c>
      <c r="AN75" s="23">
        <f t="shared" si="29"/>
        <v>0.96666911680000012</v>
      </c>
      <c r="AO75" s="23">
        <f t="shared" si="29"/>
        <v>1.0864976872000001</v>
      </c>
      <c r="AP75" s="23">
        <f t="shared" si="29"/>
        <v>0.90953685520000016</v>
      </c>
      <c r="AQ75" s="23">
        <f t="shared" si="29"/>
        <v>0.84492792319999999</v>
      </c>
      <c r="AR75" s="23">
        <f t="shared" si="28"/>
        <v>0.66263136980000015</v>
      </c>
      <c r="AS75" s="23">
        <f t="shared" si="33"/>
        <v>2.5040580579063874</v>
      </c>
      <c r="AT75" s="23">
        <f t="shared" si="33"/>
        <v>1.2254610782263224</v>
      </c>
      <c r="AU75" s="23">
        <f t="shared" si="33"/>
        <v>1.0013962901700788</v>
      </c>
      <c r="AV75" s="23">
        <f t="shared" si="33"/>
        <v>0.31834319550793677</v>
      </c>
    </row>
    <row r="76" spans="1:48" x14ac:dyDescent="0.35">
      <c r="A76">
        <v>1906</v>
      </c>
      <c r="B76" s="1">
        <v>-19.600000000000001</v>
      </c>
      <c r="C76" s="1">
        <v>-22</v>
      </c>
      <c r="D76" s="1">
        <v>-18.100000000000001</v>
      </c>
      <c r="E76" s="1">
        <v>-11.6</v>
      </c>
      <c r="F76" s="5">
        <v>0.1</v>
      </c>
      <c r="G76" s="1">
        <v>4</v>
      </c>
      <c r="H76" s="1">
        <v>7.8</v>
      </c>
      <c r="I76" s="1">
        <v>9.4</v>
      </c>
      <c r="J76" s="1">
        <v>3.7</v>
      </c>
      <c r="K76" s="1">
        <v>-2.4</v>
      </c>
      <c r="L76" s="1">
        <v>-8.5</v>
      </c>
      <c r="M76" s="1">
        <v>-10.3</v>
      </c>
      <c r="N76" s="1">
        <v>-5.6</v>
      </c>
      <c r="O76" s="1">
        <f t="shared" si="34"/>
        <v>24.999999999999996</v>
      </c>
      <c r="P76" s="1">
        <f t="shared" ref="P76:P139" si="42">(M75+B76+C76)/3</f>
        <v>-17.933333333333334</v>
      </c>
      <c r="Q76" s="1">
        <f t="shared" ref="Q76:Q139" si="43">AVERAGE(D76:F76)</f>
        <v>-9.8666666666666671</v>
      </c>
      <c r="R76" s="1">
        <f t="shared" ref="R76:R139" si="44">AVERAGE(G76:I76)</f>
        <v>7.0666666666666673</v>
      </c>
      <c r="S76" s="1">
        <f t="shared" ref="S76:S139" si="45">AVERAGE(J76:L76)</f>
        <v>-2.4</v>
      </c>
      <c r="U76" s="1">
        <f t="shared" si="35"/>
        <v>9.4</v>
      </c>
      <c r="V76" s="1">
        <f t="shared" si="36"/>
        <v>-22</v>
      </c>
      <c r="W76" s="5">
        <f t="shared" si="31"/>
        <v>135.23931623931625</v>
      </c>
      <c r="X76" s="1">
        <f t="shared" ref="X76:X139" si="46">INTERCEPT(J$7:K$7,J76:K76)</f>
        <v>276.5</v>
      </c>
      <c r="Y76" s="1">
        <f t="shared" si="37"/>
        <v>141.26068376068375</v>
      </c>
      <c r="Z76" s="1">
        <f t="shared" si="38"/>
        <v>205.86965811965814</v>
      </c>
      <c r="AA76" s="7">
        <f t="shared" si="39"/>
        <v>885.23361823361813</v>
      </c>
      <c r="AB76" s="1">
        <f t="shared" si="40"/>
        <v>218.27503052503053</v>
      </c>
      <c r="AC76" s="1">
        <f t="shared" ref="AC76:AC139" si="47">ABS((2/3)*V76*AB76)</f>
        <v>3201.3671143671145</v>
      </c>
      <c r="AD76" s="1">
        <f t="shared" ref="AD76:AD139" si="48">W76-AB76/2</f>
        <v>26.101800976800988</v>
      </c>
      <c r="AE76" s="12">
        <f t="shared" ref="AE76:AE139" si="49">SQRT(AC76)/(SQRT(AA76)+SQRT(AC76))</f>
        <v>0.65537276310626524</v>
      </c>
      <c r="AH76" s="23">
        <f t="shared" si="41"/>
        <v>0.22982000000000002</v>
      </c>
      <c r="AI76" s="23">
        <f t="shared" si="32"/>
        <v>0.29829999999999995</v>
      </c>
      <c r="AJ76" s="11">
        <f t="shared" si="30"/>
        <v>0.20739999999999997</v>
      </c>
      <c r="AK76" s="11">
        <f t="shared" si="30"/>
        <v>0.31759999999999999</v>
      </c>
      <c r="AL76" s="11">
        <f t="shared" si="30"/>
        <v>0.35539999999999994</v>
      </c>
      <c r="AM76" s="11">
        <f t="shared" si="30"/>
        <v>0.49879999999999997</v>
      </c>
      <c r="AN76" s="23">
        <f t="shared" si="29"/>
        <v>0.85745559380000014</v>
      </c>
      <c r="AO76" s="23">
        <f t="shared" si="29"/>
        <v>1.0198217192000001</v>
      </c>
      <c r="AP76" s="23">
        <f t="shared" si="29"/>
        <v>0.82812881920000003</v>
      </c>
      <c r="AQ76" s="23">
        <f t="shared" si="29"/>
        <v>0.77591416720000028</v>
      </c>
      <c r="AR76" s="23">
        <f t="shared" si="28"/>
        <v>0.64071148480000017</v>
      </c>
      <c r="AS76" s="23">
        <f t="shared" si="33"/>
        <v>2.5839822676208537</v>
      </c>
      <c r="AT76" s="23">
        <f t="shared" si="33"/>
        <v>1.2454770526196128</v>
      </c>
      <c r="AU76" s="23">
        <f t="shared" si="33"/>
        <v>1.0221164952796837</v>
      </c>
      <c r="AV76" s="23">
        <f t="shared" si="33"/>
        <v>0.33341738377435309</v>
      </c>
    </row>
    <row r="77" spans="1:48" x14ac:dyDescent="0.35">
      <c r="A77">
        <v>1907</v>
      </c>
      <c r="B77" s="1">
        <v>-17.899999999999999</v>
      </c>
      <c r="C77" s="1">
        <v>-19.3</v>
      </c>
      <c r="D77" s="1">
        <v>-20.9</v>
      </c>
      <c r="E77" s="1">
        <v>-13.2</v>
      </c>
      <c r="F77" s="4">
        <v>-2</v>
      </c>
      <c r="G77" s="1">
        <v>4.2</v>
      </c>
      <c r="H77" s="1">
        <v>7.8</v>
      </c>
      <c r="I77" s="1">
        <v>7.3</v>
      </c>
      <c r="J77" s="1">
        <v>2.7</v>
      </c>
      <c r="K77" s="5">
        <v>0.1</v>
      </c>
      <c r="L77" s="1">
        <v>-7.7</v>
      </c>
      <c r="M77" s="1">
        <v>-7.9</v>
      </c>
      <c r="N77" s="1">
        <v>-5.6</v>
      </c>
      <c r="O77" s="1">
        <f t="shared" si="34"/>
        <v>22</v>
      </c>
      <c r="P77" s="1">
        <f t="shared" si="42"/>
        <v>-15.833333333333334</v>
      </c>
      <c r="Q77" s="1">
        <f t="shared" si="43"/>
        <v>-12.033333333333331</v>
      </c>
      <c r="R77" s="1">
        <f t="shared" si="44"/>
        <v>6.4333333333333336</v>
      </c>
      <c r="S77" s="1">
        <f t="shared" si="45"/>
        <v>-1.6333333333333335</v>
      </c>
      <c r="U77" s="1">
        <f t="shared" si="35"/>
        <v>7.8</v>
      </c>
      <c r="V77" s="1">
        <f t="shared" si="36"/>
        <v>-20.9</v>
      </c>
      <c r="W77" s="4">
        <f t="shared" ref="W77:W78" si="50">INTERCEPT(F$7:G$7,F77:G77)</f>
        <v>145.33870967741936</v>
      </c>
      <c r="X77" s="5">
        <f>INTERCEPT(K$7:L$7,K77:L77)</f>
        <v>288.89102564102564</v>
      </c>
      <c r="Y77" s="1">
        <f t="shared" si="37"/>
        <v>143.55231596360628</v>
      </c>
      <c r="Z77" s="1">
        <f t="shared" si="38"/>
        <v>217.11486765922251</v>
      </c>
      <c r="AA77" s="7">
        <f t="shared" si="39"/>
        <v>746.47204301075249</v>
      </c>
      <c r="AB77" s="1">
        <f t="shared" si="40"/>
        <v>233.83870967741936</v>
      </c>
      <c r="AC77" s="1">
        <f t="shared" si="47"/>
        <v>3258.1526881720429</v>
      </c>
      <c r="AD77" s="1">
        <f t="shared" si="48"/>
        <v>28.41935483870968</v>
      </c>
      <c r="AE77" s="12">
        <f t="shared" si="49"/>
        <v>0.67629105502742826</v>
      </c>
      <c r="AH77" s="23">
        <f t="shared" si="41"/>
        <v>0.22982000000000002</v>
      </c>
      <c r="AI77" s="23">
        <f t="shared" si="32"/>
        <v>0.26019999999999999</v>
      </c>
      <c r="AJ77" s="11">
        <f t="shared" si="30"/>
        <v>0.18820000000000001</v>
      </c>
      <c r="AK77" s="11">
        <f t="shared" si="30"/>
        <v>0.28700000000000003</v>
      </c>
      <c r="AL77" s="11">
        <f t="shared" si="30"/>
        <v>0.32599999999999996</v>
      </c>
      <c r="AM77" s="11">
        <f t="shared" si="30"/>
        <v>0.47929999999999995</v>
      </c>
      <c r="AN77" s="23">
        <f t="shared" si="29"/>
        <v>0.92064177680000003</v>
      </c>
      <c r="AO77" s="23">
        <f t="shared" si="29"/>
        <v>1.0592325608000002</v>
      </c>
      <c r="AP77" s="23">
        <f t="shared" si="29"/>
        <v>0.87546298</v>
      </c>
      <c r="AQ77" s="23">
        <f t="shared" si="29"/>
        <v>0.81592792000000014</v>
      </c>
      <c r="AR77" s="23">
        <f t="shared" si="28"/>
        <v>0.65324994580000018</v>
      </c>
      <c r="AS77" s="23">
        <f t="shared" si="33"/>
        <v>2.4182482716392104</v>
      </c>
      <c r="AT77" s="23">
        <f t="shared" si="33"/>
        <v>1.1759354917154365</v>
      </c>
      <c r="AU77" s="23">
        <f t="shared" si="33"/>
        <v>0.9624923309289799</v>
      </c>
      <c r="AV77" s="23">
        <f t="shared" si="33"/>
        <v>0.3091537369029298</v>
      </c>
    </row>
    <row r="78" spans="1:48" x14ac:dyDescent="0.35">
      <c r="A78">
        <v>1908</v>
      </c>
      <c r="B78" s="1">
        <v>-14.4</v>
      </c>
      <c r="C78" s="1">
        <v>-19.399999999999999</v>
      </c>
      <c r="D78" s="1">
        <v>-10.6</v>
      </c>
      <c r="E78" s="1">
        <v>-4.2</v>
      </c>
      <c r="F78" s="4">
        <v>-0.8</v>
      </c>
      <c r="G78" s="1">
        <v>4.4000000000000004</v>
      </c>
      <c r="H78" s="1">
        <v>10</v>
      </c>
      <c r="I78" s="1">
        <v>6.6</v>
      </c>
      <c r="J78" s="1">
        <v>4.8</v>
      </c>
      <c r="K78" s="1">
        <v>-3.3</v>
      </c>
      <c r="L78" s="1">
        <v>-5.5</v>
      </c>
      <c r="M78" s="1">
        <v>-10.3</v>
      </c>
      <c r="N78" s="1">
        <v>-3.6</v>
      </c>
      <c r="O78" s="1">
        <f t="shared" si="34"/>
        <v>25.8</v>
      </c>
      <c r="P78" s="1">
        <f t="shared" si="42"/>
        <v>-13.9</v>
      </c>
      <c r="Q78" s="1">
        <f t="shared" si="43"/>
        <v>-5.2</v>
      </c>
      <c r="R78" s="1">
        <f t="shared" si="44"/>
        <v>7</v>
      </c>
      <c r="S78" s="1">
        <f t="shared" si="45"/>
        <v>-1.3333333333333333</v>
      </c>
      <c r="U78" s="1">
        <f t="shared" si="35"/>
        <v>10</v>
      </c>
      <c r="V78" s="1">
        <f t="shared" si="36"/>
        <v>-19.399999999999999</v>
      </c>
      <c r="W78" s="4">
        <f t="shared" si="50"/>
        <v>140.19230769230768</v>
      </c>
      <c r="X78" s="1">
        <f t="shared" si="46"/>
        <v>276.07407407407408</v>
      </c>
      <c r="Y78" s="1">
        <f t="shared" si="37"/>
        <v>135.8817663817664</v>
      </c>
      <c r="Z78" s="1">
        <f t="shared" si="38"/>
        <v>208.13319088319088</v>
      </c>
      <c r="AA78" s="7">
        <f t="shared" si="39"/>
        <v>905.87844254510924</v>
      </c>
      <c r="AB78" s="1">
        <f t="shared" si="40"/>
        <v>216.30128205128204</v>
      </c>
      <c r="AC78" s="1">
        <f t="shared" si="47"/>
        <v>2797.4965811965808</v>
      </c>
      <c r="AD78" s="1">
        <f t="shared" si="48"/>
        <v>32.041666666666657</v>
      </c>
      <c r="AE78" s="12">
        <f t="shared" si="49"/>
        <v>0.63732845142487737</v>
      </c>
      <c r="AH78" s="23">
        <f t="shared" si="41"/>
        <v>0.311</v>
      </c>
      <c r="AI78" s="23">
        <f t="shared" si="32"/>
        <v>0.30846000000000001</v>
      </c>
      <c r="AJ78" s="11">
        <f t="shared" si="30"/>
        <v>0.21252000000000001</v>
      </c>
      <c r="AK78" s="11">
        <f t="shared" si="30"/>
        <v>0.32575999999999999</v>
      </c>
      <c r="AL78" s="11">
        <f t="shared" si="30"/>
        <v>0.36324000000000001</v>
      </c>
      <c r="AM78" s="11">
        <f t="shared" si="30"/>
        <v>0.504</v>
      </c>
      <c r="AN78" s="23">
        <f t="shared" si="29"/>
        <v>0.84179252327200005</v>
      </c>
      <c r="AO78" s="23">
        <f t="shared" si="29"/>
        <v>1.0096134959680001</v>
      </c>
      <c r="AP78" s="23">
        <f t="shared" si="29"/>
        <v>0.81627177779200011</v>
      </c>
      <c r="AQ78" s="23">
        <f t="shared" si="29"/>
        <v>0.76595038019200024</v>
      </c>
      <c r="AR78" s="23">
        <f t="shared" si="28"/>
        <v>0.63767872000000014</v>
      </c>
      <c r="AS78" s="23">
        <f t="shared" si="33"/>
        <v>2.6008241388480897</v>
      </c>
      <c r="AT78" s="23">
        <f t="shared" si="33"/>
        <v>1.250864262141828</v>
      </c>
      <c r="AU78" s="23">
        <f t="shared" si="33"/>
        <v>1.0273061485748656</v>
      </c>
      <c r="AV78" s="23">
        <f t="shared" si="33"/>
        <v>0.33648364524993002</v>
      </c>
    </row>
    <row r="79" spans="1:48" x14ac:dyDescent="0.35">
      <c r="A79">
        <v>1909</v>
      </c>
      <c r="B79" s="1">
        <v>-22.2</v>
      </c>
      <c r="C79" s="1">
        <v>-14.2</v>
      </c>
      <c r="D79" s="1">
        <v>-8.6999999999999993</v>
      </c>
      <c r="E79" s="1">
        <v>-6.9</v>
      </c>
      <c r="F79" s="5">
        <v>0.9</v>
      </c>
      <c r="G79" s="1">
        <v>5.9</v>
      </c>
      <c r="H79" s="1">
        <v>7.4</v>
      </c>
      <c r="I79" s="1">
        <v>6.5</v>
      </c>
      <c r="J79" s="1">
        <v>3.8</v>
      </c>
      <c r="K79" s="1">
        <v>-4.5999999999999996</v>
      </c>
      <c r="L79" s="1">
        <v>-5</v>
      </c>
      <c r="M79" s="1">
        <v>-14.8</v>
      </c>
      <c r="N79" s="1">
        <v>-4.3</v>
      </c>
      <c r="O79" s="1">
        <f t="shared" si="34"/>
        <v>24.500000000000004</v>
      </c>
      <c r="P79" s="1">
        <f t="shared" si="42"/>
        <v>-15.566666666666668</v>
      </c>
      <c r="Q79" s="1">
        <f t="shared" si="43"/>
        <v>-4.8999999999999995</v>
      </c>
      <c r="R79" s="1">
        <f t="shared" si="44"/>
        <v>6.6000000000000005</v>
      </c>
      <c r="S79" s="1">
        <f t="shared" si="45"/>
        <v>-1.9333333333333333</v>
      </c>
      <c r="U79" s="1">
        <f t="shared" si="35"/>
        <v>7.4</v>
      </c>
      <c r="V79" s="1">
        <f t="shared" si="36"/>
        <v>-22.2</v>
      </c>
      <c r="W79" s="5">
        <f>INTERCEPT(E$7:F$7,E79:F79)</f>
        <v>131.98076923076923</v>
      </c>
      <c r="X79" s="1">
        <f t="shared" si="46"/>
        <v>271.79761904761904</v>
      </c>
      <c r="Y79" s="1">
        <f t="shared" si="37"/>
        <v>139.81684981684981</v>
      </c>
      <c r="Z79" s="1">
        <f t="shared" si="38"/>
        <v>201.88919413919413</v>
      </c>
      <c r="AA79" s="7">
        <f t="shared" si="39"/>
        <v>689.7631257631258</v>
      </c>
      <c r="AB79" s="1">
        <f t="shared" si="40"/>
        <v>220.90669515669515</v>
      </c>
      <c r="AC79" s="1">
        <f t="shared" si="47"/>
        <v>3269.4190883190881</v>
      </c>
      <c r="AD79" s="1">
        <f t="shared" si="48"/>
        <v>21.527421652421651</v>
      </c>
      <c r="AE79" s="12">
        <f t="shared" si="49"/>
        <v>0.68525099560056457</v>
      </c>
      <c r="AH79" s="23">
        <f t="shared" si="41"/>
        <v>0.21506000000000003</v>
      </c>
      <c r="AI79" s="23">
        <f t="shared" si="32"/>
        <v>0.29195000000000004</v>
      </c>
      <c r="AJ79" s="11">
        <f t="shared" si="30"/>
        <v>0.20420000000000002</v>
      </c>
      <c r="AK79" s="11">
        <f t="shared" si="30"/>
        <v>0.31250000000000006</v>
      </c>
      <c r="AL79" s="11">
        <f t="shared" si="30"/>
        <v>0.35050000000000003</v>
      </c>
      <c r="AM79" s="11">
        <f t="shared" si="30"/>
        <v>0.49554999999999999</v>
      </c>
      <c r="AN79" s="23">
        <f t="shared" si="29"/>
        <v>0.86749872205</v>
      </c>
      <c r="AO79" s="23">
        <f t="shared" si="29"/>
        <v>1.0262662888</v>
      </c>
      <c r="AP79" s="23">
        <f t="shared" si="29"/>
        <v>0.83570312499999999</v>
      </c>
      <c r="AQ79" s="23">
        <f t="shared" si="29"/>
        <v>0.78229260500000009</v>
      </c>
      <c r="AR79" s="23">
        <f t="shared" si="28"/>
        <v>0.64267342205000011</v>
      </c>
      <c r="AS79" s="23">
        <f t="shared" si="33"/>
        <v>2.2881182743281361</v>
      </c>
      <c r="AT79" s="23">
        <f t="shared" si="33"/>
        <v>1.1044189035806955</v>
      </c>
      <c r="AU79" s="23">
        <f t="shared" si="33"/>
        <v>0.90593952180676895</v>
      </c>
      <c r="AV79" s="23">
        <f t="shared" si="33"/>
        <v>0.29476315233398176</v>
      </c>
    </row>
    <row r="80" spans="1:48" x14ac:dyDescent="0.35">
      <c r="A80">
        <v>1910</v>
      </c>
      <c r="B80" s="1">
        <v>-23</v>
      </c>
      <c r="C80" s="1">
        <v>-23.9</v>
      </c>
      <c r="D80" s="1">
        <v>-19.399999999999999</v>
      </c>
      <c r="E80" s="1">
        <v>-8.6</v>
      </c>
      <c r="F80" s="4">
        <v>-0.8</v>
      </c>
      <c r="G80" s="1">
        <v>2.7</v>
      </c>
      <c r="H80" s="1">
        <v>7.1</v>
      </c>
      <c r="I80" s="1">
        <v>8.6</v>
      </c>
      <c r="J80" s="1">
        <v>2.2999999999999998</v>
      </c>
      <c r="K80" s="1">
        <v>-1.8</v>
      </c>
      <c r="L80" s="1">
        <v>-8.3000000000000007</v>
      </c>
      <c r="M80" s="1">
        <v>-10.3</v>
      </c>
      <c r="N80" s="1">
        <v>-6.3</v>
      </c>
      <c r="O80" s="1">
        <f t="shared" si="34"/>
        <v>20.7</v>
      </c>
      <c r="P80" s="1">
        <f t="shared" si="42"/>
        <v>-20.566666666666666</v>
      </c>
      <c r="Q80" s="1">
        <f t="shared" si="43"/>
        <v>-9.6</v>
      </c>
      <c r="R80" s="1">
        <f t="shared" si="44"/>
        <v>6.1333333333333329</v>
      </c>
      <c r="S80" s="1">
        <f t="shared" si="45"/>
        <v>-2.6</v>
      </c>
      <c r="U80" s="1">
        <f t="shared" si="35"/>
        <v>8.6</v>
      </c>
      <c r="V80" s="1">
        <f t="shared" si="36"/>
        <v>-23.9</v>
      </c>
      <c r="W80" s="4">
        <f t="shared" ref="W80:W84" si="51">INTERCEPT(F$7:G$7,F80:G80)</f>
        <v>142.47142857142856</v>
      </c>
      <c r="X80" s="1">
        <f t="shared" si="46"/>
        <v>275.10975609756099</v>
      </c>
      <c r="Y80" s="1">
        <f t="shared" si="37"/>
        <v>132.63832752613243</v>
      </c>
      <c r="Z80" s="1">
        <f t="shared" si="38"/>
        <v>208.79059233449476</v>
      </c>
      <c r="AA80" s="7">
        <f t="shared" si="39"/>
        <v>760.45974448315917</v>
      </c>
      <c r="AB80" s="1">
        <f t="shared" si="40"/>
        <v>235.67380952380952</v>
      </c>
      <c r="AC80" s="1">
        <f t="shared" si="47"/>
        <v>3755.0693650793646</v>
      </c>
      <c r="AD80" s="1">
        <f t="shared" si="48"/>
        <v>24.634523809523799</v>
      </c>
      <c r="AE80" s="12">
        <f t="shared" si="49"/>
        <v>0.68964698213806719</v>
      </c>
      <c r="AH80" s="23">
        <f t="shared" si="41"/>
        <v>0.20399</v>
      </c>
      <c r="AI80" s="23">
        <f t="shared" si="32"/>
        <v>0.24368999999999996</v>
      </c>
      <c r="AJ80" s="11">
        <f t="shared" si="30"/>
        <v>0.17988000000000001</v>
      </c>
      <c r="AK80" s="11">
        <f t="shared" si="30"/>
        <v>0.27373999999999998</v>
      </c>
      <c r="AL80" s="11">
        <f t="shared" si="30"/>
        <v>0.31325999999999998</v>
      </c>
      <c r="AM80" s="11">
        <f t="shared" si="30"/>
        <v>0.47084999999999999</v>
      </c>
      <c r="AN80" s="23">
        <f t="shared" si="29"/>
        <v>0.95020435496200018</v>
      </c>
      <c r="AO80" s="23">
        <f t="shared" si="29"/>
        <v>1.0768646908480002</v>
      </c>
      <c r="AP80" s="23">
        <f t="shared" si="29"/>
        <v>0.8973818819920002</v>
      </c>
      <c r="AQ80" s="23">
        <f t="shared" si="29"/>
        <v>0.83456642279200011</v>
      </c>
      <c r="AR80" s="23">
        <f t="shared" si="28"/>
        <v>0.65925482845000005</v>
      </c>
      <c r="AS80" s="23">
        <f t="shared" si="33"/>
        <v>2.4610312845601832</v>
      </c>
      <c r="AT80" s="23">
        <f t="shared" si="33"/>
        <v>1.2016682727700629</v>
      </c>
      <c r="AU80" s="23">
        <f t="shared" si="33"/>
        <v>0.98250139464897757</v>
      </c>
      <c r="AV80" s="23">
        <f t="shared" si="33"/>
        <v>0.31346770909442284</v>
      </c>
    </row>
    <row r="81" spans="1:48" x14ac:dyDescent="0.35">
      <c r="A81">
        <v>1911</v>
      </c>
      <c r="B81" s="1">
        <v>-16.5</v>
      </c>
      <c r="C81" s="1">
        <v>-25.3</v>
      </c>
      <c r="D81" s="1">
        <v>-14.8</v>
      </c>
      <c r="E81" s="1">
        <v>-6.2</v>
      </c>
      <c r="F81" s="4">
        <v>-0.6</v>
      </c>
      <c r="G81" s="1">
        <v>4</v>
      </c>
      <c r="H81" s="1">
        <v>7.7</v>
      </c>
      <c r="I81" s="1">
        <v>7.4</v>
      </c>
      <c r="J81" s="1">
        <v>2.7</v>
      </c>
      <c r="K81" s="1">
        <v>-0.2</v>
      </c>
      <c r="L81" s="1">
        <v>-4.9000000000000004</v>
      </c>
      <c r="M81" s="1">
        <v>-11.2</v>
      </c>
      <c r="N81" s="1">
        <v>-4.8</v>
      </c>
      <c r="O81" s="1">
        <f t="shared" si="34"/>
        <v>21.8</v>
      </c>
      <c r="P81" s="1">
        <f t="shared" si="42"/>
        <v>-17.366666666666667</v>
      </c>
      <c r="Q81" s="1">
        <f t="shared" si="43"/>
        <v>-7.2</v>
      </c>
      <c r="R81" s="1">
        <f t="shared" si="44"/>
        <v>6.3666666666666671</v>
      </c>
      <c r="S81" s="1">
        <f t="shared" si="45"/>
        <v>-0.80000000000000016</v>
      </c>
      <c r="U81" s="1">
        <f t="shared" si="35"/>
        <v>7.7</v>
      </c>
      <c r="V81" s="1">
        <f t="shared" si="36"/>
        <v>-25.3</v>
      </c>
      <c r="W81" s="4">
        <f t="shared" si="51"/>
        <v>139.47826086956522</v>
      </c>
      <c r="X81" s="1">
        <f t="shared" si="46"/>
        <v>286.39655172413791</v>
      </c>
      <c r="Y81" s="1">
        <f t="shared" si="37"/>
        <v>146.91829085457269</v>
      </c>
      <c r="Z81" s="1">
        <f t="shared" si="38"/>
        <v>212.93740629685158</v>
      </c>
      <c r="AA81" s="7">
        <f t="shared" si="39"/>
        <v>754.18055972013974</v>
      </c>
      <c r="AB81" s="1">
        <f t="shared" si="40"/>
        <v>229.36850477200423</v>
      </c>
      <c r="AC81" s="1">
        <f t="shared" si="47"/>
        <v>3868.682113821138</v>
      </c>
      <c r="AD81" s="1">
        <f t="shared" si="48"/>
        <v>24.794008483563104</v>
      </c>
      <c r="AE81" s="12">
        <f t="shared" si="49"/>
        <v>0.69370937321183701</v>
      </c>
      <c r="AH81" s="23">
        <f t="shared" si="41"/>
        <v>0.22613000000000005</v>
      </c>
      <c r="AI81" s="23">
        <f t="shared" si="32"/>
        <v>0.25766</v>
      </c>
      <c r="AJ81" s="11">
        <f t="shared" si="30"/>
        <v>0.18692</v>
      </c>
      <c r="AK81" s="11">
        <f t="shared" si="30"/>
        <v>0.28496000000000005</v>
      </c>
      <c r="AL81" s="11">
        <f t="shared" si="30"/>
        <v>0.32403999999999999</v>
      </c>
      <c r="AM81" s="11">
        <f t="shared" si="30"/>
        <v>0.47799999999999998</v>
      </c>
      <c r="AN81" s="23">
        <f t="shared" si="29"/>
        <v>0.92510399495200013</v>
      </c>
      <c r="AO81" s="23">
        <f t="shared" si="29"/>
        <v>1.0619233890880002</v>
      </c>
      <c r="AP81" s="23">
        <f t="shared" si="29"/>
        <v>0.87877972787199998</v>
      </c>
      <c r="AQ81" s="23">
        <f t="shared" si="29"/>
        <v>0.81874425027200015</v>
      </c>
      <c r="AR81" s="23">
        <f t="shared" si="28"/>
        <v>0.65415128</v>
      </c>
      <c r="AS81" s="23">
        <f t="shared" si="33"/>
        <v>2.4337878079687099</v>
      </c>
      <c r="AT81" s="23">
        <f t="shared" si="33"/>
        <v>1.1842285126489529</v>
      </c>
      <c r="AU81" s="23">
        <f t="shared" si="33"/>
        <v>0.96911743165746866</v>
      </c>
      <c r="AV81" s="23">
        <f t="shared" si="33"/>
        <v>0.31096019517687629</v>
      </c>
    </row>
    <row r="82" spans="1:48" x14ac:dyDescent="0.35">
      <c r="A82">
        <v>1912</v>
      </c>
      <c r="B82" s="1">
        <v>-9.3000000000000007</v>
      </c>
      <c r="C82" s="1">
        <v>-9.9</v>
      </c>
      <c r="D82" s="1">
        <v>-13.4</v>
      </c>
      <c r="E82" s="1">
        <v>-5.6</v>
      </c>
      <c r="F82" s="4">
        <v>-0.1</v>
      </c>
      <c r="G82" s="1">
        <v>6.3</v>
      </c>
      <c r="H82" s="1">
        <v>6.7</v>
      </c>
      <c r="I82" s="1">
        <v>7.8</v>
      </c>
      <c r="J82" s="1">
        <v>3.7</v>
      </c>
      <c r="K82" s="1">
        <v>-3.4</v>
      </c>
      <c r="L82" s="1">
        <v>-5.2</v>
      </c>
      <c r="M82" s="1">
        <v>-8.9</v>
      </c>
      <c r="N82" s="1">
        <v>-2.6</v>
      </c>
      <c r="O82" s="1">
        <f t="shared" si="34"/>
        <v>24.5</v>
      </c>
      <c r="P82" s="1">
        <f t="shared" si="42"/>
        <v>-10.133333333333333</v>
      </c>
      <c r="Q82" s="1">
        <f t="shared" si="43"/>
        <v>-6.3666666666666671</v>
      </c>
      <c r="R82" s="1">
        <f t="shared" si="44"/>
        <v>6.9333333333333336</v>
      </c>
      <c r="S82" s="1">
        <f t="shared" si="45"/>
        <v>-1.6333333333333335</v>
      </c>
      <c r="U82" s="1">
        <f t="shared" si="35"/>
        <v>7.8</v>
      </c>
      <c r="V82" s="1">
        <f t="shared" si="36"/>
        <v>-13.4</v>
      </c>
      <c r="W82" s="4">
        <f t="shared" si="51"/>
        <v>135.9765625</v>
      </c>
      <c r="X82" s="1">
        <f t="shared" si="46"/>
        <v>273.8943661971831</v>
      </c>
      <c r="Y82" s="1">
        <f t="shared" si="37"/>
        <v>137.9178036971831</v>
      </c>
      <c r="Z82" s="1">
        <f t="shared" si="38"/>
        <v>204.93546434859155</v>
      </c>
      <c r="AA82" s="7">
        <f t="shared" si="39"/>
        <v>717.17257922535202</v>
      </c>
      <c r="AB82" s="1">
        <f t="shared" si="40"/>
        <v>214.58001077586209</v>
      </c>
      <c r="AC82" s="1">
        <f t="shared" si="47"/>
        <v>1916.9147629310348</v>
      </c>
      <c r="AD82" s="1">
        <f t="shared" si="48"/>
        <v>28.686557112068954</v>
      </c>
      <c r="AE82" s="12">
        <f t="shared" si="49"/>
        <v>0.62047807126162802</v>
      </c>
      <c r="AH82" s="23">
        <f t="shared" si="41"/>
        <v>0.18923000000000004</v>
      </c>
      <c r="AI82" s="23">
        <f t="shared" si="32"/>
        <v>0.29194999999999999</v>
      </c>
      <c r="AJ82" s="11">
        <f t="shared" si="30"/>
        <v>0.20419999999999999</v>
      </c>
      <c r="AK82" s="11">
        <f t="shared" si="30"/>
        <v>0.3125</v>
      </c>
      <c r="AL82" s="11">
        <f t="shared" si="30"/>
        <v>0.35049999999999998</v>
      </c>
      <c r="AM82" s="11">
        <f t="shared" si="30"/>
        <v>0.49554999999999999</v>
      </c>
      <c r="AN82" s="23">
        <f t="shared" si="29"/>
        <v>0.86749872205000012</v>
      </c>
      <c r="AO82" s="23">
        <f t="shared" si="29"/>
        <v>1.0262662888</v>
      </c>
      <c r="AP82" s="23">
        <f t="shared" si="29"/>
        <v>0.8357031250000001</v>
      </c>
      <c r="AQ82" s="23">
        <f t="shared" si="29"/>
        <v>0.78229260500000009</v>
      </c>
      <c r="AR82" s="23">
        <f t="shared" si="28"/>
        <v>0.64267342205000011</v>
      </c>
      <c r="AS82" s="23">
        <f t="shared" si="33"/>
        <v>2.3331374296286382</v>
      </c>
      <c r="AT82" s="23">
        <f t="shared" si="33"/>
        <v>1.126148552215974</v>
      </c>
      <c r="AU82" s="23">
        <f t="shared" si="33"/>
        <v>0.92376405145747387</v>
      </c>
      <c r="AV82" s="23">
        <f t="shared" si="33"/>
        <v>0.30056267252516844</v>
      </c>
    </row>
    <row r="83" spans="1:48" x14ac:dyDescent="0.35">
      <c r="A83">
        <v>1913</v>
      </c>
      <c r="B83" s="1">
        <v>-11.5</v>
      </c>
      <c r="C83" s="1">
        <v>-11.1</v>
      </c>
      <c r="D83" s="1">
        <v>-17.899999999999999</v>
      </c>
      <c r="E83" s="1">
        <v>-11.1</v>
      </c>
      <c r="F83" s="4">
        <v>-0.8</v>
      </c>
      <c r="G83" s="1">
        <v>5.4</v>
      </c>
      <c r="H83" s="1">
        <v>6.3</v>
      </c>
      <c r="I83" s="1">
        <v>6</v>
      </c>
      <c r="J83" s="1">
        <v>3.5</v>
      </c>
      <c r="K83" s="1">
        <v>-0.8</v>
      </c>
      <c r="L83" s="1">
        <v>-9.1</v>
      </c>
      <c r="M83" s="1">
        <v>-11.9</v>
      </c>
      <c r="N83" s="1">
        <v>-4.4000000000000004</v>
      </c>
      <c r="O83" s="1">
        <f t="shared" si="34"/>
        <v>21.2</v>
      </c>
      <c r="P83" s="1">
        <f t="shared" si="42"/>
        <v>-10.5</v>
      </c>
      <c r="Q83" s="1">
        <f t="shared" si="43"/>
        <v>-9.9333333333333336</v>
      </c>
      <c r="R83" s="1">
        <f t="shared" si="44"/>
        <v>5.8999999999999995</v>
      </c>
      <c r="S83" s="1">
        <f t="shared" si="45"/>
        <v>-2.1333333333333333</v>
      </c>
      <c r="U83" s="1">
        <f t="shared" si="35"/>
        <v>6.3</v>
      </c>
      <c r="V83" s="1">
        <f t="shared" si="36"/>
        <v>-17.899999999999999</v>
      </c>
      <c r="W83" s="4">
        <f t="shared" si="51"/>
        <v>139.43548387096774</v>
      </c>
      <c r="X83" s="1">
        <f t="shared" si="46"/>
        <v>282.82558139534882</v>
      </c>
      <c r="Y83" s="1">
        <f t="shared" si="37"/>
        <v>143.39009752438108</v>
      </c>
      <c r="Z83" s="1">
        <f t="shared" si="38"/>
        <v>211.13053263315828</v>
      </c>
      <c r="AA83" s="7">
        <f t="shared" si="39"/>
        <v>602.23840960240045</v>
      </c>
      <c r="AB83" s="1">
        <f t="shared" si="40"/>
        <v>230.54111767378464</v>
      </c>
      <c r="AC83" s="1">
        <f t="shared" si="47"/>
        <v>2751.1240042404966</v>
      </c>
      <c r="AD83" s="1">
        <f t="shared" si="48"/>
        <v>24.164925034075424</v>
      </c>
      <c r="AE83" s="12">
        <f t="shared" si="49"/>
        <v>0.68125726800195097</v>
      </c>
      <c r="AH83" s="23">
        <f t="shared" si="41"/>
        <v>0.17447000000000001</v>
      </c>
      <c r="AI83" s="23">
        <f t="shared" si="32"/>
        <v>0.25003999999999998</v>
      </c>
      <c r="AJ83" s="11">
        <f t="shared" si="30"/>
        <v>0.18307999999999999</v>
      </c>
      <c r="AK83" s="11">
        <f t="shared" si="30"/>
        <v>0.27884000000000003</v>
      </c>
      <c r="AL83" s="11">
        <f t="shared" si="30"/>
        <v>0.31816</v>
      </c>
      <c r="AM83" s="11">
        <f t="shared" si="30"/>
        <v>0.47409999999999997</v>
      </c>
      <c r="AN83" s="23">
        <f t="shared" si="29"/>
        <v>0.93867800387200018</v>
      </c>
      <c r="AO83" s="23">
        <f t="shared" si="29"/>
        <v>1.0700434530880001</v>
      </c>
      <c r="AP83" s="23">
        <f t="shared" si="29"/>
        <v>0.88885082435200002</v>
      </c>
      <c r="AQ83" s="23">
        <f t="shared" si="29"/>
        <v>0.82730480115200011</v>
      </c>
      <c r="AR83" s="23">
        <f t="shared" si="28"/>
        <v>0.65690436020000009</v>
      </c>
      <c r="AS83" s="23">
        <f t="shared" si="33"/>
        <v>2.1831490314772246</v>
      </c>
      <c r="AT83" s="23">
        <f t="shared" si="33"/>
        <v>1.0642814599792292</v>
      </c>
      <c r="AU83" s="23">
        <f t="shared" si="33"/>
        <v>0.87052571520608302</v>
      </c>
      <c r="AV83" s="23">
        <f t="shared" si="33"/>
        <v>0.27846032981549662</v>
      </c>
    </row>
    <row r="84" spans="1:48" x14ac:dyDescent="0.35">
      <c r="A84">
        <v>1914</v>
      </c>
      <c r="B84" s="1">
        <v>-17</v>
      </c>
      <c r="C84" s="1">
        <v>-23.7</v>
      </c>
      <c r="D84" s="1">
        <v>-19.399999999999999</v>
      </c>
      <c r="E84" s="1">
        <v>-11.8</v>
      </c>
      <c r="F84" s="4">
        <v>-3.5</v>
      </c>
      <c r="G84" s="1">
        <v>1.3</v>
      </c>
      <c r="H84" s="1">
        <v>6.6</v>
      </c>
      <c r="I84" s="1">
        <v>6.4</v>
      </c>
      <c r="J84" s="1">
        <v>1.6</v>
      </c>
      <c r="K84" s="1">
        <v>-1.1000000000000001</v>
      </c>
      <c r="L84" s="1">
        <v>-5.3</v>
      </c>
      <c r="M84" s="1">
        <v>-13.6</v>
      </c>
      <c r="N84" s="1">
        <v>-6.6</v>
      </c>
      <c r="O84" s="1">
        <f t="shared" si="34"/>
        <v>15.9</v>
      </c>
      <c r="P84" s="1">
        <f t="shared" si="42"/>
        <v>-17.533333333333331</v>
      </c>
      <c r="Q84" s="1">
        <f t="shared" si="43"/>
        <v>-11.566666666666668</v>
      </c>
      <c r="R84" s="1">
        <f t="shared" si="44"/>
        <v>4.7666666666666666</v>
      </c>
      <c r="S84" s="1">
        <f t="shared" si="45"/>
        <v>-1.5999999999999999</v>
      </c>
      <c r="U84" s="1">
        <f t="shared" si="35"/>
        <v>6.6</v>
      </c>
      <c r="V84" s="1">
        <f t="shared" si="36"/>
        <v>-23.7</v>
      </c>
      <c r="W84" s="4">
        <f t="shared" si="51"/>
        <v>157.73958333333334</v>
      </c>
      <c r="X84" s="1">
        <f t="shared" si="46"/>
        <v>276.07407407407408</v>
      </c>
      <c r="Y84" s="1">
        <f t="shared" si="37"/>
        <v>118.33449074074073</v>
      </c>
      <c r="Z84" s="1">
        <f t="shared" si="38"/>
        <v>216.9068287037037</v>
      </c>
      <c r="AA84" s="7">
        <f t="shared" si="39"/>
        <v>520.67175925925915</v>
      </c>
      <c r="AB84" s="1">
        <f t="shared" si="40"/>
        <v>239.91400193798452</v>
      </c>
      <c r="AC84" s="1">
        <f t="shared" si="47"/>
        <v>3790.6412306201551</v>
      </c>
      <c r="AD84" s="1">
        <f t="shared" si="48"/>
        <v>37.782582364341081</v>
      </c>
      <c r="AE84" s="12">
        <f t="shared" si="49"/>
        <v>0.72959827002721889</v>
      </c>
      <c r="AH84" s="23">
        <f t="shared" si="41"/>
        <v>0.18554000000000001</v>
      </c>
      <c r="AI84" s="23">
        <f t="shared" si="32"/>
        <v>0.18273</v>
      </c>
      <c r="AJ84" s="11">
        <f t="shared" si="30"/>
        <v>0.14916000000000001</v>
      </c>
      <c r="AK84" s="11">
        <f t="shared" si="30"/>
        <v>0.22478000000000004</v>
      </c>
      <c r="AL84" s="11">
        <f t="shared" si="30"/>
        <v>0.26622000000000001</v>
      </c>
      <c r="AM84" s="11">
        <f t="shared" si="30"/>
        <v>0.43964999999999999</v>
      </c>
      <c r="AN84" s="23">
        <f t="shared" si="29"/>
        <v>1.0707871120180001</v>
      </c>
      <c r="AO84" s="23">
        <f t="shared" si="29"/>
        <v>1.1448702675519999</v>
      </c>
      <c r="AP84" s="23">
        <f t="shared" si="29"/>
        <v>0.98568523712800005</v>
      </c>
      <c r="AQ84" s="23">
        <f t="shared" si="29"/>
        <v>0.91019067392800013</v>
      </c>
      <c r="AR84" s="23">
        <f t="shared" si="28"/>
        <v>0.68442043645000028</v>
      </c>
      <c r="AS84" s="23">
        <f t="shared" si="33"/>
        <v>2.0997065400612716</v>
      </c>
      <c r="AT84" s="23">
        <f t="shared" si="33"/>
        <v>1.0420989756715167</v>
      </c>
      <c r="AU84" s="23">
        <f t="shared" si="33"/>
        <v>0.84901000662639936</v>
      </c>
      <c r="AV84" s="23">
        <f t="shared" si="33"/>
        <v>0.2642844016831199</v>
      </c>
    </row>
    <row r="85" spans="1:48" x14ac:dyDescent="0.35">
      <c r="A85">
        <v>1915</v>
      </c>
      <c r="B85" s="1">
        <v>-18</v>
      </c>
      <c r="C85" s="1">
        <v>-20.9</v>
      </c>
      <c r="D85" s="1">
        <v>-18</v>
      </c>
      <c r="E85" s="1">
        <v>-11.3</v>
      </c>
      <c r="F85" s="5">
        <v>0.7</v>
      </c>
      <c r="G85" s="1">
        <v>4.7</v>
      </c>
      <c r="H85" s="1">
        <v>6.2</v>
      </c>
      <c r="I85" s="1">
        <v>7.3</v>
      </c>
      <c r="J85" s="1">
        <v>5.6</v>
      </c>
      <c r="K85" s="1">
        <v>-0.8</v>
      </c>
      <c r="L85" s="1">
        <v>-2.9</v>
      </c>
      <c r="M85" s="1">
        <v>-6.7</v>
      </c>
      <c r="N85" s="1">
        <v>-4.5</v>
      </c>
      <c r="O85" s="1">
        <f t="shared" si="34"/>
        <v>24.5</v>
      </c>
      <c r="P85" s="1">
        <f t="shared" si="42"/>
        <v>-17.5</v>
      </c>
      <c r="Q85" s="1">
        <f t="shared" si="43"/>
        <v>-9.5333333333333332</v>
      </c>
      <c r="R85" s="1">
        <f t="shared" si="44"/>
        <v>6.0666666666666664</v>
      </c>
      <c r="S85" s="1">
        <f t="shared" si="45"/>
        <v>0.6333333333333333</v>
      </c>
      <c r="U85" s="1">
        <f t="shared" si="35"/>
        <v>7.3</v>
      </c>
      <c r="V85" s="1">
        <f t="shared" si="36"/>
        <v>-20.9</v>
      </c>
      <c r="W85" s="5">
        <f t="shared" ref="W85:W86" si="52">INTERCEPT(E$7:F$7,E85:F85)</f>
        <v>133.72083333333333</v>
      </c>
      <c r="X85" s="1">
        <f t="shared" si="46"/>
        <v>284.6875</v>
      </c>
      <c r="Y85" s="1">
        <f t="shared" si="37"/>
        <v>150.96666666666667</v>
      </c>
      <c r="Z85" s="1">
        <f t="shared" si="38"/>
        <v>209.20416666666665</v>
      </c>
      <c r="AA85" s="7">
        <f t="shared" si="39"/>
        <v>734.70444444444433</v>
      </c>
      <c r="AB85" s="1">
        <f t="shared" si="40"/>
        <v>222.64675925925926</v>
      </c>
      <c r="AC85" s="1">
        <f t="shared" si="47"/>
        <v>3102.2115123456788</v>
      </c>
      <c r="AD85" s="1">
        <f t="shared" si="48"/>
        <v>22.397453703703704</v>
      </c>
      <c r="AE85" s="12">
        <f t="shared" si="49"/>
        <v>0.67265130190365285</v>
      </c>
      <c r="AH85" s="23">
        <f t="shared" si="41"/>
        <v>0.17078000000000002</v>
      </c>
      <c r="AI85" s="23">
        <f t="shared" si="32"/>
        <v>0.29194999999999999</v>
      </c>
      <c r="AJ85" s="11">
        <f t="shared" si="30"/>
        <v>0.20419999999999999</v>
      </c>
      <c r="AK85" s="11">
        <f t="shared" si="30"/>
        <v>0.3125</v>
      </c>
      <c r="AL85" s="11">
        <f t="shared" si="30"/>
        <v>0.35049999999999998</v>
      </c>
      <c r="AM85" s="11">
        <f t="shared" si="30"/>
        <v>0.49554999999999999</v>
      </c>
      <c r="AN85" s="23">
        <f t="shared" si="29"/>
        <v>0.86749872205000012</v>
      </c>
      <c r="AO85" s="23">
        <f t="shared" si="29"/>
        <v>1.0262662888</v>
      </c>
      <c r="AP85" s="23">
        <f t="shared" si="29"/>
        <v>0.8357031250000001</v>
      </c>
      <c r="AQ85" s="23">
        <f t="shared" si="29"/>
        <v>0.78229260500000009</v>
      </c>
      <c r="AR85" s="23">
        <f t="shared" si="28"/>
        <v>0.64267342205000011</v>
      </c>
      <c r="AS85" s="23">
        <f t="shared" si="33"/>
        <v>2.3614829613541035</v>
      </c>
      <c r="AT85" s="23">
        <f t="shared" si="33"/>
        <v>1.1398302492772163</v>
      </c>
      <c r="AU85" s="23">
        <f t="shared" si="33"/>
        <v>0.93498695795878528</v>
      </c>
      <c r="AV85" s="23">
        <f t="shared" si="33"/>
        <v>0.30421424000737574</v>
      </c>
    </row>
    <row r="86" spans="1:48" x14ac:dyDescent="0.35">
      <c r="A86">
        <v>1916</v>
      </c>
      <c r="B86" s="1">
        <v>-12.6</v>
      </c>
      <c r="C86" s="1">
        <v>-14.2</v>
      </c>
      <c r="D86" s="1">
        <v>-3.1</v>
      </c>
      <c r="E86" s="1">
        <v>-10.8</v>
      </c>
      <c r="F86" s="5">
        <v>1.9</v>
      </c>
      <c r="G86" s="1">
        <v>3.5</v>
      </c>
      <c r="H86" s="1">
        <v>6</v>
      </c>
      <c r="I86" s="1">
        <v>8.8000000000000007</v>
      </c>
      <c r="J86" s="1">
        <v>4.4000000000000004</v>
      </c>
      <c r="K86" s="1">
        <v>-2.2000000000000002</v>
      </c>
      <c r="L86" s="1">
        <v>-4.0999999999999996</v>
      </c>
      <c r="M86" s="1">
        <v>-8</v>
      </c>
      <c r="N86" s="1">
        <v>-2.5</v>
      </c>
      <c r="O86" s="1">
        <f t="shared" si="34"/>
        <v>24.6</v>
      </c>
      <c r="P86" s="1">
        <f t="shared" si="42"/>
        <v>-11.166666666666666</v>
      </c>
      <c r="Q86" s="1">
        <f t="shared" si="43"/>
        <v>-4</v>
      </c>
      <c r="R86" s="1">
        <f t="shared" si="44"/>
        <v>6.1000000000000005</v>
      </c>
      <c r="S86" s="1">
        <f t="shared" si="45"/>
        <v>-0.63333333333333319</v>
      </c>
      <c r="U86" s="1">
        <f t="shared" si="35"/>
        <v>8.8000000000000007</v>
      </c>
      <c r="V86" s="1">
        <f t="shared" si="36"/>
        <v>-14.2</v>
      </c>
      <c r="W86" s="5">
        <f t="shared" si="52"/>
        <v>130.93700787401576</v>
      </c>
      <c r="X86" s="1">
        <f t="shared" si="46"/>
        <v>278.33333333333331</v>
      </c>
      <c r="Y86" s="1">
        <f t="shared" si="37"/>
        <v>147.39632545931755</v>
      </c>
      <c r="Z86" s="1">
        <f t="shared" si="38"/>
        <v>204.63517060367454</v>
      </c>
      <c r="AA86" s="7">
        <f t="shared" si="39"/>
        <v>864.72510936132971</v>
      </c>
      <c r="AB86" s="1">
        <f t="shared" si="40"/>
        <v>211.24950787401576</v>
      </c>
      <c r="AC86" s="1">
        <f t="shared" si="47"/>
        <v>1999.8286745406822</v>
      </c>
      <c r="AD86" s="1">
        <f t="shared" si="48"/>
        <v>25.312253937007881</v>
      </c>
      <c r="AE86" s="12">
        <f t="shared" si="49"/>
        <v>0.60329241485917617</v>
      </c>
      <c r="AH86" s="23">
        <f t="shared" si="41"/>
        <v>0.16340000000000002</v>
      </c>
      <c r="AI86" s="23">
        <f t="shared" si="32"/>
        <v>0.29322000000000004</v>
      </c>
      <c r="AJ86" s="11">
        <f t="shared" si="30"/>
        <v>0.20484000000000002</v>
      </c>
      <c r="AK86" s="11">
        <f t="shared" si="30"/>
        <v>0.31352000000000002</v>
      </c>
      <c r="AL86" s="11">
        <f t="shared" si="30"/>
        <v>0.35148000000000001</v>
      </c>
      <c r="AM86" s="11">
        <f t="shared" si="30"/>
        <v>0.49619999999999997</v>
      </c>
      <c r="AN86" s="23">
        <f t="shared" si="29"/>
        <v>0.86547448352800005</v>
      </c>
      <c r="AO86" s="23">
        <f t="shared" si="29"/>
        <v>1.024973409952</v>
      </c>
      <c r="AP86" s="23">
        <f t="shared" si="29"/>
        <v>0.83417819276800009</v>
      </c>
      <c r="AQ86" s="23">
        <f t="shared" si="29"/>
        <v>0.78100762076800012</v>
      </c>
      <c r="AR86" s="23">
        <f t="shared" si="28"/>
        <v>0.64227694480000008</v>
      </c>
      <c r="AS86" s="23">
        <f t="shared" si="33"/>
        <v>2.5603172703244441</v>
      </c>
      <c r="AT86" s="23">
        <f t="shared" si="33"/>
        <v>1.2354531549583723</v>
      </c>
      <c r="AU86" s="23">
        <f t="shared" si="33"/>
        <v>1.0135175604432587</v>
      </c>
      <c r="AV86" s="23">
        <f t="shared" si="33"/>
        <v>0.32993488488057515</v>
      </c>
    </row>
    <row r="87" spans="1:48" x14ac:dyDescent="0.35">
      <c r="A87">
        <v>1917</v>
      </c>
      <c r="B87" s="1">
        <v>-14</v>
      </c>
      <c r="C87" s="1">
        <v>-15.3</v>
      </c>
      <c r="D87" s="1">
        <v>-8.5</v>
      </c>
      <c r="E87" s="1">
        <v>-7.5</v>
      </c>
      <c r="F87" s="4">
        <v>-2.2999999999999998</v>
      </c>
      <c r="G87" s="1">
        <v>2.4</v>
      </c>
      <c r="H87" s="1">
        <v>7.5</v>
      </c>
      <c r="I87" s="1">
        <v>7.8</v>
      </c>
      <c r="J87" s="1">
        <v>3.1</v>
      </c>
      <c r="K87" s="1">
        <v>-4.9000000000000004</v>
      </c>
      <c r="L87" s="1">
        <v>-8.1</v>
      </c>
      <c r="M87" s="1">
        <v>-12.7</v>
      </c>
      <c r="N87" s="1">
        <v>-4.4000000000000004</v>
      </c>
      <c r="O87" s="1">
        <f t="shared" si="34"/>
        <v>20.8</v>
      </c>
      <c r="P87" s="1">
        <f t="shared" si="42"/>
        <v>-12.433333333333332</v>
      </c>
      <c r="Q87" s="1">
        <f t="shared" si="43"/>
        <v>-6.1000000000000005</v>
      </c>
      <c r="R87" s="1">
        <f t="shared" si="44"/>
        <v>5.8999999999999995</v>
      </c>
      <c r="S87" s="1">
        <f t="shared" si="45"/>
        <v>-3.3000000000000003</v>
      </c>
      <c r="U87" s="1">
        <f t="shared" si="35"/>
        <v>7.8</v>
      </c>
      <c r="V87" s="1">
        <f t="shared" si="36"/>
        <v>-15.3</v>
      </c>
      <c r="W87" s="4">
        <f t="shared" ref="W87:W88" si="53">INTERCEPT(F$7:G$7,F87:G87)</f>
        <v>150.42553191489361</v>
      </c>
      <c r="X87" s="1">
        <f t="shared" si="46"/>
        <v>269.81875000000002</v>
      </c>
      <c r="Y87" s="1">
        <f t="shared" si="37"/>
        <v>119.39321808510641</v>
      </c>
      <c r="Z87" s="1">
        <f t="shared" si="38"/>
        <v>210.12214095744682</v>
      </c>
      <c r="AA87" s="7">
        <f t="shared" si="39"/>
        <v>620.84473404255323</v>
      </c>
      <c r="AB87" s="1">
        <f t="shared" si="40"/>
        <v>237.0921985815603</v>
      </c>
      <c r="AC87" s="1">
        <f t="shared" si="47"/>
        <v>2418.3404255319147</v>
      </c>
      <c r="AD87" s="1">
        <f t="shared" si="48"/>
        <v>31.879432624113463</v>
      </c>
      <c r="AE87" s="12">
        <f t="shared" si="49"/>
        <v>0.66371144365818513</v>
      </c>
      <c r="AH87" s="23">
        <f t="shared" si="41"/>
        <v>0.21875</v>
      </c>
      <c r="AI87" s="23">
        <f t="shared" si="32"/>
        <v>0.24496000000000001</v>
      </c>
      <c r="AJ87" s="11">
        <f t="shared" si="30"/>
        <v>0.18052000000000001</v>
      </c>
      <c r="AK87" s="11">
        <f t="shared" si="30"/>
        <v>0.27476</v>
      </c>
      <c r="AL87" s="11">
        <f t="shared" si="30"/>
        <v>0.31423999999999996</v>
      </c>
      <c r="AM87" s="11">
        <f t="shared" si="30"/>
        <v>0.47149999999999997</v>
      </c>
      <c r="AN87" s="23">
        <f t="shared" si="29"/>
        <v>0.94788347187200006</v>
      </c>
      <c r="AO87" s="23">
        <f t="shared" si="29"/>
        <v>1.0754964783680001</v>
      </c>
      <c r="AP87" s="23">
        <f t="shared" si="29"/>
        <v>0.89566559939200008</v>
      </c>
      <c r="AQ87" s="23">
        <f t="shared" si="29"/>
        <v>0.83310480179200019</v>
      </c>
      <c r="AR87" s="23">
        <f t="shared" si="28"/>
        <v>0.65878064500000011</v>
      </c>
      <c r="AS87" s="23">
        <f t="shared" si="33"/>
        <v>2.2222578473846628</v>
      </c>
      <c r="AT87" s="23">
        <f t="shared" si="33"/>
        <v>1.0847315691493766</v>
      </c>
      <c r="AU87" s="23">
        <f t="shared" si="33"/>
        <v>0.88696386451661779</v>
      </c>
      <c r="AV87" s="23">
        <f t="shared" si="33"/>
        <v>0.28313264893002316</v>
      </c>
    </row>
    <row r="88" spans="1:48" x14ac:dyDescent="0.35">
      <c r="A88">
        <v>1918</v>
      </c>
      <c r="B88" s="1">
        <v>-22.3</v>
      </c>
      <c r="C88" s="1">
        <v>-19.3</v>
      </c>
      <c r="D88" s="1">
        <v>-16.2</v>
      </c>
      <c r="E88" s="1">
        <v>-13.1</v>
      </c>
      <c r="F88" s="4">
        <v>-0.8</v>
      </c>
      <c r="G88" s="1">
        <v>1.2</v>
      </c>
      <c r="H88" s="1">
        <v>6</v>
      </c>
      <c r="I88" s="1">
        <v>7</v>
      </c>
      <c r="J88" s="1">
        <v>2.8</v>
      </c>
      <c r="K88" s="1">
        <v>-3.3</v>
      </c>
      <c r="L88" s="1">
        <v>-9.6</v>
      </c>
      <c r="M88" s="1">
        <v>-11.7</v>
      </c>
      <c r="N88" s="1">
        <v>-6.6</v>
      </c>
      <c r="O88" s="1">
        <f t="shared" si="34"/>
        <v>17</v>
      </c>
      <c r="P88" s="1">
        <f t="shared" si="42"/>
        <v>-18.099999999999998</v>
      </c>
      <c r="Q88" s="1">
        <f t="shared" si="43"/>
        <v>-10.033333333333333</v>
      </c>
      <c r="R88" s="1">
        <f t="shared" si="44"/>
        <v>4.7333333333333334</v>
      </c>
      <c r="S88" s="1">
        <f t="shared" si="45"/>
        <v>-3.3666666666666667</v>
      </c>
      <c r="U88" s="1">
        <f t="shared" si="35"/>
        <v>7</v>
      </c>
      <c r="V88" s="1">
        <f t="shared" si="36"/>
        <v>-22.3</v>
      </c>
      <c r="W88" s="4">
        <f t="shared" si="53"/>
        <v>147.69999999999999</v>
      </c>
      <c r="X88" s="1">
        <f t="shared" si="46"/>
        <v>272</v>
      </c>
      <c r="Y88" s="1">
        <f t="shared" si="37"/>
        <v>124.30000000000001</v>
      </c>
      <c r="Z88" s="1">
        <f t="shared" si="38"/>
        <v>209.85</v>
      </c>
      <c r="AA88" s="7">
        <f t="shared" si="39"/>
        <v>580.06666666666661</v>
      </c>
      <c r="AB88" s="1">
        <f t="shared" si="40"/>
        <v>242.88124999999997</v>
      </c>
      <c r="AC88" s="1">
        <f t="shared" si="47"/>
        <v>3610.8345833333328</v>
      </c>
      <c r="AD88" s="1">
        <f t="shared" si="48"/>
        <v>26.259375000000006</v>
      </c>
      <c r="AE88" s="12">
        <f t="shared" si="49"/>
        <v>0.71387428246722129</v>
      </c>
      <c r="AH88" s="23">
        <f t="shared" si="41"/>
        <v>0.16340000000000002</v>
      </c>
      <c r="AI88" s="23">
        <f t="shared" si="32"/>
        <v>0.19669999999999999</v>
      </c>
      <c r="AJ88" s="11">
        <f t="shared" si="30"/>
        <v>0.15620000000000001</v>
      </c>
      <c r="AK88" s="11">
        <f t="shared" si="30"/>
        <v>0.23599999999999999</v>
      </c>
      <c r="AL88" s="11">
        <f t="shared" si="30"/>
        <v>0.27700000000000002</v>
      </c>
      <c r="AM88" s="11">
        <f t="shared" si="30"/>
        <v>0.44679999999999997</v>
      </c>
      <c r="AN88" s="23">
        <f t="shared" si="29"/>
        <v>1.0415649538</v>
      </c>
      <c r="AO88" s="23">
        <f t="shared" si="29"/>
        <v>1.1288822248000001</v>
      </c>
      <c r="AP88" s="23">
        <f t="shared" si="29"/>
        <v>0.96442432000000011</v>
      </c>
      <c r="AQ88" s="23">
        <f t="shared" si="29"/>
        <v>0.89191418000000011</v>
      </c>
      <c r="AR88" s="23">
        <f t="shared" si="28"/>
        <v>0.67823718080000028</v>
      </c>
      <c r="AS88" s="23">
        <f t="shared" si="33"/>
        <v>2.2007044590938842</v>
      </c>
      <c r="AT88" s="23">
        <f t="shared" si="33"/>
        <v>1.0880049299399679</v>
      </c>
      <c r="AU88" s="23">
        <f t="shared" si="33"/>
        <v>0.88708471490058494</v>
      </c>
      <c r="AV88" s="23">
        <f t="shared" si="33"/>
        <v>0.27768843154245099</v>
      </c>
    </row>
    <row r="89" spans="1:48" x14ac:dyDescent="0.35">
      <c r="A89">
        <v>1919</v>
      </c>
      <c r="B89" s="1">
        <v>-16.100000000000001</v>
      </c>
      <c r="C89" s="1">
        <v>-20.399999999999999</v>
      </c>
      <c r="D89" s="1">
        <v>-12.8</v>
      </c>
      <c r="E89" s="1">
        <v>-15.8</v>
      </c>
      <c r="F89" s="5">
        <v>0.7</v>
      </c>
      <c r="G89" s="1">
        <v>1.7</v>
      </c>
      <c r="H89" s="1">
        <v>5.5</v>
      </c>
      <c r="I89" s="1">
        <v>6.1</v>
      </c>
      <c r="J89" s="1">
        <v>2.4</v>
      </c>
      <c r="K89" s="5">
        <v>0.2</v>
      </c>
      <c r="L89" s="1">
        <v>-3.2</v>
      </c>
      <c r="M89" s="1">
        <v>-8.1999999999999993</v>
      </c>
      <c r="N89" s="1">
        <v>-5</v>
      </c>
      <c r="O89" s="1">
        <f t="shared" si="34"/>
        <v>16.399999999999999</v>
      </c>
      <c r="P89" s="1">
        <f t="shared" si="42"/>
        <v>-16.066666666666666</v>
      </c>
      <c r="Q89" s="1">
        <f t="shared" si="43"/>
        <v>-9.3000000000000007</v>
      </c>
      <c r="R89" s="1">
        <f t="shared" si="44"/>
        <v>4.4333333333333336</v>
      </c>
      <c r="S89" s="1">
        <f t="shared" si="45"/>
        <v>-0.20000000000000004</v>
      </c>
      <c r="U89" s="1">
        <f t="shared" si="35"/>
        <v>6.1</v>
      </c>
      <c r="V89" s="1">
        <f t="shared" si="36"/>
        <v>-20.399999999999999</v>
      </c>
      <c r="W89" s="5">
        <f>INTERCEPT(E$7:F$7,E89:F89)</f>
        <v>134.20606060606062</v>
      </c>
      <c r="X89" s="5">
        <f>INTERCEPT(K$7:L$7,K89:L89)</f>
        <v>290.29411764705884</v>
      </c>
      <c r="Y89" s="1">
        <f t="shared" si="37"/>
        <v>156.08805704099822</v>
      </c>
      <c r="Z89" s="1">
        <f t="shared" si="38"/>
        <v>212.25008912655971</v>
      </c>
      <c r="AA89" s="7">
        <f t="shared" si="39"/>
        <v>634.75809863339271</v>
      </c>
      <c r="AB89" s="1">
        <f t="shared" si="40"/>
        <v>227.20606060606062</v>
      </c>
      <c r="AC89" s="1">
        <f t="shared" si="47"/>
        <v>3090.0024242424238</v>
      </c>
      <c r="AD89" s="1">
        <f t="shared" si="48"/>
        <v>20.603030303030309</v>
      </c>
      <c r="AE89" s="12">
        <f t="shared" si="49"/>
        <v>0.68811932283591315</v>
      </c>
      <c r="AH89" s="23">
        <f t="shared" si="41"/>
        <v>0.14495000000000002</v>
      </c>
      <c r="AI89" s="23">
        <f t="shared" si="32"/>
        <v>0.18907999999999997</v>
      </c>
      <c r="AJ89" s="11">
        <f t="shared" si="30"/>
        <v>0.15236</v>
      </c>
      <c r="AK89" s="11">
        <f t="shared" si="30"/>
        <v>0.22987999999999997</v>
      </c>
      <c r="AL89" s="11">
        <f t="shared" si="30"/>
        <v>0.27111999999999997</v>
      </c>
      <c r="AM89" s="11">
        <f t="shared" si="30"/>
        <v>0.44289999999999996</v>
      </c>
      <c r="AN89" s="23">
        <f t="shared" si="29"/>
        <v>1.0573872162880003</v>
      </c>
      <c r="AO89" s="23">
        <f t="shared" si="29"/>
        <v>1.1375732384320001</v>
      </c>
      <c r="AP89" s="23">
        <f t="shared" si="29"/>
        <v>0.97594565084800011</v>
      </c>
      <c r="AQ89" s="23">
        <f t="shared" si="29"/>
        <v>0.90181345164800009</v>
      </c>
      <c r="AR89" s="23">
        <f t="shared" si="28"/>
        <v>0.68157919220000007</v>
      </c>
      <c r="AS89" s="23">
        <f t="shared" si="33"/>
        <v>2.3109591031069958</v>
      </c>
      <c r="AT89" s="23">
        <f t="shared" si="33"/>
        <v>1.144919028781084</v>
      </c>
      <c r="AU89" s="23">
        <f t="shared" si="33"/>
        <v>0.93309763104663623</v>
      </c>
      <c r="AV89" s="23">
        <f t="shared" si="33"/>
        <v>0.29119929734351235</v>
      </c>
    </row>
    <row r="90" spans="1:48" x14ac:dyDescent="0.35">
      <c r="A90">
        <v>1920</v>
      </c>
      <c r="B90" s="1">
        <v>-17.899999999999999</v>
      </c>
      <c r="C90" s="1">
        <v>-18.8</v>
      </c>
      <c r="D90" s="1">
        <v>-17.2</v>
      </c>
      <c r="E90" s="1">
        <v>-5.8</v>
      </c>
      <c r="F90" s="4">
        <v>-2.2000000000000002</v>
      </c>
      <c r="G90" s="1">
        <v>5.2</v>
      </c>
      <c r="H90" s="1">
        <v>6.8</v>
      </c>
      <c r="I90" s="1">
        <v>6.1</v>
      </c>
      <c r="J90" s="1">
        <v>2.2000000000000002</v>
      </c>
      <c r="K90" s="1">
        <v>-3.2</v>
      </c>
      <c r="L90" s="1">
        <v>-9</v>
      </c>
      <c r="M90" s="1">
        <v>-10</v>
      </c>
      <c r="N90" s="1">
        <v>-5.3</v>
      </c>
      <c r="O90" s="1">
        <f t="shared" si="34"/>
        <v>20.3</v>
      </c>
      <c r="P90" s="1">
        <f t="shared" si="42"/>
        <v>-14.966666666666667</v>
      </c>
      <c r="Q90" s="1">
        <f t="shared" si="43"/>
        <v>-8.4</v>
      </c>
      <c r="R90" s="1">
        <f t="shared" si="44"/>
        <v>6.0333333333333341</v>
      </c>
      <c r="S90" s="1">
        <f t="shared" si="45"/>
        <v>-3.3333333333333335</v>
      </c>
      <c r="U90" s="1">
        <f t="shared" si="35"/>
        <v>6.8</v>
      </c>
      <c r="V90" s="1">
        <f t="shared" si="36"/>
        <v>-18.8</v>
      </c>
      <c r="W90" s="4">
        <f t="shared" ref="W90:W93" si="54">INTERCEPT(F$7:G$7,F90:G90)</f>
        <v>144.56756756756758</v>
      </c>
      <c r="X90" s="1">
        <f t="shared" si="46"/>
        <v>270.42592592592592</v>
      </c>
      <c r="Y90" s="1">
        <f t="shared" si="37"/>
        <v>125.85835835835834</v>
      </c>
      <c r="Z90" s="1">
        <f t="shared" si="38"/>
        <v>207.49674674674674</v>
      </c>
      <c r="AA90" s="7">
        <f t="shared" si="39"/>
        <v>570.55789122455781</v>
      </c>
      <c r="AB90" s="1">
        <f t="shared" si="40"/>
        <v>219.27344992050874</v>
      </c>
      <c r="AC90" s="1">
        <f t="shared" si="47"/>
        <v>2748.2272390037097</v>
      </c>
      <c r="AD90" s="1">
        <f t="shared" si="48"/>
        <v>34.93084260731321</v>
      </c>
      <c r="AE90" s="12">
        <f t="shared" si="49"/>
        <v>0.68698220594929515</v>
      </c>
      <c r="AH90" s="23">
        <f t="shared" si="41"/>
        <v>0.19292000000000004</v>
      </c>
      <c r="AI90" s="23">
        <f t="shared" si="32"/>
        <v>0.23860999999999999</v>
      </c>
      <c r="AJ90" s="11">
        <f t="shared" si="30"/>
        <v>0.17732000000000001</v>
      </c>
      <c r="AK90" s="11">
        <f t="shared" si="30"/>
        <v>0.26966000000000001</v>
      </c>
      <c r="AL90" s="11">
        <f t="shared" si="30"/>
        <v>0.30934</v>
      </c>
      <c r="AM90" s="11">
        <f t="shared" si="30"/>
        <v>0.46825</v>
      </c>
      <c r="AN90" s="23">
        <f t="shared" si="29"/>
        <v>0.9595659516820001</v>
      </c>
      <c r="AO90" s="23">
        <f t="shared" si="29"/>
        <v>1.0823573654080001</v>
      </c>
      <c r="AP90" s="23">
        <f t="shared" si="29"/>
        <v>0.90429736775200009</v>
      </c>
      <c r="AQ90" s="23">
        <f t="shared" si="29"/>
        <v>0.84045939015200011</v>
      </c>
      <c r="AR90" s="23">
        <f t="shared" si="28"/>
        <v>0.66117201125000014</v>
      </c>
      <c r="AS90" s="23">
        <f t="shared" si="33"/>
        <v>2.1371433213403082</v>
      </c>
      <c r="AT90" s="23">
        <f t="shared" si="33"/>
        <v>1.0448725579104856</v>
      </c>
      <c r="AU90" s="23">
        <f t="shared" si="33"/>
        <v>0.85402942071155241</v>
      </c>
      <c r="AV90" s="23">
        <f t="shared" si="33"/>
        <v>0.27191622618225253</v>
      </c>
    </row>
    <row r="91" spans="1:48" x14ac:dyDescent="0.35">
      <c r="A91">
        <v>1921</v>
      </c>
      <c r="B91" s="1">
        <v>-15.2</v>
      </c>
      <c r="C91" s="1">
        <v>-19.5</v>
      </c>
      <c r="D91" s="1">
        <v>-16.600000000000001</v>
      </c>
      <c r="E91" s="1">
        <v>-11</v>
      </c>
      <c r="F91" s="4">
        <v>-0.5</v>
      </c>
      <c r="G91" s="1">
        <v>4</v>
      </c>
      <c r="H91" s="1">
        <v>6.8</v>
      </c>
      <c r="I91" s="1">
        <v>7.7</v>
      </c>
      <c r="J91" s="1">
        <v>2.4</v>
      </c>
      <c r="K91" s="1">
        <v>-2.9</v>
      </c>
      <c r="L91" s="1">
        <v>-3.2</v>
      </c>
      <c r="M91" s="1">
        <v>-10.4</v>
      </c>
      <c r="N91" s="1">
        <v>-4.9000000000000004</v>
      </c>
      <c r="O91" s="1">
        <f t="shared" si="34"/>
        <v>20.9</v>
      </c>
      <c r="P91" s="1">
        <f t="shared" si="42"/>
        <v>-14.9</v>
      </c>
      <c r="Q91" s="1">
        <f t="shared" si="43"/>
        <v>-9.3666666666666671</v>
      </c>
      <c r="R91" s="1">
        <f t="shared" si="44"/>
        <v>6.166666666666667</v>
      </c>
      <c r="S91" s="1">
        <f t="shared" si="45"/>
        <v>-1.2333333333333334</v>
      </c>
      <c r="U91" s="1">
        <f t="shared" si="35"/>
        <v>7.7</v>
      </c>
      <c r="V91" s="1">
        <f t="shared" si="36"/>
        <v>-19.5</v>
      </c>
      <c r="W91" s="4">
        <f t="shared" si="54"/>
        <v>138.88888888888889</v>
      </c>
      <c r="X91" s="1">
        <f t="shared" si="46"/>
        <v>271.81132075471697</v>
      </c>
      <c r="Y91" s="1">
        <f t="shared" si="37"/>
        <v>132.92243186582809</v>
      </c>
      <c r="Z91" s="1">
        <f t="shared" si="38"/>
        <v>205.35010482180292</v>
      </c>
      <c r="AA91" s="7">
        <f t="shared" si="39"/>
        <v>682.33515024458416</v>
      </c>
      <c r="AB91" s="1">
        <f t="shared" si="40"/>
        <v>233.46296296296296</v>
      </c>
      <c r="AC91" s="1">
        <f t="shared" si="47"/>
        <v>3035.0185185185187</v>
      </c>
      <c r="AD91" s="1">
        <f t="shared" si="48"/>
        <v>22.157407407407405</v>
      </c>
      <c r="AE91" s="12">
        <f t="shared" si="49"/>
        <v>0.67835579111808808</v>
      </c>
      <c r="AH91" s="23">
        <f t="shared" si="41"/>
        <v>0.19292000000000004</v>
      </c>
      <c r="AI91" s="23">
        <f t="shared" si="32"/>
        <v>0.24622999999999995</v>
      </c>
      <c r="AJ91" s="11">
        <f t="shared" si="30"/>
        <v>0.18115999999999999</v>
      </c>
      <c r="AK91" s="11">
        <f t="shared" si="30"/>
        <v>0.27578000000000003</v>
      </c>
      <c r="AL91" s="11">
        <f t="shared" si="30"/>
        <v>0.31521999999999994</v>
      </c>
      <c r="AM91" s="11">
        <f t="shared" si="30"/>
        <v>0.47214999999999996</v>
      </c>
      <c r="AN91" s="23">
        <f t="shared" si="29"/>
        <v>0.94557039521800024</v>
      </c>
      <c r="AO91" s="23">
        <f t="shared" si="29"/>
        <v>1.0741302483520001</v>
      </c>
      <c r="AP91" s="23">
        <f t="shared" si="29"/>
        <v>0.89395435232800002</v>
      </c>
      <c r="AQ91" s="23">
        <f t="shared" si="29"/>
        <v>0.83164782912800017</v>
      </c>
      <c r="AR91" s="23">
        <f t="shared" si="28"/>
        <v>0.65830850645000005</v>
      </c>
      <c r="AS91" s="23">
        <f t="shared" si="33"/>
        <v>2.3282295490779341</v>
      </c>
      <c r="AT91" s="23">
        <f t="shared" si="33"/>
        <v>1.136094285692312</v>
      </c>
      <c r="AU91" s="23">
        <f t="shared" si="33"/>
        <v>0.92903742289165381</v>
      </c>
      <c r="AV91" s="23">
        <f t="shared" si="33"/>
        <v>0.29671646162042703</v>
      </c>
    </row>
    <row r="92" spans="1:48" x14ac:dyDescent="0.35">
      <c r="A92">
        <v>1922</v>
      </c>
      <c r="B92" s="1">
        <v>-15.4</v>
      </c>
      <c r="C92" s="1">
        <v>-26.1</v>
      </c>
      <c r="D92" s="1">
        <v>-14.1</v>
      </c>
      <c r="E92" s="1">
        <v>-7.3</v>
      </c>
      <c r="F92" s="4">
        <v>-2.2999999999999998</v>
      </c>
      <c r="G92" s="1">
        <v>2.2999999999999998</v>
      </c>
      <c r="H92" s="1">
        <v>6.7</v>
      </c>
      <c r="I92" s="1">
        <v>6.1</v>
      </c>
      <c r="J92" s="1">
        <v>1.8</v>
      </c>
      <c r="K92" s="1">
        <v>-0.2</v>
      </c>
      <c r="L92" s="1">
        <v>-5.7</v>
      </c>
      <c r="M92" s="1">
        <v>-6.9</v>
      </c>
      <c r="N92" s="1">
        <v>-5.0999999999999996</v>
      </c>
      <c r="O92" s="1">
        <f t="shared" si="34"/>
        <v>16.899999999999999</v>
      </c>
      <c r="P92" s="1">
        <f t="shared" si="42"/>
        <v>-17.3</v>
      </c>
      <c r="Q92" s="1">
        <f t="shared" si="43"/>
        <v>-7.8999999999999995</v>
      </c>
      <c r="R92" s="1">
        <f t="shared" si="44"/>
        <v>5.0333333333333332</v>
      </c>
      <c r="S92" s="1">
        <f t="shared" si="45"/>
        <v>-1.3666666666666665</v>
      </c>
      <c r="U92" s="1">
        <f t="shared" si="35"/>
        <v>6.7</v>
      </c>
      <c r="V92" s="1">
        <f t="shared" si="36"/>
        <v>-26.1</v>
      </c>
      <c r="W92" s="4">
        <f t="shared" si="54"/>
        <v>150.75</v>
      </c>
      <c r="X92" s="1">
        <f t="shared" si="46"/>
        <v>285.45</v>
      </c>
      <c r="Y92" s="1">
        <f t="shared" si="37"/>
        <v>134.69999999999999</v>
      </c>
      <c r="Z92" s="1">
        <f t="shared" si="38"/>
        <v>218.1</v>
      </c>
      <c r="AA92" s="7">
        <f t="shared" si="39"/>
        <v>601.66</v>
      </c>
      <c r="AB92" s="1">
        <f t="shared" si="40"/>
        <v>243.93867924528303</v>
      </c>
      <c r="AC92" s="1">
        <f t="shared" si="47"/>
        <v>4244.5330188679245</v>
      </c>
      <c r="AD92" s="1">
        <f t="shared" si="48"/>
        <v>28.780660377358487</v>
      </c>
      <c r="AE92" s="12">
        <f t="shared" si="49"/>
        <v>0.72648220241646189</v>
      </c>
      <c r="AH92" s="23">
        <f t="shared" si="41"/>
        <v>0.18923000000000004</v>
      </c>
      <c r="AI92" s="23">
        <f t="shared" si="32"/>
        <v>0.19542999999999996</v>
      </c>
      <c r="AJ92" s="11">
        <f t="shared" si="30"/>
        <v>0.15555999999999998</v>
      </c>
      <c r="AK92" s="11">
        <f t="shared" si="30"/>
        <v>0.23498000000000002</v>
      </c>
      <c r="AL92" s="11">
        <f t="shared" si="30"/>
        <v>0.27601999999999999</v>
      </c>
      <c r="AM92" s="11">
        <f t="shared" si="30"/>
        <v>0.44614999999999999</v>
      </c>
      <c r="AN92" s="23">
        <f t="shared" si="29"/>
        <v>1.0441824814580003</v>
      </c>
      <c r="AO92" s="23">
        <f t="shared" si="29"/>
        <v>1.130325770912</v>
      </c>
      <c r="AP92" s="23">
        <f t="shared" si="29"/>
        <v>0.96633195296800012</v>
      </c>
      <c r="AQ92" s="23">
        <f t="shared" si="29"/>
        <v>0.89355243776800009</v>
      </c>
      <c r="AR92" s="23">
        <f t="shared" si="28"/>
        <v>0.67878907045000014</v>
      </c>
      <c r="AS92" s="23">
        <f t="shared" si="33"/>
        <v>2.2427240261355954</v>
      </c>
      <c r="AT92" s="23">
        <f t="shared" si="33"/>
        <v>1.1091660590068966</v>
      </c>
      <c r="AU92" s="23">
        <f t="shared" si="33"/>
        <v>0.90427432204785063</v>
      </c>
      <c r="AV92" s="23">
        <f t="shared" si="33"/>
        <v>0.28292480537570691</v>
      </c>
    </row>
    <row r="93" spans="1:48" x14ac:dyDescent="0.35">
      <c r="A93">
        <v>1923</v>
      </c>
      <c r="B93" s="1">
        <v>-18.5</v>
      </c>
      <c r="C93" s="1">
        <v>-13.5</v>
      </c>
      <c r="D93" s="1">
        <v>-12.3</v>
      </c>
      <c r="E93" s="1">
        <v>-3.4</v>
      </c>
      <c r="F93" s="4">
        <v>-0.3</v>
      </c>
      <c r="G93" s="1">
        <v>4.8</v>
      </c>
      <c r="H93" s="1">
        <v>7.4</v>
      </c>
      <c r="I93" s="1">
        <v>7.3</v>
      </c>
      <c r="J93" s="1">
        <v>2.1</v>
      </c>
      <c r="K93" s="1">
        <v>-2.6</v>
      </c>
      <c r="L93" s="1">
        <v>-4.4000000000000004</v>
      </c>
      <c r="M93" s="1">
        <v>-7.6</v>
      </c>
      <c r="N93" s="1">
        <v>-3.4</v>
      </c>
      <c r="O93" s="1">
        <f t="shared" si="34"/>
        <v>21.6</v>
      </c>
      <c r="P93" s="1">
        <f t="shared" si="42"/>
        <v>-12.966666666666667</v>
      </c>
      <c r="Q93" s="1">
        <f t="shared" si="43"/>
        <v>-5.333333333333333</v>
      </c>
      <c r="R93" s="1">
        <f t="shared" si="44"/>
        <v>6.5</v>
      </c>
      <c r="S93" s="1">
        <f t="shared" si="45"/>
        <v>-1.6333333333333335</v>
      </c>
      <c r="U93" s="1">
        <f t="shared" si="35"/>
        <v>7.4</v>
      </c>
      <c r="V93" s="1">
        <f t="shared" si="36"/>
        <v>-18.5</v>
      </c>
      <c r="W93" s="4">
        <f t="shared" si="54"/>
        <v>137.29411764705881</v>
      </c>
      <c r="X93" s="1">
        <f t="shared" si="46"/>
        <v>271.62765957446811</v>
      </c>
      <c r="Y93" s="1">
        <f t="shared" si="37"/>
        <v>134.3335419274093</v>
      </c>
      <c r="Z93" s="1">
        <f t="shared" si="38"/>
        <v>204.46088861076345</v>
      </c>
      <c r="AA93" s="7">
        <f t="shared" si="39"/>
        <v>662.71214017521925</v>
      </c>
      <c r="AB93" s="1">
        <f t="shared" si="40"/>
        <v>216.84411764705882</v>
      </c>
      <c r="AC93" s="1">
        <f t="shared" si="47"/>
        <v>2674.4107843137253</v>
      </c>
      <c r="AD93" s="1">
        <f t="shared" si="48"/>
        <v>28.8720588235294</v>
      </c>
      <c r="AE93" s="12">
        <f t="shared" si="49"/>
        <v>0.66764919475338202</v>
      </c>
      <c r="AH93" s="23">
        <f t="shared" si="41"/>
        <v>0.21506000000000003</v>
      </c>
      <c r="AI93" s="23">
        <f t="shared" si="32"/>
        <v>0.25512000000000001</v>
      </c>
      <c r="AJ93" s="11">
        <f t="shared" si="30"/>
        <v>0.18564000000000003</v>
      </c>
      <c r="AK93" s="11">
        <f t="shared" si="30"/>
        <v>0.28292000000000006</v>
      </c>
      <c r="AL93" s="11">
        <f t="shared" si="30"/>
        <v>0.32208000000000003</v>
      </c>
      <c r="AM93" s="11">
        <f t="shared" si="30"/>
        <v>0.47670000000000001</v>
      </c>
      <c r="AN93" s="23">
        <f t="shared" si="29"/>
        <v>0.92959743884800006</v>
      </c>
      <c r="AO93" s="23">
        <f t="shared" si="29"/>
        <v>1.0646221472319999</v>
      </c>
      <c r="AP93" s="23">
        <f t="shared" si="29"/>
        <v>0.882116617888</v>
      </c>
      <c r="AQ93" s="23">
        <f t="shared" si="29"/>
        <v>0.82157917388800006</v>
      </c>
      <c r="AR93" s="23">
        <f t="shared" si="28"/>
        <v>0.65506079380000015</v>
      </c>
      <c r="AS93" s="23">
        <f t="shared" si="33"/>
        <v>2.2843290499119719</v>
      </c>
      <c r="AT93" s="23">
        <f t="shared" si="33"/>
        <v>1.1122010397807709</v>
      </c>
      <c r="AU93" s="23">
        <f t="shared" si="33"/>
        <v>0.9100217685977201</v>
      </c>
      <c r="AV93" s="23">
        <f t="shared" si="33"/>
        <v>0.29169655664474153</v>
      </c>
    </row>
    <row r="94" spans="1:48" x14ac:dyDescent="0.35">
      <c r="A94">
        <v>1924</v>
      </c>
      <c r="B94" s="1">
        <v>-8.4</v>
      </c>
      <c r="C94" s="1">
        <v>-15.6</v>
      </c>
      <c r="D94" s="1">
        <v>-11.5</v>
      </c>
      <c r="E94" s="1">
        <v>-5.3</v>
      </c>
      <c r="F94" s="5">
        <v>0.6</v>
      </c>
      <c r="G94" s="1">
        <v>6</v>
      </c>
      <c r="H94" s="1">
        <v>6.7</v>
      </c>
      <c r="I94" s="1">
        <v>6.7</v>
      </c>
      <c r="J94" s="1">
        <v>1.8</v>
      </c>
      <c r="K94" s="1">
        <v>-3.7</v>
      </c>
      <c r="L94" s="1">
        <v>-5.9</v>
      </c>
      <c r="M94" s="1">
        <v>-13.5</v>
      </c>
      <c r="N94" s="1">
        <v>-3.5</v>
      </c>
      <c r="O94" s="1">
        <f t="shared" si="34"/>
        <v>21.8</v>
      </c>
      <c r="P94" s="1">
        <f t="shared" si="42"/>
        <v>-10.533333333333333</v>
      </c>
      <c r="Q94" s="1">
        <f t="shared" si="43"/>
        <v>-5.3999999999999995</v>
      </c>
      <c r="R94" s="1">
        <f t="shared" si="44"/>
        <v>6.4666666666666659</v>
      </c>
      <c r="S94" s="1">
        <f t="shared" si="45"/>
        <v>-2.6</v>
      </c>
      <c r="U94" s="1">
        <f t="shared" si="35"/>
        <v>6.7</v>
      </c>
      <c r="V94" s="1">
        <f t="shared" si="36"/>
        <v>-15.6</v>
      </c>
      <c r="W94" s="5">
        <f>INTERCEPT(E$7:F$7,E94:F94)</f>
        <v>132.39830508474577</v>
      </c>
      <c r="X94" s="1">
        <f t="shared" si="46"/>
        <v>267.9818181818182</v>
      </c>
      <c r="Y94" s="1">
        <f t="shared" si="37"/>
        <v>135.58351309707243</v>
      </c>
      <c r="Z94" s="1">
        <f t="shared" si="38"/>
        <v>200.19006163328197</v>
      </c>
      <c r="AA94" s="7">
        <f t="shared" si="39"/>
        <v>605.60635850025687</v>
      </c>
      <c r="AB94" s="1">
        <f t="shared" si="40"/>
        <v>225.77064551027766</v>
      </c>
      <c r="AC94" s="1">
        <f t="shared" si="47"/>
        <v>2348.0147133068872</v>
      </c>
      <c r="AD94" s="1">
        <f t="shared" si="48"/>
        <v>19.512982329606942</v>
      </c>
      <c r="AE94" s="12">
        <f t="shared" si="49"/>
        <v>0.66319113263057594</v>
      </c>
      <c r="AH94" s="23">
        <f t="shared" si="41"/>
        <v>0.18923000000000004</v>
      </c>
      <c r="AI94" s="23">
        <f t="shared" si="32"/>
        <v>0.25766</v>
      </c>
      <c r="AJ94" s="11">
        <f t="shared" si="30"/>
        <v>0.18692</v>
      </c>
      <c r="AK94" s="11">
        <f t="shared" si="30"/>
        <v>0.28496000000000005</v>
      </c>
      <c r="AL94" s="11">
        <f t="shared" si="30"/>
        <v>0.32403999999999999</v>
      </c>
      <c r="AM94" s="11">
        <f t="shared" si="30"/>
        <v>0.47799999999999998</v>
      </c>
      <c r="AN94" s="23">
        <f t="shared" si="29"/>
        <v>0.92510399495200013</v>
      </c>
      <c r="AO94" s="23">
        <f t="shared" si="29"/>
        <v>1.0619233890880002</v>
      </c>
      <c r="AP94" s="23">
        <f t="shared" si="29"/>
        <v>0.87877972787199998</v>
      </c>
      <c r="AQ94" s="23">
        <f t="shared" si="29"/>
        <v>0.81874425027200015</v>
      </c>
      <c r="AR94" s="23">
        <f t="shared" si="28"/>
        <v>0.65415128</v>
      </c>
      <c r="AS94" s="23">
        <f t="shared" si="33"/>
        <v>2.1809226233740828</v>
      </c>
      <c r="AT94" s="23">
        <f t="shared" si="33"/>
        <v>1.0611897824553271</v>
      </c>
      <c r="AU94" s="23">
        <f t="shared" si="33"/>
        <v>0.86842826826878949</v>
      </c>
      <c r="AV94" s="23">
        <f t="shared" si="33"/>
        <v>0.2786521168400844</v>
      </c>
    </row>
    <row r="95" spans="1:48" x14ac:dyDescent="0.35">
      <c r="A95">
        <v>1925</v>
      </c>
      <c r="B95" s="1">
        <v>-19.100000000000001</v>
      </c>
      <c r="C95" s="1">
        <v>-17.600000000000001</v>
      </c>
      <c r="D95" s="1">
        <v>-11.8</v>
      </c>
      <c r="E95" s="1">
        <v>-9.5</v>
      </c>
      <c r="F95" s="4">
        <v>-1.2</v>
      </c>
      <c r="G95" s="1">
        <v>4.3</v>
      </c>
      <c r="H95" s="1">
        <v>5.4</v>
      </c>
      <c r="I95" s="1">
        <v>6.7</v>
      </c>
      <c r="J95" s="1">
        <v>3.9</v>
      </c>
      <c r="K95" s="1">
        <v>-2.2000000000000002</v>
      </c>
      <c r="L95" s="1">
        <v>-3.3</v>
      </c>
      <c r="M95" s="1">
        <v>-5.6</v>
      </c>
      <c r="N95" s="1">
        <v>-4.2</v>
      </c>
      <c r="O95" s="1">
        <f t="shared" si="34"/>
        <v>20.299999999999997</v>
      </c>
      <c r="P95" s="1">
        <f t="shared" si="42"/>
        <v>-16.733333333333334</v>
      </c>
      <c r="Q95" s="1">
        <f t="shared" si="43"/>
        <v>-7.5</v>
      </c>
      <c r="R95" s="1">
        <f t="shared" si="44"/>
        <v>5.4666666666666659</v>
      </c>
      <c r="S95" s="1">
        <f t="shared" si="45"/>
        <v>-0.53333333333333333</v>
      </c>
      <c r="U95" s="1">
        <f t="shared" si="35"/>
        <v>6.7</v>
      </c>
      <c r="V95" s="1">
        <f t="shared" si="36"/>
        <v>-19.100000000000001</v>
      </c>
      <c r="W95" s="4">
        <f t="shared" ref="W95" si="55">INTERCEPT(F$7:G$7,F95:G95)</f>
        <v>142.15454545454546</v>
      </c>
      <c r="X95" s="1">
        <f t="shared" si="46"/>
        <v>277.5</v>
      </c>
      <c r="Y95" s="1">
        <f t="shared" si="37"/>
        <v>135.34545454545454</v>
      </c>
      <c r="Z95" s="1">
        <f t="shared" si="38"/>
        <v>209.82727272727271</v>
      </c>
      <c r="AA95" s="7">
        <f t="shared" si="39"/>
        <v>604.54303030303026</v>
      </c>
      <c r="AB95" s="1">
        <f t="shared" si="40"/>
        <v>239.17272727272726</v>
      </c>
      <c r="AC95" s="1">
        <f t="shared" si="47"/>
        <v>3045.4660606060606</v>
      </c>
      <c r="AD95" s="1">
        <f t="shared" si="48"/>
        <v>22.568181818181827</v>
      </c>
      <c r="AE95" s="12">
        <f t="shared" si="49"/>
        <v>0.6917829883517026</v>
      </c>
      <c r="AH95" s="23">
        <f t="shared" si="41"/>
        <v>0.14126000000000002</v>
      </c>
      <c r="AI95" s="23">
        <f t="shared" si="32"/>
        <v>0.23860999999999993</v>
      </c>
      <c r="AJ95" s="11">
        <f t="shared" si="30"/>
        <v>0.17731999999999998</v>
      </c>
      <c r="AK95" s="11">
        <f t="shared" si="30"/>
        <v>0.26966000000000001</v>
      </c>
      <c r="AL95" s="11">
        <f t="shared" si="30"/>
        <v>0.30933999999999995</v>
      </c>
      <c r="AM95" s="11">
        <f t="shared" si="30"/>
        <v>0.46824999999999994</v>
      </c>
      <c r="AN95" s="23">
        <f t="shared" si="29"/>
        <v>0.9595659516820001</v>
      </c>
      <c r="AO95" s="23">
        <f t="shared" si="29"/>
        <v>1.0823573654080001</v>
      </c>
      <c r="AP95" s="23">
        <f t="shared" si="29"/>
        <v>0.90429736775200009</v>
      </c>
      <c r="AQ95" s="23">
        <f t="shared" si="29"/>
        <v>0.84045939015200022</v>
      </c>
      <c r="AR95" s="23">
        <f t="shared" si="28"/>
        <v>0.66117201125000025</v>
      </c>
      <c r="AS95" s="23">
        <f t="shared" si="33"/>
        <v>2.1998719337946699</v>
      </c>
      <c r="AT95" s="23">
        <f t="shared" si="33"/>
        <v>1.0755412571478669</v>
      </c>
      <c r="AU95" s="23">
        <f t="shared" si="33"/>
        <v>0.87909656525983659</v>
      </c>
      <c r="AV95" s="23">
        <f t="shared" si="33"/>
        <v>0.27989740713624767</v>
      </c>
    </row>
    <row r="96" spans="1:48" x14ac:dyDescent="0.35">
      <c r="A96">
        <v>1926</v>
      </c>
      <c r="B96" s="1">
        <v>-9.5</v>
      </c>
      <c r="C96" s="1">
        <v>-14.2</v>
      </c>
      <c r="D96" s="1">
        <v>-15.3</v>
      </c>
      <c r="E96" s="1">
        <v>-7.7</v>
      </c>
      <c r="F96" s="5">
        <v>0.1</v>
      </c>
      <c r="G96" s="1">
        <v>6.2</v>
      </c>
      <c r="H96" s="1">
        <v>8.8000000000000007</v>
      </c>
      <c r="I96" s="1">
        <v>7.1</v>
      </c>
      <c r="J96" s="1">
        <v>3</v>
      </c>
      <c r="K96" s="1">
        <v>-1.4</v>
      </c>
      <c r="L96" s="1">
        <v>-5.6</v>
      </c>
      <c r="M96" s="1">
        <v>-8.9</v>
      </c>
      <c r="N96" s="1">
        <v>-3.1</v>
      </c>
      <c r="O96" s="1">
        <f t="shared" si="34"/>
        <v>25.200000000000003</v>
      </c>
      <c r="P96" s="1">
        <f t="shared" si="42"/>
        <v>-9.7666666666666657</v>
      </c>
      <c r="Q96" s="1">
        <f t="shared" si="43"/>
        <v>-7.6333333333333329</v>
      </c>
      <c r="R96" s="1">
        <f t="shared" si="44"/>
        <v>7.3666666666666671</v>
      </c>
      <c r="S96" s="1">
        <f t="shared" si="45"/>
        <v>-1.3333333333333333</v>
      </c>
      <c r="U96" s="1">
        <f t="shared" si="35"/>
        <v>8.8000000000000007</v>
      </c>
      <c r="V96" s="1">
        <f t="shared" si="36"/>
        <v>-15.3</v>
      </c>
      <c r="W96" s="5">
        <f t="shared" ref="W96:W103" si="56">INTERCEPT(E$7:F$7,E96:F96)</f>
        <v>135.10897435897436</v>
      </c>
      <c r="X96" s="1">
        <f t="shared" si="46"/>
        <v>278.79545454545456</v>
      </c>
      <c r="Y96" s="1">
        <f t="shared" si="37"/>
        <v>143.6864801864802</v>
      </c>
      <c r="Z96" s="1">
        <f t="shared" si="38"/>
        <v>206.95221445221446</v>
      </c>
      <c r="AA96" s="7">
        <f t="shared" si="39"/>
        <v>842.96068376068388</v>
      </c>
      <c r="AB96" s="1">
        <f t="shared" si="40"/>
        <v>222.60897435897436</v>
      </c>
      <c r="AC96" s="1">
        <f t="shared" si="47"/>
        <v>2270.6115384615382</v>
      </c>
      <c r="AD96" s="1">
        <f t="shared" si="48"/>
        <v>23.804487179487182</v>
      </c>
      <c r="AE96" s="12">
        <f t="shared" si="49"/>
        <v>0.62138760626896838</v>
      </c>
      <c r="AH96" s="23">
        <f t="shared" si="41"/>
        <v>0.26672000000000007</v>
      </c>
      <c r="AI96" s="23">
        <f t="shared" si="32"/>
        <v>0.30084000000000005</v>
      </c>
      <c r="AJ96" s="11">
        <f t="shared" si="30"/>
        <v>0.20868000000000003</v>
      </c>
      <c r="AK96" s="11">
        <f t="shared" si="30"/>
        <v>0.31964000000000004</v>
      </c>
      <c r="AL96" s="11">
        <f t="shared" si="30"/>
        <v>0.35736000000000001</v>
      </c>
      <c r="AM96" s="11">
        <f t="shared" si="30"/>
        <v>0.50009999999999999</v>
      </c>
      <c r="AN96" s="23">
        <f t="shared" si="29"/>
        <v>0.85349298755199998</v>
      </c>
      <c r="AO96" s="23">
        <f t="shared" si="29"/>
        <v>1.017257768608</v>
      </c>
      <c r="AP96" s="23">
        <f t="shared" si="29"/>
        <v>0.82513434563200017</v>
      </c>
      <c r="AQ96" s="23">
        <f t="shared" si="29"/>
        <v>0.77339533043200015</v>
      </c>
      <c r="AR96" s="23">
        <f t="shared" si="28"/>
        <v>0.63994102420000021</v>
      </c>
      <c r="AS96" s="23">
        <f t="shared" si="33"/>
        <v>2.5183588739027227</v>
      </c>
      <c r="AT96" s="23">
        <f t="shared" si="33"/>
        <v>1.2131760377581655</v>
      </c>
      <c r="AU96" s="23">
        <f t="shared" si="33"/>
        <v>0.99579293220284615</v>
      </c>
      <c r="AV96" s="23">
        <f t="shared" si="33"/>
        <v>0.32516341149016803</v>
      </c>
    </row>
    <row r="97" spans="1:48" x14ac:dyDescent="0.35">
      <c r="A97">
        <v>1927</v>
      </c>
      <c r="B97" s="1">
        <v>-9.1999999999999993</v>
      </c>
      <c r="C97" s="1">
        <v>-14.8</v>
      </c>
      <c r="D97" s="1">
        <v>-18.8</v>
      </c>
      <c r="E97" s="1">
        <v>-8.5</v>
      </c>
      <c r="F97" s="5">
        <v>0.2</v>
      </c>
      <c r="G97" s="1">
        <v>5.0999999999999996</v>
      </c>
      <c r="H97" s="1">
        <v>6.6</v>
      </c>
      <c r="I97" s="1">
        <v>7.6</v>
      </c>
      <c r="J97" s="1">
        <v>5.0999999999999996</v>
      </c>
      <c r="K97" s="1">
        <v>-2.2999999999999998</v>
      </c>
      <c r="L97" s="1">
        <v>-5.8</v>
      </c>
      <c r="M97" s="1">
        <v>-5.5</v>
      </c>
      <c r="N97" s="1">
        <v>-3.4</v>
      </c>
      <c r="O97" s="1">
        <f t="shared" si="34"/>
        <v>24.6</v>
      </c>
      <c r="P97" s="1">
        <f t="shared" si="42"/>
        <v>-10.966666666666669</v>
      </c>
      <c r="Q97" s="1">
        <f t="shared" si="43"/>
        <v>-9.0333333333333332</v>
      </c>
      <c r="R97" s="1">
        <f t="shared" si="44"/>
        <v>6.4333333333333327</v>
      </c>
      <c r="S97" s="1">
        <f t="shared" si="45"/>
        <v>-1</v>
      </c>
      <c r="U97" s="1">
        <f t="shared" si="35"/>
        <v>7.6</v>
      </c>
      <c r="V97" s="1">
        <f t="shared" si="36"/>
        <v>-18.8</v>
      </c>
      <c r="W97" s="5">
        <f t="shared" si="56"/>
        <v>134.79885057471265</v>
      </c>
      <c r="X97" s="1">
        <f t="shared" si="46"/>
        <v>279.02027027027026</v>
      </c>
      <c r="Y97" s="1">
        <f t="shared" si="37"/>
        <v>144.22141969555761</v>
      </c>
      <c r="Z97" s="1">
        <f t="shared" si="38"/>
        <v>206.90956042249144</v>
      </c>
      <c r="AA97" s="7">
        <f t="shared" si="39"/>
        <v>730.72185979082519</v>
      </c>
      <c r="AB97" s="1">
        <f t="shared" si="40"/>
        <v>221.00339602925808</v>
      </c>
      <c r="AC97" s="1">
        <f t="shared" si="47"/>
        <v>2769.9092302333679</v>
      </c>
      <c r="AD97" s="1">
        <f t="shared" si="48"/>
        <v>24.297152560083603</v>
      </c>
      <c r="AE97" s="12">
        <f t="shared" si="49"/>
        <v>0.66066710378873683</v>
      </c>
      <c r="AH97" s="23">
        <f t="shared" si="41"/>
        <v>0.18554000000000001</v>
      </c>
      <c r="AI97" s="23">
        <f t="shared" si="32"/>
        <v>0.29322000000000004</v>
      </c>
      <c r="AJ97" s="11">
        <f t="shared" si="30"/>
        <v>0.20484000000000002</v>
      </c>
      <c r="AK97" s="11">
        <f t="shared" si="30"/>
        <v>0.31352000000000002</v>
      </c>
      <c r="AL97" s="11">
        <f t="shared" si="30"/>
        <v>0.35148000000000001</v>
      </c>
      <c r="AM97" s="11">
        <f t="shared" si="30"/>
        <v>0.49619999999999997</v>
      </c>
      <c r="AN97" s="23">
        <f t="shared" si="29"/>
        <v>0.86547448352800005</v>
      </c>
      <c r="AO97" s="23">
        <f t="shared" si="29"/>
        <v>1.024973409952</v>
      </c>
      <c r="AP97" s="23">
        <f t="shared" si="29"/>
        <v>0.83417819276800009</v>
      </c>
      <c r="AQ97" s="23">
        <f t="shared" si="29"/>
        <v>0.78100762076800012</v>
      </c>
      <c r="AR97" s="23">
        <f t="shared" si="28"/>
        <v>0.64227694480000008</v>
      </c>
      <c r="AS97" s="23">
        <f t="shared" si="33"/>
        <v>2.3535899479584304</v>
      </c>
      <c r="AT97" s="23">
        <f t="shared" si="33"/>
        <v>1.1356991418157651</v>
      </c>
      <c r="AU97" s="23">
        <f t="shared" si="33"/>
        <v>0.93168326050322869</v>
      </c>
      <c r="AV97" s="23">
        <f t="shared" si="33"/>
        <v>0.30329500079392169</v>
      </c>
    </row>
    <row r="98" spans="1:48" x14ac:dyDescent="0.35">
      <c r="A98">
        <v>1928</v>
      </c>
      <c r="B98" s="1">
        <v>-9.6</v>
      </c>
      <c r="C98" s="1">
        <v>-14.8</v>
      </c>
      <c r="D98" s="1">
        <v>-5.9</v>
      </c>
      <c r="E98" s="1">
        <v>-5.4</v>
      </c>
      <c r="F98" s="5">
        <v>0.9</v>
      </c>
      <c r="G98" s="1">
        <v>6</v>
      </c>
      <c r="H98" s="1">
        <v>7.9</v>
      </c>
      <c r="I98" s="1">
        <v>8.3000000000000007</v>
      </c>
      <c r="J98" s="1">
        <v>5.4</v>
      </c>
      <c r="K98" s="1">
        <v>-0.3</v>
      </c>
      <c r="L98" s="1">
        <v>-4.5</v>
      </c>
      <c r="M98" s="1">
        <v>-7.2</v>
      </c>
      <c r="N98" s="1">
        <v>-1.6</v>
      </c>
      <c r="O98" s="1">
        <f t="shared" si="34"/>
        <v>28.5</v>
      </c>
      <c r="P98" s="1">
        <f t="shared" si="42"/>
        <v>-9.9666666666666668</v>
      </c>
      <c r="Q98" s="1">
        <f t="shared" si="43"/>
        <v>-3.4666666666666668</v>
      </c>
      <c r="R98" s="1">
        <f t="shared" si="44"/>
        <v>7.4000000000000012</v>
      </c>
      <c r="S98" s="1">
        <f t="shared" si="45"/>
        <v>0.20000000000000018</v>
      </c>
      <c r="U98" s="1">
        <f t="shared" si="35"/>
        <v>8.3000000000000007</v>
      </c>
      <c r="V98" s="1">
        <f t="shared" si="36"/>
        <v>-14.8</v>
      </c>
      <c r="W98" s="5">
        <f t="shared" si="56"/>
        <v>131.14285714285714</v>
      </c>
      <c r="X98" s="1">
        <f t="shared" si="46"/>
        <v>286.89473684210526</v>
      </c>
      <c r="Y98" s="1">
        <f t="shared" si="37"/>
        <v>155.75187969924812</v>
      </c>
      <c r="Z98" s="1">
        <f t="shared" si="38"/>
        <v>209.01879699248121</v>
      </c>
      <c r="AA98" s="7">
        <f t="shared" si="39"/>
        <v>861.82706766917295</v>
      </c>
      <c r="AB98" s="1">
        <f t="shared" si="40"/>
        <v>217.12258687258688</v>
      </c>
      <c r="AC98" s="1">
        <f t="shared" si="47"/>
        <v>2142.2761904761905</v>
      </c>
      <c r="AD98" s="1">
        <f t="shared" si="48"/>
        <v>22.581563706563699</v>
      </c>
      <c r="AE98" s="12">
        <f t="shared" si="49"/>
        <v>0.61189499940448355</v>
      </c>
      <c r="AH98" s="23">
        <f t="shared" si="41"/>
        <v>0.23351000000000005</v>
      </c>
      <c r="AI98" s="23">
        <f t="shared" si="32"/>
        <v>0.34275</v>
      </c>
      <c r="AJ98" s="11">
        <f t="shared" si="30"/>
        <v>0.2298</v>
      </c>
      <c r="AK98" s="11">
        <f t="shared" si="30"/>
        <v>0.3533</v>
      </c>
      <c r="AL98" s="11">
        <f t="shared" si="30"/>
        <v>0.38969999999999999</v>
      </c>
      <c r="AM98" s="11">
        <f t="shared" si="30"/>
        <v>0.52154999999999996</v>
      </c>
      <c r="AN98" s="23">
        <f t="shared" si="29"/>
        <v>0.79261820125000004</v>
      </c>
      <c r="AO98" s="23">
        <f t="shared" si="29"/>
        <v>0.97609745680000004</v>
      </c>
      <c r="AP98" s="23">
        <f t="shared" si="29"/>
        <v>0.77863355380000021</v>
      </c>
      <c r="AQ98" s="23">
        <f t="shared" si="29"/>
        <v>0.7345189378000001</v>
      </c>
      <c r="AR98" s="23">
        <f t="shared" si="28"/>
        <v>0.62840935405000031</v>
      </c>
      <c r="AS98" s="23">
        <f t="shared" si="33"/>
        <v>2.4943368732828506</v>
      </c>
      <c r="AT98" s="23">
        <f t="shared" si="33"/>
        <v>1.1916108642195049</v>
      </c>
      <c r="AU98" s="23">
        <f t="shared" si="33"/>
        <v>0.98124209439669852</v>
      </c>
      <c r="AV98" s="23">
        <f t="shared" si="33"/>
        <v>0.32580625748406217</v>
      </c>
    </row>
    <row r="99" spans="1:48" x14ac:dyDescent="0.35">
      <c r="A99">
        <v>1929</v>
      </c>
      <c r="B99" s="1">
        <v>-2.1</v>
      </c>
      <c r="C99" s="1">
        <v>-7.8</v>
      </c>
      <c r="D99" s="1">
        <v>-6.1</v>
      </c>
      <c r="E99" s="1">
        <v>-5.2</v>
      </c>
      <c r="F99" s="5">
        <v>0.6</v>
      </c>
      <c r="G99" s="1">
        <v>4.4000000000000004</v>
      </c>
      <c r="H99" s="1">
        <v>7.8</v>
      </c>
      <c r="I99" s="1">
        <v>7.6</v>
      </c>
      <c r="J99" s="1">
        <v>2.1</v>
      </c>
      <c r="K99" s="1">
        <v>-3.6</v>
      </c>
      <c r="L99" s="1">
        <v>-5.8</v>
      </c>
      <c r="M99" s="1">
        <v>-9.3000000000000007</v>
      </c>
      <c r="N99" s="1">
        <v>-1.4</v>
      </c>
      <c r="O99" s="1">
        <f t="shared" si="34"/>
        <v>22.5</v>
      </c>
      <c r="P99" s="1">
        <f t="shared" si="42"/>
        <v>-5.7</v>
      </c>
      <c r="Q99" s="1">
        <f t="shared" si="43"/>
        <v>-3.5666666666666669</v>
      </c>
      <c r="R99" s="1">
        <f t="shared" si="44"/>
        <v>6.5999999999999988</v>
      </c>
      <c r="S99" s="1">
        <f t="shared" si="45"/>
        <v>-2.4333333333333331</v>
      </c>
      <c r="U99" s="1">
        <f t="shared" si="35"/>
        <v>7.8</v>
      </c>
      <c r="V99" s="1">
        <f t="shared" si="36"/>
        <v>-9.3000000000000007</v>
      </c>
      <c r="W99" s="5">
        <f t="shared" si="56"/>
        <v>132.34482758620689</v>
      </c>
      <c r="X99" s="1">
        <f t="shared" si="46"/>
        <v>269.23684210526318</v>
      </c>
      <c r="Y99" s="1">
        <f t="shared" si="37"/>
        <v>136.89201451905629</v>
      </c>
      <c r="Z99" s="1">
        <f t="shared" si="38"/>
        <v>200.79083484573505</v>
      </c>
      <c r="AA99" s="7">
        <f t="shared" si="39"/>
        <v>711.83847549909262</v>
      </c>
      <c r="AB99" s="1">
        <f t="shared" si="40"/>
        <v>210.45009074410163</v>
      </c>
      <c r="AC99" s="1">
        <f t="shared" si="47"/>
        <v>1304.7905626134302</v>
      </c>
      <c r="AD99" s="1">
        <f t="shared" si="48"/>
        <v>27.119782214156075</v>
      </c>
      <c r="AE99" s="12">
        <f t="shared" si="49"/>
        <v>0.57516922691397476</v>
      </c>
      <c r="AH99" s="23">
        <f t="shared" si="41"/>
        <v>0.22982000000000002</v>
      </c>
      <c r="AI99" s="23">
        <f t="shared" si="32"/>
        <v>0.26655000000000001</v>
      </c>
      <c r="AJ99" s="11">
        <f t="shared" si="30"/>
        <v>0.19140000000000001</v>
      </c>
      <c r="AK99" s="11">
        <f t="shared" si="30"/>
        <v>0.29210000000000003</v>
      </c>
      <c r="AL99" s="11">
        <f t="shared" si="30"/>
        <v>0.33089999999999997</v>
      </c>
      <c r="AM99" s="11">
        <f t="shared" si="30"/>
        <v>0.48254999999999998</v>
      </c>
      <c r="AN99" s="23">
        <f t="shared" si="29"/>
        <v>0.90962284405000005</v>
      </c>
      <c r="AO99" s="23">
        <f t="shared" si="29"/>
        <v>1.0525401832000001</v>
      </c>
      <c r="AP99" s="23">
        <f t="shared" si="29"/>
        <v>0.86725923220000001</v>
      </c>
      <c r="AQ99" s="23">
        <f t="shared" si="29"/>
        <v>0.80896844020000014</v>
      </c>
      <c r="AR99" s="23">
        <f t="shared" si="28"/>
        <v>0.65103239605000018</v>
      </c>
      <c r="AS99" s="23">
        <f t="shared" si="33"/>
        <v>2.3540111897017337</v>
      </c>
      <c r="AT99" s="23">
        <f t="shared" si="33"/>
        <v>1.1429389328525332</v>
      </c>
      <c r="AU99" s="23">
        <f t="shared" si="33"/>
        <v>0.93588206729451018</v>
      </c>
      <c r="AV99" s="23">
        <f t="shared" si="33"/>
        <v>0.30138391136179066</v>
      </c>
    </row>
    <row r="100" spans="1:48" x14ac:dyDescent="0.35">
      <c r="A100">
        <v>1930</v>
      </c>
      <c r="B100" s="1">
        <v>-12.6</v>
      </c>
      <c r="C100" s="1">
        <v>-12.4</v>
      </c>
      <c r="D100" s="1">
        <v>-7.8</v>
      </c>
      <c r="E100" s="1">
        <v>-4.5999999999999996</v>
      </c>
      <c r="F100" s="5">
        <v>0.2</v>
      </c>
      <c r="G100" s="1">
        <v>4.2</v>
      </c>
      <c r="H100" s="1">
        <v>7.9</v>
      </c>
      <c r="I100" s="1">
        <v>7.5</v>
      </c>
      <c r="J100" s="1">
        <v>5.3</v>
      </c>
      <c r="K100" s="1">
        <v>-2.6</v>
      </c>
      <c r="L100" s="1">
        <v>-6.6</v>
      </c>
      <c r="M100" s="1">
        <v>-8.9</v>
      </c>
      <c r="N100" s="1">
        <v>-2.5</v>
      </c>
      <c r="O100" s="1">
        <f t="shared" si="34"/>
        <v>25.1</v>
      </c>
      <c r="P100" s="1">
        <f t="shared" si="42"/>
        <v>-11.433333333333332</v>
      </c>
      <c r="Q100" s="1">
        <f t="shared" si="43"/>
        <v>-4.0666666666666664</v>
      </c>
      <c r="R100" s="1">
        <f t="shared" si="44"/>
        <v>6.5333333333333341</v>
      </c>
      <c r="S100" s="1">
        <f t="shared" si="45"/>
        <v>-1.3</v>
      </c>
      <c r="U100" s="1">
        <f t="shared" si="35"/>
        <v>7.9</v>
      </c>
      <c r="V100" s="1">
        <f t="shared" si="36"/>
        <v>-12.6</v>
      </c>
      <c r="W100" s="5">
        <f t="shared" si="56"/>
        <v>134.22916666666666</v>
      </c>
      <c r="X100" s="1">
        <f t="shared" si="46"/>
        <v>278.46202531645571</v>
      </c>
      <c r="Y100" s="1">
        <f t="shared" si="37"/>
        <v>144.23285864978905</v>
      </c>
      <c r="Z100" s="1">
        <f t="shared" si="38"/>
        <v>206.3455959915612</v>
      </c>
      <c r="AA100" s="7">
        <f t="shared" si="39"/>
        <v>759.62638888888898</v>
      </c>
      <c r="AB100" s="1">
        <f t="shared" si="40"/>
        <v>229.99232456140348</v>
      </c>
      <c r="AC100" s="1">
        <f t="shared" si="47"/>
        <v>1931.9355263157888</v>
      </c>
      <c r="AD100" s="1">
        <f t="shared" si="48"/>
        <v>19.233004385964918</v>
      </c>
      <c r="AE100" s="12">
        <f t="shared" si="49"/>
        <v>0.61460842490106748</v>
      </c>
      <c r="AH100" s="23">
        <f t="shared" si="41"/>
        <v>0.23351000000000005</v>
      </c>
      <c r="AI100" s="23">
        <f t="shared" si="32"/>
        <v>0.29957</v>
      </c>
      <c r="AJ100" s="11">
        <f t="shared" si="30"/>
        <v>0.20804</v>
      </c>
      <c r="AK100" s="11">
        <f t="shared" si="30"/>
        <v>0.31862000000000001</v>
      </c>
      <c r="AL100" s="11">
        <f t="shared" si="30"/>
        <v>0.35638000000000003</v>
      </c>
      <c r="AM100" s="11">
        <f t="shared" si="30"/>
        <v>0.49944999999999995</v>
      </c>
      <c r="AN100" s="23">
        <f t="shared" si="29"/>
        <v>0.85547038745800008</v>
      </c>
      <c r="AO100" s="23">
        <f t="shared" si="29"/>
        <v>1.018538752672</v>
      </c>
      <c r="AP100" s="23">
        <f t="shared" si="29"/>
        <v>0.82662906464800012</v>
      </c>
      <c r="AQ100" s="23">
        <f t="shared" si="29"/>
        <v>0.7746524246480001</v>
      </c>
      <c r="AR100" s="23">
        <f t="shared" si="28"/>
        <v>0.64032523205000025</v>
      </c>
      <c r="AS100" s="23">
        <f t="shared" si="33"/>
        <v>2.392143627093716</v>
      </c>
      <c r="AT100" s="23">
        <f t="shared" si="33"/>
        <v>1.1526917609719014</v>
      </c>
      <c r="AU100" s="23">
        <f t="shared" si="33"/>
        <v>0.94605867200329641</v>
      </c>
      <c r="AV100" s="23">
        <f t="shared" si="33"/>
        <v>0.30876521334562612</v>
      </c>
    </row>
    <row r="101" spans="1:48" x14ac:dyDescent="0.35">
      <c r="A101">
        <v>1931</v>
      </c>
      <c r="B101" s="1">
        <v>-7.4</v>
      </c>
      <c r="C101" s="1">
        <v>-13.9</v>
      </c>
      <c r="D101" s="1">
        <v>-17.600000000000001</v>
      </c>
      <c r="E101" s="1">
        <v>-9</v>
      </c>
      <c r="F101" s="5">
        <v>0.2</v>
      </c>
      <c r="G101" s="1">
        <v>6.8</v>
      </c>
      <c r="H101" s="1">
        <v>9.6999999999999993</v>
      </c>
      <c r="I101" s="1">
        <v>8.1999999999999993</v>
      </c>
      <c r="J101" s="1">
        <v>5.6</v>
      </c>
      <c r="K101" s="1">
        <v>-2.1</v>
      </c>
      <c r="L101" s="1">
        <v>-8</v>
      </c>
      <c r="M101" s="1">
        <v>-8.9</v>
      </c>
      <c r="N101" s="1">
        <v>-3</v>
      </c>
      <c r="O101" s="1">
        <f t="shared" si="34"/>
        <v>30.5</v>
      </c>
      <c r="P101" s="1">
        <f t="shared" si="42"/>
        <v>-10.066666666666668</v>
      </c>
      <c r="Q101" s="1">
        <f t="shared" si="43"/>
        <v>-8.8000000000000007</v>
      </c>
      <c r="R101" s="1">
        <f t="shared" si="44"/>
        <v>8.2333333333333325</v>
      </c>
      <c r="S101" s="1">
        <f t="shared" si="45"/>
        <v>-1.5</v>
      </c>
      <c r="U101" s="1">
        <f t="shared" si="35"/>
        <v>9.6999999999999993</v>
      </c>
      <c r="V101" s="1">
        <f t="shared" si="36"/>
        <v>-17.600000000000001</v>
      </c>
      <c r="W101" s="5">
        <f t="shared" si="56"/>
        <v>134.83695652173913</v>
      </c>
      <c r="X101" s="1">
        <f t="shared" si="46"/>
        <v>280.18181818181819</v>
      </c>
      <c r="Y101" s="1">
        <f t="shared" si="37"/>
        <v>145.34486166007906</v>
      </c>
      <c r="Z101" s="1">
        <f t="shared" si="38"/>
        <v>207.50938735177866</v>
      </c>
      <c r="AA101" s="7">
        <f t="shared" si="39"/>
        <v>939.89677206851115</v>
      </c>
      <c r="AB101" s="1">
        <f t="shared" si="40"/>
        <v>221.37493120528342</v>
      </c>
      <c r="AC101" s="1">
        <f t="shared" si="47"/>
        <v>2597.4658594753255</v>
      </c>
      <c r="AD101" s="1">
        <f t="shared" si="48"/>
        <v>24.149490919097417</v>
      </c>
      <c r="AE101" s="12">
        <f t="shared" si="49"/>
        <v>0.62439866841250424</v>
      </c>
      <c r="AH101" s="23">
        <f t="shared" si="41"/>
        <v>0.29992999999999997</v>
      </c>
      <c r="AI101" s="23">
        <f t="shared" si="32"/>
        <v>0.36814999999999998</v>
      </c>
      <c r="AJ101" s="11">
        <f t="shared" si="30"/>
        <v>0.24260000000000001</v>
      </c>
      <c r="AK101" s="11">
        <f t="shared" si="30"/>
        <v>0.37370000000000003</v>
      </c>
      <c r="AL101" s="11">
        <f t="shared" si="30"/>
        <v>0.4093</v>
      </c>
      <c r="AM101" s="11">
        <f t="shared" si="30"/>
        <v>0.53454999999999997</v>
      </c>
      <c r="AN101" s="23">
        <f t="shared" si="29"/>
        <v>0.75986180245000012</v>
      </c>
      <c r="AO101" s="23">
        <f t="shared" si="29"/>
        <v>0.9522025192000001</v>
      </c>
      <c r="AP101" s="23">
        <f t="shared" si="29"/>
        <v>0.7531200898</v>
      </c>
      <c r="AQ101" s="23">
        <f t="shared" si="29"/>
        <v>0.71342110580000018</v>
      </c>
      <c r="AR101" s="23">
        <f t="shared" si="28"/>
        <v>0.62250426005000015</v>
      </c>
      <c r="AS101" s="23">
        <f t="shared" si="33"/>
        <v>2.5727832128698909</v>
      </c>
      <c r="AT101" s="23">
        <f t="shared" si="33"/>
        <v>1.2238551708296037</v>
      </c>
      <c r="AU101" s="23">
        <f t="shared" si="33"/>
        <v>1.009898350223555</v>
      </c>
      <c r="AV101" s="23">
        <f t="shared" si="33"/>
        <v>0.33864079781606182</v>
      </c>
    </row>
    <row r="102" spans="1:48" x14ac:dyDescent="0.35">
      <c r="A102">
        <v>1932</v>
      </c>
      <c r="B102" s="1">
        <v>-15.9</v>
      </c>
      <c r="C102" s="1">
        <v>-5.6</v>
      </c>
      <c r="D102" s="1">
        <v>-4.8</v>
      </c>
      <c r="E102" s="1">
        <v>-5.9</v>
      </c>
      <c r="F102" s="5">
        <v>2.2000000000000002</v>
      </c>
      <c r="G102" s="1">
        <v>5.4</v>
      </c>
      <c r="H102" s="1">
        <v>7.8</v>
      </c>
      <c r="I102" s="1">
        <v>6.5</v>
      </c>
      <c r="J102" s="1">
        <v>3.3</v>
      </c>
      <c r="K102" s="1">
        <v>-1.9</v>
      </c>
      <c r="L102" s="1">
        <v>-7.4</v>
      </c>
      <c r="M102" s="1">
        <v>-9.9</v>
      </c>
      <c r="N102" s="1">
        <v>-2.2000000000000002</v>
      </c>
      <c r="O102" s="1">
        <f t="shared" si="34"/>
        <v>25.2</v>
      </c>
      <c r="P102" s="1">
        <f t="shared" si="42"/>
        <v>-10.133333333333333</v>
      </c>
      <c r="Q102" s="1">
        <f t="shared" si="43"/>
        <v>-2.8333333333333335</v>
      </c>
      <c r="R102" s="1">
        <f t="shared" si="44"/>
        <v>6.5666666666666664</v>
      </c>
      <c r="S102" s="1">
        <f t="shared" si="45"/>
        <v>-2</v>
      </c>
      <c r="U102" s="1">
        <f t="shared" si="35"/>
        <v>7.8</v>
      </c>
      <c r="V102" s="1">
        <f t="shared" si="36"/>
        <v>-15.9</v>
      </c>
      <c r="W102" s="5">
        <f t="shared" si="56"/>
        <v>127.21604938271605</v>
      </c>
      <c r="X102" s="1">
        <f t="shared" si="46"/>
        <v>277.35576923076923</v>
      </c>
      <c r="Y102" s="1">
        <f t="shared" si="37"/>
        <v>150.13971984805318</v>
      </c>
      <c r="Z102" s="1">
        <f t="shared" si="38"/>
        <v>202.28590930674264</v>
      </c>
      <c r="AA102" s="7">
        <f t="shared" si="39"/>
        <v>780.72654320987635</v>
      </c>
      <c r="AB102" s="1">
        <f t="shared" si="40"/>
        <v>212.03423120089786</v>
      </c>
      <c r="AC102" s="1">
        <f t="shared" si="47"/>
        <v>2247.5628507295173</v>
      </c>
      <c r="AD102" s="1">
        <f t="shared" si="48"/>
        <v>21.198933782267119</v>
      </c>
      <c r="AE102" s="12">
        <f t="shared" si="49"/>
        <v>0.62917714771068078</v>
      </c>
      <c r="AH102" s="23">
        <f t="shared" si="41"/>
        <v>0.22982000000000002</v>
      </c>
      <c r="AI102" s="23">
        <f t="shared" si="32"/>
        <v>0.30084</v>
      </c>
      <c r="AJ102" s="11">
        <f t="shared" si="30"/>
        <v>0.20868</v>
      </c>
      <c r="AK102" s="11">
        <f t="shared" si="30"/>
        <v>0.31963999999999998</v>
      </c>
      <c r="AL102" s="11">
        <f t="shared" si="30"/>
        <v>0.35736000000000001</v>
      </c>
      <c r="AM102" s="11">
        <f t="shared" si="30"/>
        <v>0.50009999999999999</v>
      </c>
      <c r="AN102" s="23">
        <f t="shared" si="29"/>
        <v>0.85349298755200009</v>
      </c>
      <c r="AO102" s="23">
        <f t="shared" si="29"/>
        <v>1.017257768608</v>
      </c>
      <c r="AP102" s="23">
        <f t="shared" si="29"/>
        <v>0.82513434563200017</v>
      </c>
      <c r="AQ102" s="23">
        <f t="shared" si="29"/>
        <v>0.77339533043200015</v>
      </c>
      <c r="AR102" s="23">
        <f t="shared" si="28"/>
        <v>0.63994102420000021</v>
      </c>
      <c r="AS102" s="23">
        <f t="shared" si="33"/>
        <v>2.4236138810878152</v>
      </c>
      <c r="AT102" s="23">
        <f t="shared" si="33"/>
        <v>1.1675342683615395</v>
      </c>
      <c r="AU102" s="23">
        <f t="shared" si="33"/>
        <v>0.95832948917080329</v>
      </c>
      <c r="AV102" s="23">
        <f t="shared" si="33"/>
        <v>0.31293020461700943</v>
      </c>
    </row>
    <row r="103" spans="1:48" x14ac:dyDescent="0.35">
      <c r="A103">
        <v>1933</v>
      </c>
      <c r="B103" s="1">
        <v>-16.100000000000001</v>
      </c>
      <c r="C103" s="1">
        <v>-10.4</v>
      </c>
      <c r="D103" s="1">
        <v>-12.6</v>
      </c>
      <c r="E103" s="1">
        <v>-7.8</v>
      </c>
      <c r="F103" s="5">
        <v>0.2</v>
      </c>
      <c r="G103" s="1">
        <v>4.3</v>
      </c>
      <c r="H103" s="1">
        <v>8.6</v>
      </c>
      <c r="I103" s="1">
        <v>7.7</v>
      </c>
      <c r="J103" s="1">
        <v>2.2000000000000002</v>
      </c>
      <c r="K103" s="1">
        <v>-1.8</v>
      </c>
      <c r="L103" s="1">
        <v>-4</v>
      </c>
      <c r="M103" s="1">
        <v>-5.4</v>
      </c>
      <c r="N103" s="1">
        <v>-2.9</v>
      </c>
      <c r="O103" s="1">
        <f t="shared" si="34"/>
        <v>23</v>
      </c>
      <c r="P103" s="1">
        <f t="shared" si="42"/>
        <v>-12.133333333333333</v>
      </c>
      <c r="Q103" s="1">
        <f t="shared" si="43"/>
        <v>-6.7333333333333334</v>
      </c>
      <c r="R103" s="1">
        <f t="shared" si="44"/>
        <v>6.8666666666666663</v>
      </c>
      <c r="S103" s="1">
        <f t="shared" si="45"/>
        <v>-1.2</v>
      </c>
      <c r="U103" s="1">
        <f t="shared" si="35"/>
        <v>8.6</v>
      </c>
      <c r="V103" s="1">
        <f t="shared" si="36"/>
        <v>-16.100000000000001</v>
      </c>
      <c r="W103" s="5">
        <f t="shared" si="56"/>
        <v>134.73750000000001</v>
      </c>
      <c r="X103" s="1">
        <f t="shared" si="46"/>
        <v>274.77499999999998</v>
      </c>
      <c r="Y103" s="1">
        <f t="shared" si="37"/>
        <v>140.03749999999997</v>
      </c>
      <c r="Z103" s="1">
        <f t="shared" si="38"/>
        <v>204.75624999999999</v>
      </c>
      <c r="AA103" s="7">
        <f t="shared" si="39"/>
        <v>802.88166666666632</v>
      </c>
      <c r="AB103" s="1">
        <f t="shared" si="40"/>
        <v>222.38173076923078</v>
      </c>
      <c r="AC103" s="1">
        <f t="shared" si="47"/>
        <v>2386.897243589744</v>
      </c>
      <c r="AD103" s="1">
        <f t="shared" si="48"/>
        <v>23.546634615384619</v>
      </c>
      <c r="AE103" s="12">
        <f t="shared" si="49"/>
        <v>0.63292160195588665</v>
      </c>
      <c r="AH103" s="23">
        <f t="shared" si="41"/>
        <v>0.25934000000000001</v>
      </c>
      <c r="AI103" s="23">
        <f t="shared" si="32"/>
        <v>0.27289999999999998</v>
      </c>
      <c r="AJ103" s="11">
        <f t="shared" si="30"/>
        <v>0.1946</v>
      </c>
      <c r="AK103" s="11">
        <f t="shared" si="30"/>
        <v>0.29720000000000002</v>
      </c>
      <c r="AL103" s="11">
        <f t="shared" si="30"/>
        <v>0.33579999999999999</v>
      </c>
      <c r="AM103" s="11">
        <f t="shared" si="30"/>
        <v>0.48580000000000001</v>
      </c>
      <c r="AN103" s="23">
        <f t="shared" si="29"/>
        <v>0.8987990722000001</v>
      </c>
      <c r="AO103" s="23">
        <f t="shared" si="29"/>
        <v>1.0458973672</v>
      </c>
      <c r="AP103" s="23">
        <f t="shared" si="29"/>
        <v>0.85918137280000006</v>
      </c>
      <c r="AQ103" s="23">
        <f t="shared" si="29"/>
        <v>0.80212516880000018</v>
      </c>
      <c r="AR103" s="23">
        <f t="shared" si="28"/>
        <v>0.64886596880000025</v>
      </c>
      <c r="AS103" s="23">
        <f t="shared" si="33"/>
        <v>2.4921188877397613</v>
      </c>
      <c r="AT103" s="23">
        <f t="shared" si="33"/>
        <v>1.2081643836591527</v>
      </c>
      <c r="AU103" s="23">
        <f t="shared" si="33"/>
        <v>0.98971795580486854</v>
      </c>
      <c r="AV103" s="23">
        <f t="shared" si="33"/>
        <v>0.31954446910061102</v>
      </c>
    </row>
    <row r="104" spans="1:48" x14ac:dyDescent="0.35">
      <c r="A104">
        <v>1934</v>
      </c>
      <c r="B104" s="1">
        <v>-11</v>
      </c>
      <c r="C104" s="1">
        <v>-16</v>
      </c>
      <c r="D104" s="1">
        <v>-15.3</v>
      </c>
      <c r="E104" s="1">
        <v>-6.1</v>
      </c>
      <c r="F104" s="4">
        <v>-2.2000000000000002</v>
      </c>
      <c r="G104" s="1">
        <v>4.7</v>
      </c>
      <c r="H104" s="1">
        <v>8.3000000000000007</v>
      </c>
      <c r="I104" s="1">
        <v>7.2</v>
      </c>
      <c r="J104" s="1">
        <v>3.3</v>
      </c>
      <c r="K104" s="1">
        <v>-2.4</v>
      </c>
      <c r="L104" s="1">
        <v>-4.0999999999999996</v>
      </c>
      <c r="M104" s="1">
        <v>-5.3</v>
      </c>
      <c r="N104" s="1">
        <v>-3.2</v>
      </c>
      <c r="O104" s="1">
        <f t="shared" si="34"/>
        <v>23.5</v>
      </c>
      <c r="P104" s="1">
        <f t="shared" si="42"/>
        <v>-10.799999999999999</v>
      </c>
      <c r="Q104" s="1">
        <f t="shared" si="43"/>
        <v>-7.8666666666666663</v>
      </c>
      <c r="R104" s="1">
        <f t="shared" si="44"/>
        <v>6.7333333333333334</v>
      </c>
      <c r="S104" s="1">
        <f t="shared" si="45"/>
        <v>-1.0666666666666667</v>
      </c>
      <c r="U104" s="1">
        <f t="shared" si="35"/>
        <v>8.3000000000000007</v>
      </c>
      <c r="V104" s="1">
        <f t="shared" si="36"/>
        <v>-16</v>
      </c>
      <c r="W104" s="4">
        <f t="shared" ref="W104:W115" si="57">INTERCEPT(F$7:G$7,F104:G104)</f>
        <v>145.22463768115941</v>
      </c>
      <c r="X104" s="1">
        <f t="shared" si="46"/>
        <v>275.65789473684208</v>
      </c>
      <c r="Y104" s="1">
        <f t="shared" si="37"/>
        <v>130.43325705568267</v>
      </c>
      <c r="Z104" s="1">
        <f t="shared" si="38"/>
        <v>210.44126620900073</v>
      </c>
      <c r="AA104" s="7">
        <f t="shared" si="39"/>
        <v>721.73068904144407</v>
      </c>
      <c r="AB104" s="1">
        <f t="shared" si="40"/>
        <v>235.44963768115943</v>
      </c>
      <c r="AC104" s="1">
        <f t="shared" si="47"/>
        <v>2511.4628019323673</v>
      </c>
      <c r="AD104" s="1">
        <f t="shared" si="48"/>
        <v>27.499818840579692</v>
      </c>
      <c r="AE104" s="12">
        <f t="shared" si="49"/>
        <v>0.65101058166577896</v>
      </c>
      <c r="AH104" s="23">
        <f t="shared" si="41"/>
        <v>0.24827000000000005</v>
      </c>
      <c r="AI104" s="23">
        <f t="shared" si="32"/>
        <v>0.27925</v>
      </c>
      <c r="AJ104" s="11">
        <f t="shared" si="30"/>
        <v>0.1978</v>
      </c>
      <c r="AK104" s="11">
        <f t="shared" si="30"/>
        <v>0.30230000000000001</v>
      </c>
      <c r="AL104" s="11">
        <f t="shared" si="30"/>
        <v>0.3407</v>
      </c>
      <c r="AM104" s="11">
        <f t="shared" si="30"/>
        <v>0.48904999999999998</v>
      </c>
      <c r="AN104" s="23">
        <f t="shared" si="29"/>
        <v>0.8881704612500001</v>
      </c>
      <c r="AO104" s="23">
        <f t="shared" si="29"/>
        <v>1.0393041128</v>
      </c>
      <c r="AP104" s="23">
        <f t="shared" si="29"/>
        <v>0.85122940180000017</v>
      </c>
      <c r="AQ104" s="23">
        <f t="shared" si="29"/>
        <v>0.79539810580000014</v>
      </c>
      <c r="AR104" s="23">
        <f t="shared" si="28"/>
        <v>0.64675066405000015</v>
      </c>
      <c r="AS104" s="23">
        <f t="shared" si="33"/>
        <v>2.3553603530821636</v>
      </c>
      <c r="AT104" s="23">
        <f t="shared" si="33"/>
        <v>1.1401676796766962</v>
      </c>
      <c r="AU104" s="23">
        <f t="shared" si="33"/>
        <v>0.93442504360923861</v>
      </c>
      <c r="AV104" s="23">
        <f t="shared" si="33"/>
        <v>0.30247122387254027</v>
      </c>
    </row>
    <row r="105" spans="1:48" x14ac:dyDescent="0.35">
      <c r="A105">
        <v>1935</v>
      </c>
      <c r="B105" s="1">
        <v>-11.1</v>
      </c>
      <c r="C105" s="1">
        <v>-18.3</v>
      </c>
      <c r="D105" s="1">
        <v>-10.1</v>
      </c>
      <c r="E105" s="1">
        <v>-4.8</v>
      </c>
      <c r="F105" s="4">
        <v>-0.2</v>
      </c>
      <c r="G105" s="1">
        <v>6.1</v>
      </c>
      <c r="H105" s="1">
        <v>8.1</v>
      </c>
      <c r="I105" s="1">
        <v>7.4</v>
      </c>
      <c r="J105" s="1">
        <v>5.0999999999999996</v>
      </c>
      <c r="K105" s="1">
        <v>-2</v>
      </c>
      <c r="L105" s="1">
        <v>-5</v>
      </c>
      <c r="M105" s="1">
        <v>-7</v>
      </c>
      <c r="N105" s="1">
        <v>-2.6</v>
      </c>
      <c r="O105" s="1">
        <f t="shared" si="34"/>
        <v>26.700000000000003</v>
      </c>
      <c r="P105" s="1">
        <f t="shared" si="42"/>
        <v>-11.566666666666668</v>
      </c>
      <c r="Q105" s="1">
        <f t="shared" si="43"/>
        <v>-5.0333333333333323</v>
      </c>
      <c r="R105" s="1">
        <f t="shared" si="44"/>
        <v>7.2</v>
      </c>
      <c r="S105" s="1">
        <f t="shared" si="45"/>
        <v>-0.63333333333333341</v>
      </c>
      <c r="U105" s="1">
        <f t="shared" si="35"/>
        <v>8.1</v>
      </c>
      <c r="V105" s="1">
        <f t="shared" si="36"/>
        <v>-18.3</v>
      </c>
      <c r="W105" s="4">
        <f t="shared" si="57"/>
        <v>136.46825396825398</v>
      </c>
      <c r="X105" s="1">
        <f t="shared" si="46"/>
        <v>279.90845070422534</v>
      </c>
      <c r="Y105" s="1">
        <f t="shared" si="37"/>
        <v>143.44019673597137</v>
      </c>
      <c r="Z105" s="1">
        <f t="shared" si="38"/>
        <v>208.18835233623966</v>
      </c>
      <c r="AA105" s="7">
        <f t="shared" si="39"/>
        <v>774.57706237424532</v>
      </c>
      <c r="AB105" s="1">
        <f t="shared" si="40"/>
        <v>225.81035923141189</v>
      </c>
      <c r="AC105" s="1">
        <f t="shared" si="47"/>
        <v>2754.886382623225</v>
      </c>
      <c r="AD105" s="1">
        <f t="shared" si="48"/>
        <v>23.563074352548028</v>
      </c>
      <c r="AE105" s="12">
        <f t="shared" si="49"/>
        <v>0.65348810026272208</v>
      </c>
      <c r="AH105" s="23">
        <f t="shared" si="41"/>
        <v>0.24088999999999999</v>
      </c>
      <c r="AI105" s="23">
        <f t="shared" si="32"/>
        <v>0.31989000000000001</v>
      </c>
      <c r="AJ105" s="11">
        <f t="shared" si="30"/>
        <v>0.21828000000000003</v>
      </c>
      <c r="AK105" s="11">
        <f t="shared" si="30"/>
        <v>0.33494000000000002</v>
      </c>
      <c r="AL105" s="11">
        <f t="shared" si="30"/>
        <v>0.37206</v>
      </c>
      <c r="AM105" s="11">
        <f t="shared" si="30"/>
        <v>0.50985000000000003</v>
      </c>
      <c r="AN105" s="23">
        <f t="shared" si="29"/>
        <v>0.82476876128200016</v>
      </c>
      <c r="AO105" s="23">
        <f t="shared" si="29"/>
        <v>0.99828090332800001</v>
      </c>
      <c r="AP105" s="23">
        <f t="shared" si="29"/>
        <v>0.80331782471200008</v>
      </c>
      <c r="AQ105" s="23">
        <f t="shared" si="29"/>
        <v>0.75509671751200003</v>
      </c>
      <c r="AR105" s="23">
        <f t="shared" si="28"/>
        <v>0.63442329445000023</v>
      </c>
      <c r="AS105" s="23">
        <f t="shared" si="33"/>
        <v>2.3914271137796188</v>
      </c>
      <c r="AT105" s="23">
        <f t="shared" si="33"/>
        <v>1.147450209242868</v>
      </c>
      <c r="AU105" s="23">
        <f t="shared" si="33"/>
        <v>0.94318788607082782</v>
      </c>
      <c r="AV105" s="23">
        <f t="shared" si="33"/>
        <v>0.31034868682903582</v>
      </c>
    </row>
    <row r="106" spans="1:48" x14ac:dyDescent="0.35">
      <c r="A106">
        <v>1936</v>
      </c>
      <c r="B106" s="1">
        <v>-7</v>
      </c>
      <c r="C106" s="1">
        <v>-9.1999999999999993</v>
      </c>
      <c r="D106" s="1">
        <v>-11.8</v>
      </c>
      <c r="E106" s="1">
        <v>-4.2</v>
      </c>
      <c r="F106" s="5">
        <v>0.5</v>
      </c>
      <c r="G106" s="1">
        <v>4.9000000000000004</v>
      </c>
      <c r="H106" s="1">
        <v>9.6999999999999993</v>
      </c>
      <c r="I106" s="1">
        <v>7.1</v>
      </c>
      <c r="J106" s="1">
        <v>3.5</v>
      </c>
      <c r="K106" s="1">
        <v>-2</v>
      </c>
      <c r="L106" s="1">
        <v>-5</v>
      </c>
      <c r="M106" s="1">
        <v>-11.9</v>
      </c>
      <c r="N106" s="1">
        <v>-2.1</v>
      </c>
      <c r="O106" s="1">
        <f t="shared" si="34"/>
        <v>25.7</v>
      </c>
      <c r="P106" s="1">
        <f t="shared" si="42"/>
        <v>-7.7333333333333334</v>
      </c>
      <c r="Q106" s="1">
        <f t="shared" si="43"/>
        <v>-5.166666666666667</v>
      </c>
      <c r="R106" s="1">
        <f t="shared" si="44"/>
        <v>7.2333333333333334</v>
      </c>
      <c r="S106" s="1">
        <f t="shared" si="45"/>
        <v>-1.1666666666666667</v>
      </c>
      <c r="U106" s="1">
        <f t="shared" si="35"/>
        <v>9.6999999999999993</v>
      </c>
      <c r="V106" s="1">
        <f t="shared" si="36"/>
        <v>-11.9</v>
      </c>
      <c r="W106" s="5">
        <f t="shared" ref="W106" si="58">INTERCEPT(E$7:F$7,E106:F106)</f>
        <v>132.25531914893617</v>
      </c>
      <c r="X106" s="1">
        <f t="shared" si="46"/>
        <v>277.40909090909093</v>
      </c>
      <c r="Y106" s="1">
        <f t="shared" si="37"/>
        <v>145.15377176015477</v>
      </c>
      <c r="Z106" s="1">
        <f t="shared" si="38"/>
        <v>204.83220502901355</v>
      </c>
      <c r="AA106" s="7">
        <f t="shared" si="39"/>
        <v>938.66105738233409</v>
      </c>
      <c r="AB106" s="1">
        <f t="shared" si="40"/>
        <v>217.34686844471082</v>
      </c>
      <c r="AC106" s="1">
        <f t="shared" si="47"/>
        <v>1724.2851563280392</v>
      </c>
      <c r="AD106" s="1">
        <f t="shared" si="48"/>
        <v>23.581884926580756</v>
      </c>
      <c r="AE106" s="12">
        <f t="shared" si="49"/>
        <v>0.57543390870763877</v>
      </c>
      <c r="AH106" s="23">
        <f t="shared" si="41"/>
        <v>0.29992999999999997</v>
      </c>
      <c r="AI106" s="23">
        <f t="shared" si="32"/>
        <v>0.30718999999999996</v>
      </c>
      <c r="AJ106" s="11">
        <f t="shared" si="30"/>
        <v>0.21188000000000001</v>
      </c>
      <c r="AK106" s="11">
        <f t="shared" si="30"/>
        <v>0.32473999999999997</v>
      </c>
      <c r="AL106" s="11">
        <f t="shared" si="30"/>
        <v>0.36225999999999997</v>
      </c>
      <c r="AM106" s="11">
        <f t="shared" si="30"/>
        <v>0.50334999999999996</v>
      </c>
      <c r="AN106" s="23">
        <f t="shared" si="29"/>
        <v>0.84372308456200018</v>
      </c>
      <c r="AO106" s="23">
        <f t="shared" si="29"/>
        <v>1.0108825852480001</v>
      </c>
      <c r="AP106" s="23">
        <f t="shared" si="29"/>
        <v>0.81773628359200012</v>
      </c>
      <c r="AQ106" s="23">
        <f t="shared" si="29"/>
        <v>0.76717958439200018</v>
      </c>
      <c r="AR106" s="23">
        <f t="shared" si="28"/>
        <v>0.6380506584500002</v>
      </c>
      <c r="AS106" s="23">
        <f t="shared" ref="AS106:AV137" si="59">AS$6*SQRT($AA106*AO106)</f>
        <v>2.6491296224582523</v>
      </c>
      <c r="AT106" s="23">
        <f t="shared" si="59"/>
        <v>1.2744384508355955</v>
      </c>
      <c r="AU106" s="23">
        <f t="shared" si="59"/>
        <v>1.0465681790638104</v>
      </c>
      <c r="AV106" s="23">
        <f t="shared" si="59"/>
        <v>0.34261787449276149</v>
      </c>
    </row>
    <row r="107" spans="1:48" x14ac:dyDescent="0.35">
      <c r="A107">
        <v>1937</v>
      </c>
      <c r="B107" s="1">
        <v>-16</v>
      </c>
      <c r="C107" s="1">
        <v>-16.2</v>
      </c>
      <c r="D107" s="1">
        <v>-7.9</v>
      </c>
      <c r="E107" s="1">
        <v>-11.4</v>
      </c>
      <c r="F107" s="6">
        <v>-1.4</v>
      </c>
      <c r="G107" s="1">
        <v>3.9</v>
      </c>
      <c r="H107" s="1">
        <v>8.6999999999999993</v>
      </c>
      <c r="I107" s="1">
        <v>4.9000000000000004</v>
      </c>
      <c r="J107" s="1">
        <v>3.2</v>
      </c>
      <c r="K107" s="1">
        <v>-3.6</v>
      </c>
      <c r="L107" s="1">
        <v>-2.9</v>
      </c>
      <c r="M107" s="1">
        <v>-9.4</v>
      </c>
      <c r="N107" s="1">
        <v>-4</v>
      </c>
      <c r="O107" s="1">
        <f t="shared" si="34"/>
        <v>20.7</v>
      </c>
      <c r="P107" s="1">
        <f t="shared" si="42"/>
        <v>-14.699999999999998</v>
      </c>
      <c r="Q107" s="1">
        <f t="shared" si="43"/>
        <v>-6.8999999999999995</v>
      </c>
      <c r="R107" s="1">
        <f t="shared" si="44"/>
        <v>5.833333333333333</v>
      </c>
      <c r="S107" s="1">
        <f t="shared" si="45"/>
        <v>-1.0999999999999999</v>
      </c>
      <c r="U107" s="1">
        <f t="shared" si="35"/>
        <v>8.6999999999999993</v>
      </c>
      <c r="V107" s="1">
        <f t="shared" si="36"/>
        <v>-16.2</v>
      </c>
      <c r="W107" s="4">
        <f t="shared" si="57"/>
        <v>143.5566037735849</v>
      </c>
      <c r="X107" s="1">
        <f t="shared" si="46"/>
        <v>272.35294117647061</v>
      </c>
      <c r="Y107" s="1">
        <f t="shared" si="37"/>
        <v>128.79633740288571</v>
      </c>
      <c r="Z107" s="1">
        <f t="shared" si="38"/>
        <v>207.95477247502777</v>
      </c>
      <c r="AA107" s="7">
        <f t="shared" si="39"/>
        <v>747.01875693673696</v>
      </c>
      <c r="AB107" s="1">
        <f t="shared" si="40"/>
        <v>231.14751286449396</v>
      </c>
      <c r="AC107" s="1">
        <f t="shared" si="47"/>
        <v>2496.3931389365343</v>
      </c>
      <c r="AD107" s="1">
        <f t="shared" si="48"/>
        <v>27.982847341337916</v>
      </c>
      <c r="AE107" s="12">
        <f t="shared" si="49"/>
        <v>0.64640086595785884</v>
      </c>
      <c r="AH107" s="23">
        <f t="shared" si="41"/>
        <v>0.26302999999999999</v>
      </c>
      <c r="AI107" s="23">
        <f t="shared" si="32"/>
        <v>0.24368999999999996</v>
      </c>
      <c r="AJ107" s="11">
        <f t="shared" si="30"/>
        <v>0.17988000000000001</v>
      </c>
      <c r="AK107" s="11">
        <f t="shared" si="30"/>
        <v>0.27373999999999998</v>
      </c>
      <c r="AL107" s="11">
        <f t="shared" si="30"/>
        <v>0.31325999999999998</v>
      </c>
      <c r="AM107" s="11">
        <f t="shared" si="30"/>
        <v>0.47084999999999999</v>
      </c>
      <c r="AN107" s="23">
        <f t="shared" si="29"/>
        <v>0.95020435496200018</v>
      </c>
      <c r="AO107" s="23">
        <f t="shared" si="29"/>
        <v>1.0768646908480002</v>
      </c>
      <c r="AP107" s="23">
        <f t="shared" si="29"/>
        <v>0.8973818819920002</v>
      </c>
      <c r="AQ107" s="23">
        <f t="shared" si="29"/>
        <v>0.83456642279200011</v>
      </c>
      <c r="AR107" s="23">
        <f t="shared" si="28"/>
        <v>0.65925482845000005</v>
      </c>
      <c r="AS107" s="23">
        <f t="shared" si="59"/>
        <v>2.4391851827673734</v>
      </c>
      <c r="AT107" s="23">
        <f t="shared" si="59"/>
        <v>1.1910012944293888</v>
      </c>
      <c r="AU107" s="23">
        <f t="shared" si="59"/>
        <v>0.97377991856952373</v>
      </c>
      <c r="AV107" s="23">
        <f t="shared" si="59"/>
        <v>0.3106851164778241</v>
      </c>
    </row>
    <row r="108" spans="1:48" x14ac:dyDescent="0.35">
      <c r="A108">
        <v>1938</v>
      </c>
      <c r="B108" s="1">
        <v>-16</v>
      </c>
      <c r="C108" s="1">
        <v>-16.399999999999999</v>
      </c>
      <c r="D108" s="1">
        <v>-17.600000000000001</v>
      </c>
      <c r="E108" s="1">
        <v>-9.9</v>
      </c>
      <c r="F108" s="6">
        <v>-1.1000000000000001</v>
      </c>
      <c r="G108" s="1">
        <v>3.6</v>
      </c>
      <c r="H108" s="1">
        <v>6.8</v>
      </c>
      <c r="I108" s="1">
        <v>7.3</v>
      </c>
      <c r="J108" s="1">
        <v>2.6</v>
      </c>
      <c r="K108" s="1">
        <v>-3.5</v>
      </c>
      <c r="L108" s="1">
        <v>-9.1999999999999993</v>
      </c>
      <c r="M108" s="1">
        <v>-11.9</v>
      </c>
      <c r="N108" s="1">
        <v>-5.4</v>
      </c>
      <c r="O108" s="1">
        <f t="shared" si="34"/>
        <v>20.3</v>
      </c>
      <c r="P108" s="1">
        <f t="shared" si="42"/>
        <v>-13.933333333333332</v>
      </c>
      <c r="Q108" s="1">
        <f t="shared" si="43"/>
        <v>-9.5333333333333332</v>
      </c>
      <c r="R108" s="1">
        <f t="shared" si="44"/>
        <v>5.8999999999999995</v>
      </c>
      <c r="S108" s="1">
        <f t="shared" si="45"/>
        <v>-3.3666666666666667</v>
      </c>
      <c r="U108" s="1">
        <f t="shared" si="35"/>
        <v>7.3</v>
      </c>
      <c r="V108" s="1">
        <f t="shared" si="36"/>
        <v>-17.600000000000001</v>
      </c>
      <c r="W108" s="4">
        <f t="shared" si="57"/>
        <v>142.63829787234042</v>
      </c>
      <c r="X108" s="1">
        <f t="shared" si="46"/>
        <v>271</v>
      </c>
      <c r="Y108" s="1">
        <f t="shared" si="37"/>
        <v>128.36170212765958</v>
      </c>
      <c r="Z108" s="1">
        <f t="shared" si="38"/>
        <v>206.81914893617022</v>
      </c>
      <c r="AA108" s="7">
        <f t="shared" si="39"/>
        <v>624.69361702127662</v>
      </c>
      <c r="AB108" s="1">
        <f t="shared" si="40"/>
        <v>235.28535669586981</v>
      </c>
      <c r="AC108" s="1">
        <f t="shared" si="47"/>
        <v>2760.6815185648725</v>
      </c>
      <c r="AD108" s="1">
        <f t="shared" si="48"/>
        <v>24.995619524405512</v>
      </c>
      <c r="AE108" s="12">
        <f t="shared" si="49"/>
        <v>0.67764841642008866</v>
      </c>
      <c r="AH108" s="23">
        <f t="shared" si="41"/>
        <v>0.19292000000000004</v>
      </c>
      <c r="AI108" s="23">
        <f t="shared" si="32"/>
        <v>0.23860999999999999</v>
      </c>
      <c r="AJ108" s="11">
        <f t="shared" si="30"/>
        <v>0.17732000000000001</v>
      </c>
      <c r="AK108" s="11">
        <f t="shared" si="30"/>
        <v>0.26966000000000001</v>
      </c>
      <c r="AL108" s="11">
        <f t="shared" si="30"/>
        <v>0.30934</v>
      </c>
      <c r="AM108" s="11">
        <f t="shared" si="30"/>
        <v>0.46825</v>
      </c>
      <c r="AN108" s="23">
        <f t="shared" si="29"/>
        <v>0.9595659516820001</v>
      </c>
      <c r="AO108" s="23">
        <f t="shared" si="29"/>
        <v>1.0823573654080001</v>
      </c>
      <c r="AP108" s="23">
        <f t="shared" si="29"/>
        <v>0.90429736775200009</v>
      </c>
      <c r="AQ108" s="23">
        <f t="shared" si="29"/>
        <v>0.84045939015200011</v>
      </c>
      <c r="AR108" s="23">
        <f t="shared" si="28"/>
        <v>0.66117201125000014</v>
      </c>
      <c r="AS108" s="23">
        <f t="shared" si="59"/>
        <v>2.2362343997436658</v>
      </c>
      <c r="AT108" s="23">
        <f t="shared" si="59"/>
        <v>1.093319261284825</v>
      </c>
      <c r="AU108" s="23">
        <f t="shared" si="59"/>
        <v>0.89362746518590641</v>
      </c>
      <c r="AV108" s="23">
        <f t="shared" si="59"/>
        <v>0.28452393097150014</v>
      </c>
    </row>
    <row r="109" spans="1:48" x14ac:dyDescent="0.35">
      <c r="A109">
        <v>1939</v>
      </c>
      <c r="B109" s="1">
        <v>-8.6</v>
      </c>
      <c r="C109" s="1">
        <v>-18.5</v>
      </c>
      <c r="D109" s="1">
        <v>-15.3</v>
      </c>
      <c r="E109" s="1">
        <v>-4.4000000000000004</v>
      </c>
      <c r="F109" s="5">
        <v>0.3</v>
      </c>
      <c r="G109" s="1">
        <v>4.5</v>
      </c>
      <c r="H109" s="1">
        <v>7.9</v>
      </c>
      <c r="I109" s="1">
        <v>6.3</v>
      </c>
      <c r="J109" s="1">
        <v>4.2</v>
      </c>
      <c r="K109" s="1">
        <v>-0.7</v>
      </c>
      <c r="L109" s="1">
        <v>-6.9</v>
      </c>
      <c r="M109" s="1">
        <v>-8.6999999999999993</v>
      </c>
      <c r="N109" s="1">
        <v>-3.3</v>
      </c>
      <c r="O109" s="1">
        <f t="shared" si="34"/>
        <v>23.2</v>
      </c>
      <c r="P109" s="1">
        <f t="shared" si="42"/>
        <v>-13</v>
      </c>
      <c r="Q109" s="1">
        <f t="shared" si="43"/>
        <v>-6.4666666666666677</v>
      </c>
      <c r="R109" s="1">
        <f t="shared" si="44"/>
        <v>6.2333333333333334</v>
      </c>
      <c r="S109" s="1">
        <f t="shared" si="45"/>
        <v>-1.1333333333333335</v>
      </c>
      <c r="U109" s="1">
        <f t="shared" si="35"/>
        <v>7.9</v>
      </c>
      <c r="V109" s="1">
        <f t="shared" si="36"/>
        <v>-18.5</v>
      </c>
      <c r="W109" s="5">
        <f t="shared" ref="W109" si="60">INTERCEPT(E$7:F$7,E109:F109)</f>
        <v>133.55319148936169</v>
      </c>
      <c r="X109" s="1">
        <f t="shared" si="46"/>
        <v>284.14285714285717</v>
      </c>
      <c r="Y109" s="1">
        <f t="shared" si="37"/>
        <v>150.58966565349547</v>
      </c>
      <c r="Z109" s="1">
        <f t="shared" si="38"/>
        <v>208.84802431610944</v>
      </c>
      <c r="AA109" s="7">
        <f t="shared" si="39"/>
        <v>793.10557244174277</v>
      </c>
      <c r="AB109" s="1">
        <f t="shared" si="40"/>
        <v>227.55319148936169</v>
      </c>
      <c r="AC109" s="1">
        <f t="shared" si="47"/>
        <v>2806.4893617021271</v>
      </c>
      <c r="AD109" s="1">
        <f t="shared" si="48"/>
        <v>19.776595744680847</v>
      </c>
      <c r="AE109" s="12">
        <f t="shared" si="49"/>
        <v>0.65291259891062492</v>
      </c>
      <c r="AH109" s="23">
        <f t="shared" si="41"/>
        <v>0.23351000000000005</v>
      </c>
      <c r="AI109" s="23">
        <f t="shared" si="32"/>
        <v>0.27543999999999996</v>
      </c>
      <c r="AJ109" s="11">
        <f t="shared" si="30"/>
        <v>0.19588</v>
      </c>
      <c r="AK109" s="11">
        <f t="shared" si="30"/>
        <v>0.29924000000000001</v>
      </c>
      <c r="AL109" s="11">
        <f t="shared" si="30"/>
        <v>0.33775999999999995</v>
      </c>
      <c r="AM109" s="11">
        <f t="shared" si="30"/>
        <v>0.48709999999999998</v>
      </c>
      <c r="AN109" s="23">
        <f t="shared" si="29"/>
        <v>0.8945242085120001</v>
      </c>
      <c r="AO109" s="23">
        <f t="shared" si="29"/>
        <v>1.0432541180479999</v>
      </c>
      <c r="AP109" s="23">
        <f t="shared" si="29"/>
        <v>0.85598547779200007</v>
      </c>
      <c r="AQ109" s="23">
        <f t="shared" si="29"/>
        <v>0.79942039859200009</v>
      </c>
      <c r="AR109" s="23">
        <f t="shared" si="28"/>
        <v>0.64801371220000004</v>
      </c>
      <c r="AS109" s="23">
        <f t="shared" si="59"/>
        <v>2.4737682188631438</v>
      </c>
      <c r="AT109" s="23">
        <f t="shared" si="59"/>
        <v>1.1985510333759455</v>
      </c>
      <c r="AU109" s="23">
        <f t="shared" si="59"/>
        <v>0.98201409333072043</v>
      </c>
      <c r="AV109" s="23">
        <f t="shared" si="59"/>
        <v>0.31738444210174832</v>
      </c>
    </row>
    <row r="110" spans="1:48" x14ac:dyDescent="0.35">
      <c r="A110">
        <v>1940</v>
      </c>
      <c r="B110" s="1">
        <v>-11.5</v>
      </c>
      <c r="C110" s="1">
        <v>-10.8</v>
      </c>
      <c r="D110" s="1">
        <v>-12.7</v>
      </c>
      <c r="E110" s="1">
        <v>-6</v>
      </c>
      <c r="F110" s="6">
        <v>-1.2</v>
      </c>
      <c r="G110" s="1">
        <v>4</v>
      </c>
      <c r="H110" s="1">
        <v>8.4</v>
      </c>
      <c r="I110" s="1">
        <v>6.1</v>
      </c>
      <c r="J110" s="1">
        <v>1.9</v>
      </c>
      <c r="K110" s="1">
        <v>-2.6</v>
      </c>
      <c r="L110" s="1">
        <v>-6.6</v>
      </c>
      <c r="M110" s="1">
        <v>-6.8</v>
      </c>
      <c r="N110" s="1">
        <v>-3.1</v>
      </c>
      <c r="O110" s="1">
        <f t="shared" si="34"/>
        <v>20.399999999999999</v>
      </c>
      <c r="P110" s="1">
        <f t="shared" si="42"/>
        <v>-10.333333333333334</v>
      </c>
      <c r="Q110" s="1">
        <f t="shared" si="43"/>
        <v>-6.6333333333333329</v>
      </c>
      <c r="R110" s="1">
        <f t="shared" si="44"/>
        <v>6.166666666666667</v>
      </c>
      <c r="S110" s="1">
        <f t="shared" si="45"/>
        <v>-2.4333333333333331</v>
      </c>
      <c r="U110" s="1">
        <f t="shared" si="35"/>
        <v>8.4</v>
      </c>
      <c r="V110" s="1">
        <f t="shared" si="36"/>
        <v>-12.7</v>
      </c>
      <c r="W110" s="4">
        <f t="shared" si="57"/>
        <v>142.53846153846155</v>
      </c>
      <c r="X110" s="1">
        <f t="shared" si="46"/>
        <v>270.87777777777779</v>
      </c>
      <c r="Y110" s="1">
        <f t="shared" si="37"/>
        <v>128.33931623931625</v>
      </c>
      <c r="Z110" s="1">
        <f t="shared" si="38"/>
        <v>206.70811965811967</v>
      </c>
      <c r="AA110" s="7">
        <f t="shared" si="39"/>
        <v>718.70017094017089</v>
      </c>
      <c r="AB110" s="1">
        <f t="shared" si="40"/>
        <v>223.39560439560438</v>
      </c>
      <c r="AC110" s="1">
        <f t="shared" si="47"/>
        <v>1891.4161172161166</v>
      </c>
      <c r="AD110" s="1">
        <f t="shared" si="48"/>
        <v>30.840659340659357</v>
      </c>
      <c r="AE110" s="12">
        <f t="shared" si="49"/>
        <v>0.61864913197591931</v>
      </c>
      <c r="AH110" s="23">
        <f t="shared" si="41"/>
        <v>0.25196000000000002</v>
      </c>
      <c r="AI110" s="23">
        <f t="shared" si="32"/>
        <v>0.23987999999999998</v>
      </c>
      <c r="AJ110" s="11">
        <f t="shared" si="30"/>
        <v>0.17796000000000001</v>
      </c>
      <c r="AK110" s="11">
        <f t="shared" si="30"/>
        <v>0.27067999999999998</v>
      </c>
      <c r="AL110" s="11">
        <f t="shared" si="30"/>
        <v>0.31031999999999998</v>
      </c>
      <c r="AM110" s="11">
        <f t="shared" si="30"/>
        <v>0.46889999999999998</v>
      </c>
      <c r="AN110" s="23">
        <f t="shared" si="29"/>
        <v>0.95721384284800015</v>
      </c>
      <c r="AO110" s="23">
        <f t="shared" si="29"/>
        <v>1.080981223072</v>
      </c>
      <c r="AP110" s="23">
        <f t="shared" si="29"/>
        <v>0.90256094300800016</v>
      </c>
      <c r="AQ110" s="23">
        <f t="shared" si="29"/>
        <v>0.83897917580800008</v>
      </c>
      <c r="AR110" s="23">
        <f t="shared" si="28"/>
        <v>0.6606896482000002</v>
      </c>
      <c r="AS110" s="23">
        <f t="shared" si="59"/>
        <v>2.3970737742083563</v>
      </c>
      <c r="AT110" s="23">
        <f t="shared" si="59"/>
        <v>1.1715746709938299</v>
      </c>
      <c r="AU110" s="23">
        <f t="shared" si="59"/>
        <v>0.95766600629923038</v>
      </c>
      <c r="AV110" s="23">
        <f t="shared" si="59"/>
        <v>0.30507081402118646</v>
      </c>
    </row>
    <row r="111" spans="1:48" x14ac:dyDescent="0.35">
      <c r="A111">
        <v>1941</v>
      </c>
      <c r="B111" s="1">
        <v>-7.7</v>
      </c>
      <c r="C111" s="1">
        <v>-10.1</v>
      </c>
      <c r="D111" s="1">
        <v>-9.4</v>
      </c>
      <c r="E111" s="1">
        <v>-4.7</v>
      </c>
      <c r="F111" s="6">
        <v>-0.6</v>
      </c>
      <c r="G111" s="1">
        <v>4.4000000000000004</v>
      </c>
      <c r="H111" s="1">
        <v>6.6</v>
      </c>
      <c r="I111" s="1">
        <v>8.1</v>
      </c>
      <c r="J111" s="1">
        <v>3.2</v>
      </c>
      <c r="K111" s="5">
        <v>1</v>
      </c>
      <c r="L111" s="1">
        <v>-5.6</v>
      </c>
      <c r="M111" s="1">
        <v>-9.1999999999999993</v>
      </c>
      <c r="N111" s="1">
        <v>-2</v>
      </c>
      <c r="O111" s="1">
        <f t="shared" si="34"/>
        <v>22.3</v>
      </c>
      <c r="P111" s="1">
        <f t="shared" si="42"/>
        <v>-8.2000000000000011</v>
      </c>
      <c r="Q111" s="1">
        <f t="shared" si="43"/>
        <v>-4.9000000000000004</v>
      </c>
      <c r="R111" s="1">
        <f t="shared" si="44"/>
        <v>6.3666666666666671</v>
      </c>
      <c r="S111" s="1">
        <f t="shared" si="45"/>
        <v>-0.46666666666666651</v>
      </c>
      <c r="U111" s="1">
        <f t="shared" si="35"/>
        <v>8.1</v>
      </c>
      <c r="V111" s="1">
        <f t="shared" si="36"/>
        <v>-10.1</v>
      </c>
      <c r="W111" s="4">
        <f t="shared" si="57"/>
        <v>139.16</v>
      </c>
      <c r="X111" s="5">
        <f>INTERCEPT(K$7:L$7,K111:L111)</f>
        <v>293.12121212121212</v>
      </c>
      <c r="Y111" s="1">
        <f t="shared" si="37"/>
        <v>153.96121212121213</v>
      </c>
      <c r="Z111" s="1">
        <f t="shared" si="38"/>
        <v>216.14060606060605</v>
      </c>
      <c r="AA111" s="7">
        <f t="shared" si="39"/>
        <v>831.39054545454542</v>
      </c>
      <c r="AB111" s="1">
        <f t="shared" si="40"/>
        <v>233.2822222222222</v>
      </c>
      <c r="AC111" s="1">
        <f t="shared" si="47"/>
        <v>1570.7669629629627</v>
      </c>
      <c r="AD111" s="1">
        <f t="shared" si="48"/>
        <v>22.518888888888895</v>
      </c>
      <c r="AE111" s="12">
        <f t="shared" si="49"/>
        <v>0.57886353131811608</v>
      </c>
      <c r="AH111" s="23">
        <f t="shared" si="41"/>
        <v>0.18554000000000001</v>
      </c>
      <c r="AI111" s="23">
        <f t="shared" si="32"/>
        <v>0.26401000000000002</v>
      </c>
      <c r="AJ111" s="11">
        <f t="shared" si="30"/>
        <v>0.19012000000000001</v>
      </c>
      <c r="AK111" s="11">
        <f t="shared" si="30"/>
        <v>0.29006000000000004</v>
      </c>
      <c r="AL111" s="11">
        <f t="shared" si="30"/>
        <v>0.32894000000000001</v>
      </c>
      <c r="AM111" s="11">
        <f t="shared" si="30"/>
        <v>0.48124999999999996</v>
      </c>
      <c r="AN111" s="23">
        <f t="shared" si="29"/>
        <v>0.91400699784200001</v>
      </c>
      <c r="AO111" s="23">
        <f t="shared" si="29"/>
        <v>1.0552111868480001</v>
      </c>
      <c r="AP111" s="23">
        <f t="shared" si="29"/>
        <v>0.87052562471200001</v>
      </c>
      <c r="AQ111" s="23">
        <f t="shared" si="29"/>
        <v>0.81173828711200013</v>
      </c>
      <c r="AR111" s="23">
        <f t="shared" si="28"/>
        <v>0.65191328125000014</v>
      </c>
      <c r="AS111" s="23">
        <f t="shared" si="59"/>
        <v>2.5472448058024542</v>
      </c>
      <c r="AT111" s="23">
        <f t="shared" si="59"/>
        <v>1.2375169387537561</v>
      </c>
      <c r="AU111" s="23">
        <f t="shared" si="59"/>
        <v>1.0131532994644157</v>
      </c>
      <c r="AV111" s="23">
        <f t="shared" si="59"/>
        <v>0.3259308662025584</v>
      </c>
    </row>
    <row r="112" spans="1:48" x14ac:dyDescent="0.35">
      <c r="A112">
        <v>1942</v>
      </c>
      <c r="B112" s="1">
        <v>-10.9</v>
      </c>
      <c r="C112" s="1">
        <v>-15.4</v>
      </c>
      <c r="D112" s="1">
        <v>-11.5</v>
      </c>
      <c r="E112" s="1">
        <v>-9</v>
      </c>
      <c r="F112" s="5">
        <v>1.2</v>
      </c>
      <c r="G112" s="1">
        <v>5.0999999999999996</v>
      </c>
      <c r="H112" s="1">
        <v>6.6</v>
      </c>
      <c r="I112" s="1">
        <v>6.1</v>
      </c>
      <c r="J112" s="1">
        <v>2.5</v>
      </c>
      <c r="K112" s="1">
        <v>-3.2</v>
      </c>
      <c r="L112" s="1">
        <v>-4.4000000000000004</v>
      </c>
      <c r="M112" s="1">
        <v>-6.9</v>
      </c>
      <c r="N112" s="1">
        <v>-3.3</v>
      </c>
      <c r="O112" s="1">
        <f t="shared" si="34"/>
        <v>21.5</v>
      </c>
      <c r="P112" s="1">
        <f t="shared" si="42"/>
        <v>-11.833333333333334</v>
      </c>
      <c r="Q112" s="1">
        <f t="shared" si="43"/>
        <v>-6.4333333333333336</v>
      </c>
      <c r="R112" s="1">
        <f t="shared" si="44"/>
        <v>5.9333333333333327</v>
      </c>
      <c r="S112" s="1">
        <f t="shared" si="45"/>
        <v>-1.7000000000000002</v>
      </c>
      <c r="U112" s="1">
        <f t="shared" si="35"/>
        <v>6.6</v>
      </c>
      <c r="V112" s="1">
        <f t="shared" si="36"/>
        <v>-15.4</v>
      </c>
      <c r="W112" s="5">
        <f t="shared" ref="W112" si="61">INTERCEPT(E$7:F$7,E112:F112)</f>
        <v>131.91176470588235</v>
      </c>
      <c r="X112" s="1">
        <f t="shared" si="46"/>
        <v>271.37719298245617</v>
      </c>
      <c r="Y112" s="1">
        <f t="shared" si="37"/>
        <v>139.46542827657382</v>
      </c>
      <c r="Z112" s="1">
        <f t="shared" si="38"/>
        <v>201.64447884416927</v>
      </c>
      <c r="AA112" s="7">
        <f t="shared" si="39"/>
        <v>613.64788441692474</v>
      </c>
      <c r="AB112" s="1">
        <f t="shared" si="40"/>
        <v>203.79055258467022</v>
      </c>
      <c r="AC112" s="1">
        <f t="shared" si="47"/>
        <v>2092.2496732026143</v>
      </c>
      <c r="AD112" s="1">
        <f t="shared" si="48"/>
        <v>30.016488413547236</v>
      </c>
      <c r="AE112" s="12">
        <f t="shared" si="49"/>
        <v>0.6486902323402034</v>
      </c>
      <c r="AH112" s="23">
        <f t="shared" si="41"/>
        <v>0.18554000000000001</v>
      </c>
      <c r="AI112" s="23">
        <f t="shared" si="32"/>
        <v>0.25385000000000002</v>
      </c>
      <c r="AJ112" s="11">
        <f t="shared" si="30"/>
        <v>0.185</v>
      </c>
      <c r="AK112" s="11">
        <f t="shared" si="30"/>
        <v>0.28190000000000004</v>
      </c>
      <c r="AL112" s="11">
        <f t="shared" si="30"/>
        <v>0.3211</v>
      </c>
      <c r="AM112" s="11">
        <f t="shared" si="30"/>
        <v>0.47604999999999997</v>
      </c>
      <c r="AN112" s="23">
        <f t="shared" si="29"/>
        <v>0.93185587044999996</v>
      </c>
      <c r="AO112" s="23">
        <f t="shared" si="29"/>
        <v>1.0659745</v>
      </c>
      <c r="AP112" s="23">
        <f t="shared" si="29"/>
        <v>0.88379261620000005</v>
      </c>
      <c r="AQ112" s="23">
        <f t="shared" si="29"/>
        <v>0.82300360820000007</v>
      </c>
      <c r="AR112" s="23">
        <f t="shared" si="28"/>
        <v>0.65551861805000022</v>
      </c>
      <c r="AS112" s="23">
        <f t="shared" si="59"/>
        <v>2.1995380524309209</v>
      </c>
      <c r="AT112" s="23">
        <f t="shared" si="59"/>
        <v>1.0712544444787204</v>
      </c>
      <c r="AU112" s="23">
        <f t="shared" si="59"/>
        <v>0.87644586680693881</v>
      </c>
      <c r="AV112" s="23">
        <f t="shared" si="59"/>
        <v>0.28078905281333277</v>
      </c>
    </row>
    <row r="113" spans="1:48" x14ac:dyDescent="0.35">
      <c r="A113">
        <v>1943</v>
      </c>
      <c r="B113" s="1">
        <v>-6.4</v>
      </c>
      <c r="C113" s="1">
        <v>-16.2</v>
      </c>
      <c r="D113" s="1">
        <v>-15.3</v>
      </c>
      <c r="E113" s="1">
        <v>-10</v>
      </c>
      <c r="F113" s="6">
        <v>-2</v>
      </c>
      <c r="G113" s="1">
        <v>4.2</v>
      </c>
      <c r="H113" s="1">
        <v>6.8</v>
      </c>
      <c r="I113" s="1">
        <v>6.5</v>
      </c>
      <c r="J113" s="1">
        <v>2.4</v>
      </c>
      <c r="K113" s="1">
        <v>-4.4000000000000004</v>
      </c>
      <c r="L113" s="1">
        <v>-6.5</v>
      </c>
      <c r="M113" s="1">
        <v>-7.8</v>
      </c>
      <c r="N113" s="1">
        <v>-4.0999999999999996</v>
      </c>
      <c r="O113" s="1">
        <f t="shared" si="34"/>
        <v>19.899999999999999</v>
      </c>
      <c r="P113" s="1">
        <f t="shared" si="42"/>
        <v>-9.8333333333333339</v>
      </c>
      <c r="Q113" s="1">
        <f t="shared" si="43"/>
        <v>-9.1</v>
      </c>
      <c r="R113" s="1">
        <f t="shared" si="44"/>
        <v>5.833333333333333</v>
      </c>
      <c r="S113" s="1">
        <f t="shared" si="45"/>
        <v>-2.8333333333333335</v>
      </c>
      <c r="U113" s="1">
        <f t="shared" si="35"/>
        <v>6.8</v>
      </c>
      <c r="V113" s="1">
        <f t="shared" si="36"/>
        <v>-16.2</v>
      </c>
      <c r="W113" s="4">
        <f t="shared" si="57"/>
        <v>145.33870967741936</v>
      </c>
      <c r="X113" s="1">
        <f t="shared" si="46"/>
        <v>268.76470588235293</v>
      </c>
      <c r="Y113" s="1">
        <f t="shared" si="37"/>
        <v>123.42599620493357</v>
      </c>
      <c r="Z113" s="1">
        <f t="shared" si="38"/>
        <v>207.05170777988616</v>
      </c>
      <c r="AA113" s="7">
        <f t="shared" si="39"/>
        <v>559.53118279569878</v>
      </c>
      <c r="AB113" s="1">
        <f t="shared" si="40"/>
        <v>238.96151669496319</v>
      </c>
      <c r="AC113" s="1">
        <f t="shared" si="47"/>
        <v>2580.7843803056021</v>
      </c>
      <c r="AD113" s="1">
        <f t="shared" si="48"/>
        <v>25.857951329937762</v>
      </c>
      <c r="AE113" s="12">
        <f t="shared" si="49"/>
        <v>0.68230277357428548</v>
      </c>
      <c r="AH113" s="23">
        <f t="shared" si="41"/>
        <v>0.19292000000000004</v>
      </c>
      <c r="AI113" s="23">
        <f t="shared" si="32"/>
        <v>0.23352999999999996</v>
      </c>
      <c r="AJ113" s="11">
        <f t="shared" si="30"/>
        <v>0.17476</v>
      </c>
      <c r="AK113" s="11">
        <f t="shared" si="30"/>
        <v>0.26557999999999998</v>
      </c>
      <c r="AL113" s="11">
        <f t="shared" si="30"/>
        <v>0.30541999999999997</v>
      </c>
      <c r="AM113" s="11">
        <f t="shared" si="30"/>
        <v>0.46565000000000001</v>
      </c>
      <c r="AN113" s="23">
        <f t="shared" si="29"/>
        <v>0.96905245137800011</v>
      </c>
      <c r="AO113" s="23">
        <f t="shared" si="29"/>
        <v>1.087881759392</v>
      </c>
      <c r="AP113" s="23">
        <f t="shared" si="29"/>
        <v>0.91129342208800013</v>
      </c>
      <c r="AQ113" s="23">
        <f t="shared" si="29"/>
        <v>0.84642673088800013</v>
      </c>
      <c r="AR113" s="23">
        <f t="shared" si="28"/>
        <v>0.66312191245000007</v>
      </c>
      <c r="AS113" s="23">
        <f t="shared" si="59"/>
        <v>2.1217853484697247</v>
      </c>
      <c r="AT113" s="23">
        <f t="shared" si="59"/>
        <v>1.038721442295536</v>
      </c>
      <c r="AU113" s="23">
        <f t="shared" si="59"/>
        <v>0.84873368613072375</v>
      </c>
      <c r="AV113" s="23">
        <f t="shared" si="59"/>
        <v>0.26967263125896795</v>
      </c>
    </row>
    <row r="114" spans="1:48" x14ac:dyDescent="0.35">
      <c r="A114">
        <v>1944</v>
      </c>
      <c r="B114" s="1">
        <v>-16</v>
      </c>
      <c r="C114" s="1">
        <v>-12.8</v>
      </c>
      <c r="D114" s="1">
        <v>-14.7</v>
      </c>
      <c r="E114" s="1">
        <v>-5.3</v>
      </c>
      <c r="F114" s="6">
        <v>-2.6</v>
      </c>
      <c r="G114" s="1">
        <v>4.4000000000000004</v>
      </c>
      <c r="H114" s="1">
        <v>6.1</v>
      </c>
      <c r="I114" s="1">
        <v>6.6</v>
      </c>
      <c r="J114" s="1">
        <v>2.2999999999999998</v>
      </c>
      <c r="K114" s="1">
        <v>-3.1</v>
      </c>
      <c r="L114" s="1">
        <v>-8.3000000000000007</v>
      </c>
      <c r="M114" s="1">
        <v>-10.3</v>
      </c>
      <c r="N114" s="1">
        <v>-4.5</v>
      </c>
      <c r="O114" s="1">
        <f t="shared" si="34"/>
        <v>19.400000000000002</v>
      </c>
      <c r="P114" s="1">
        <f t="shared" si="42"/>
        <v>-12.200000000000001</v>
      </c>
      <c r="Q114" s="1">
        <f t="shared" si="43"/>
        <v>-7.5333333333333341</v>
      </c>
      <c r="R114" s="1">
        <f t="shared" si="44"/>
        <v>5.7</v>
      </c>
      <c r="S114" s="1">
        <f t="shared" si="45"/>
        <v>-3.0333333333333337</v>
      </c>
      <c r="U114" s="1">
        <f t="shared" si="35"/>
        <v>6.6</v>
      </c>
      <c r="V114" s="1">
        <f t="shared" si="36"/>
        <v>-16</v>
      </c>
      <c r="W114" s="4">
        <f t="shared" si="57"/>
        <v>146.82857142857142</v>
      </c>
      <c r="X114" s="1">
        <f t="shared" si="46"/>
        <v>270.99074074074076</v>
      </c>
      <c r="Y114" s="1">
        <f t="shared" si="37"/>
        <v>124.16216931216934</v>
      </c>
      <c r="Z114" s="1">
        <f t="shared" si="38"/>
        <v>208.90965608465609</v>
      </c>
      <c r="AA114" s="7">
        <f t="shared" si="39"/>
        <v>546.31354497354505</v>
      </c>
      <c r="AB114" s="1">
        <f t="shared" si="40"/>
        <v>243.06386554621849</v>
      </c>
      <c r="AC114" s="1">
        <f t="shared" si="47"/>
        <v>2592.681232492997</v>
      </c>
      <c r="AD114" s="1">
        <f t="shared" si="48"/>
        <v>25.296638655462175</v>
      </c>
      <c r="AE114" s="12">
        <f t="shared" si="49"/>
        <v>0.68538420914866238</v>
      </c>
      <c r="AH114" s="23">
        <f t="shared" si="41"/>
        <v>0.16709000000000002</v>
      </c>
      <c r="AI114" s="23">
        <f t="shared" si="32"/>
        <v>0.22718000000000002</v>
      </c>
      <c r="AJ114" s="11">
        <f t="shared" si="30"/>
        <v>0.17156000000000002</v>
      </c>
      <c r="AK114" s="11">
        <f t="shared" si="30"/>
        <v>0.26048000000000004</v>
      </c>
      <c r="AL114" s="11">
        <f t="shared" si="30"/>
        <v>0.30052000000000001</v>
      </c>
      <c r="AM114" s="11">
        <f t="shared" si="30"/>
        <v>0.46240000000000003</v>
      </c>
      <c r="AN114" s="23">
        <f t="shared" si="29"/>
        <v>0.98108622080800012</v>
      </c>
      <c r="AO114" s="23">
        <f t="shared" si="29"/>
        <v>1.0948318573119999</v>
      </c>
      <c r="AP114" s="23">
        <f t="shared" si="29"/>
        <v>0.92015178956800003</v>
      </c>
      <c r="AQ114" s="23">
        <f t="shared" si="29"/>
        <v>0.85399049436800012</v>
      </c>
      <c r="AR114" s="23">
        <f t="shared" si="28"/>
        <v>0.66560529920000011</v>
      </c>
      <c r="AS114" s="23">
        <f t="shared" si="59"/>
        <v>2.1032609004071241</v>
      </c>
      <c r="AT114" s="23">
        <f t="shared" si="59"/>
        <v>1.0313558905294127</v>
      </c>
      <c r="AU114" s="23">
        <f t="shared" si="59"/>
        <v>0.84238787953604144</v>
      </c>
      <c r="AV114" s="23">
        <f t="shared" si="59"/>
        <v>0.26696689186037525</v>
      </c>
    </row>
    <row r="115" spans="1:48" x14ac:dyDescent="0.35">
      <c r="A115">
        <v>1945</v>
      </c>
      <c r="B115" s="1">
        <v>-8.1999999999999993</v>
      </c>
      <c r="C115" s="1">
        <v>-18.7</v>
      </c>
      <c r="D115" s="1">
        <v>-12.4</v>
      </c>
      <c r="E115" s="1">
        <v>-10.8</v>
      </c>
      <c r="F115" s="6">
        <v>-2.4</v>
      </c>
      <c r="G115" s="1">
        <v>4.8</v>
      </c>
      <c r="H115" s="1">
        <v>6.2</v>
      </c>
      <c r="I115" s="1">
        <v>7.3</v>
      </c>
      <c r="J115" s="1">
        <v>1.9</v>
      </c>
      <c r="K115" s="1">
        <v>-1.1000000000000001</v>
      </c>
      <c r="L115" s="1">
        <v>-6.4</v>
      </c>
      <c r="M115" s="1">
        <v>-6.8</v>
      </c>
      <c r="N115" s="1">
        <v>-3.9</v>
      </c>
      <c r="O115" s="1">
        <f t="shared" si="34"/>
        <v>20.2</v>
      </c>
      <c r="P115" s="1">
        <f t="shared" si="42"/>
        <v>-12.4</v>
      </c>
      <c r="Q115" s="1">
        <f t="shared" si="43"/>
        <v>-8.5333333333333332</v>
      </c>
      <c r="R115" s="1">
        <f t="shared" si="44"/>
        <v>6.1000000000000005</v>
      </c>
      <c r="S115" s="1">
        <f t="shared" si="45"/>
        <v>-1.8666666666666669</v>
      </c>
      <c r="U115" s="1">
        <f t="shared" si="35"/>
        <v>7.3</v>
      </c>
      <c r="V115" s="1">
        <f t="shared" si="36"/>
        <v>-18.7</v>
      </c>
      <c r="W115" s="4">
        <f t="shared" si="57"/>
        <v>145.66666666666666</v>
      </c>
      <c r="X115" s="1">
        <f t="shared" si="46"/>
        <v>277.31666666666666</v>
      </c>
      <c r="Y115" s="1">
        <f t="shared" si="37"/>
        <v>131.65</v>
      </c>
      <c r="Z115" s="1">
        <f t="shared" si="38"/>
        <v>211.49166666666667</v>
      </c>
      <c r="AA115" s="7">
        <f t="shared" si="39"/>
        <v>640.6966666666666</v>
      </c>
      <c r="AB115" s="1">
        <f t="shared" si="40"/>
        <v>239.6759259259259</v>
      </c>
      <c r="AC115" s="1">
        <f t="shared" si="47"/>
        <v>2987.9598765432092</v>
      </c>
      <c r="AD115" s="1">
        <f t="shared" si="48"/>
        <v>25.828703703703709</v>
      </c>
      <c r="AE115" s="12">
        <f t="shared" si="49"/>
        <v>0.68349817882213326</v>
      </c>
      <c r="AH115" s="23">
        <f t="shared" si="41"/>
        <v>0.17078000000000002</v>
      </c>
      <c r="AI115" s="23">
        <f t="shared" si="32"/>
        <v>0.23734</v>
      </c>
      <c r="AJ115" s="11">
        <f t="shared" si="30"/>
        <v>0.17668</v>
      </c>
      <c r="AK115" s="11">
        <f t="shared" si="30"/>
        <v>0.26863999999999999</v>
      </c>
      <c r="AL115" s="11">
        <f t="shared" si="30"/>
        <v>0.30835999999999997</v>
      </c>
      <c r="AM115" s="11">
        <f t="shared" si="30"/>
        <v>0.46760000000000002</v>
      </c>
      <c r="AN115" s="23">
        <f t="shared" si="29"/>
        <v>0.96192586695200011</v>
      </c>
      <c r="AO115" s="23">
        <f t="shared" si="29"/>
        <v>1.0837354902080001</v>
      </c>
      <c r="AP115" s="23">
        <f t="shared" si="29"/>
        <v>0.90603882803200009</v>
      </c>
      <c r="AQ115" s="23">
        <f t="shared" si="29"/>
        <v>0.84194425283200003</v>
      </c>
      <c r="AR115" s="23">
        <f t="shared" si="28"/>
        <v>0.66165641920000018</v>
      </c>
      <c r="AS115" s="23">
        <f t="shared" si="59"/>
        <v>2.26613788557929</v>
      </c>
      <c r="AT115" s="23">
        <f t="shared" si="59"/>
        <v>1.1083003458414464</v>
      </c>
      <c r="AU115" s="23">
        <f t="shared" si="59"/>
        <v>0.90580039902034182</v>
      </c>
      <c r="AV115" s="23">
        <f t="shared" si="59"/>
        <v>0.28825080780974127</v>
      </c>
    </row>
    <row r="116" spans="1:48" x14ac:dyDescent="0.35">
      <c r="A116">
        <v>1946</v>
      </c>
      <c r="B116" s="1">
        <v>-12.7</v>
      </c>
      <c r="C116" s="1">
        <v>-12.7</v>
      </c>
      <c r="D116" s="1">
        <v>-8</v>
      </c>
      <c r="E116" s="1">
        <v>-10.3</v>
      </c>
      <c r="F116" s="5">
        <v>1.1000000000000001</v>
      </c>
      <c r="G116" s="1">
        <v>5.4</v>
      </c>
      <c r="H116" s="1">
        <v>5.7</v>
      </c>
      <c r="I116" s="1">
        <v>6.9</v>
      </c>
      <c r="J116" s="1">
        <v>3.4</v>
      </c>
      <c r="K116" s="1">
        <v>-0.5</v>
      </c>
      <c r="L116" s="1">
        <v>-3.5</v>
      </c>
      <c r="M116" s="1">
        <v>-5.2</v>
      </c>
      <c r="N116" s="1">
        <v>-2.5</v>
      </c>
      <c r="O116" s="1">
        <f t="shared" si="34"/>
        <v>22.5</v>
      </c>
      <c r="P116" s="1">
        <f t="shared" si="42"/>
        <v>-10.733333333333334</v>
      </c>
      <c r="Q116" s="1">
        <f t="shared" si="43"/>
        <v>-5.7333333333333334</v>
      </c>
      <c r="R116" s="1">
        <f t="shared" si="44"/>
        <v>6</v>
      </c>
      <c r="S116" s="1">
        <f t="shared" si="45"/>
        <v>-0.20000000000000004</v>
      </c>
      <c r="U116" s="1">
        <f t="shared" si="35"/>
        <v>6.9</v>
      </c>
      <c r="V116" s="1">
        <f t="shared" si="36"/>
        <v>-12.7</v>
      </c>
      <c r="W116" s="5">
        <f t="shared" ref="W116:W117" si="62">INTERCEPT(E$7:F$7,E116:F116)</f>
        <v>132.55701754385964</v>
      </c>
      <c r="X116" s="1">
        <f t="shared" si="46"/>
        <v>284.58974358974359</v>
      </c>
      <c r="Y116" s="1">
        <f t="shared" si="37"/>
        <v>152.03272604588395</v>
      </c>
      <c r="Z116" s="1">
        <f t="shared" si="38"/>
        <v>208.57338056680163</v>
      </c>
      <c r="AA116" s="7">
        <f t="shared" si="39"/>
        <v>699.35053981106614</v>
      </c>
      <c r="AB116" s="1">
        <f t="shared" si="40"/>
        <v>220.24035087719298</v>
      </c>
      <c r="AC116" s="1">
        <f t="shared" si="47"/>
        <v>1864.7016374269001</v>
      </c>
      <c r="AD116" s="1">
        <f t="shared" si="48"/>
        <v>22.436842105263153</v>
      </c>
      <c r="AE116" s="12">
        <f t="shared" si="49"/>
        <v>0.6201893787480417</v>
      </c>
      <c r="AH116" s="23">
        <f t="shared" si="41"/>
        <v>0.15233000000000002</v>
      </c>
      <c r="AI116" s="23">
        <f t="shared" si="32"/>
        <v>0.26655000000000001</v>
      </c>
      <c r="AJ116" s="11">
        <f t="shared" si="30"/>
        <v>0.19140000000000001</v>
      </c>
      <c r="AK116" s="11">
        <f t="shared" si="30"/>
        <v>0.29210000000000003</v>
      </c>
      <c r="AL116" s="11">
        <f t="shared" si="30"/>
        <v>0.33089999999999997</v>
      </c>
      <c r="AM116" s="11">
        <f t="shared" si="30"/>
        <v>0.48254999999999998</v>
      </c>
      <c r="AN116" s="23">
        <f t="shared" si="29"/>
        <v>0.90962284405000005</v>
      </c>
      <c r="AO116" s="23">
        <f t="shared" si="29"/>
        <v>1.0525401832000001</v>
      </c>
      <c r="AP116" s="23">
        <f t="shared" si="29"/>
        <v>0.86725923220000001</v>
      </c>
      <c r="AQ116" s="23">
        <f t="shared" si="29"/>
        <v>0.80896844020000014</v>
      </c>
      <c r="AR116" s="23">
        <f t="shared" si="28"/>
        <v>0.65103239605000018</v>
      </c>
      <c r="AS116" s="23">
        <f t="shared" si="59"/>
        <v>2.3332713637707547</v>
      </c>
      <c r="AT116" s="23">
        <f t="shared" si="59"/>
        <v>1.1328691614679272</v>
      </c>
      <c r="AU116" s="23">
        <f t="shared" si="59"/>
        <v>0.92763655374192922</v>
      </c>
      <c r="AV116" s="23">
        <f t="shared" si="59"/>
        <v>0.29872859269236962</v>
      </c>
    </row>
    <row r="117" spans="1:48" x14ac:dyDescent="0.35">
      <c r="A117">
        <v>1947</v>
      </c>
      <c r="B117" s="1">
        <v>-5.8</v>
      </c>
      <c r="C117" s="1">
        <v>-5</v>
      </c>
      <c r="D117" s="1">
        <v>-6.9</v>
      </c>
      <c r="E117" s="1">
        <v>-7</v>
      </c>
      <c r="F117" s="5">
        <v>1.4</v>
      </c>
      <c r="G117" s="1">
        <v>5.3</v>
      </c>
      <c r="H117" s="1">
        <v>7.3</v>
      </c>
      <c r="I117" s="1">
        <v>5.9</v>
      </c>
      <c r="J117" s="1">
        <v>2.8</v>
      </c>
      <c r="K117" s="1">
        <v>-1.6</v>
      </c>
      <c r="L117" s="1">
        <v>-3.1</v>
      </c>
      <c r="M117" s="1">
        <v>-6.1</v>
      </c>
      <c r="N117" s="1">
        <v>-1.1000000000000001</v>
      </c>
      <c r="O117" s="1">
        <f t="shared" si="34"/>
        <v>22.7</v>
      </c>
      <c r="P117" s="1">
        <f t="shared" si="42"/>
        <v>-5.333333333333333</v>
      </c>
      <c r="Q117" s="1">
        <f t="shared" si="43"/>
        <v>-4.166666666666667</v>
      </c>
      <c r="R117" s="1">
        <f t="shared" si="44"/>
        <v>6.166666666666667</v>
      </c>
      <c r="S117" s="1">
        <f t="shared" si="45"/>
        <v>-0.63333333333333341</v>
      </c>
      <c r="U117" s="1">
        <f t="shared" si="35"/>
        <v>7.3</v>
      </c>
      <c r="V117" s="1">
        <f t="shared" si="36"/>
        <v>-7</v>
      </c>
      <c r="W117" s="5">
        <f t="shared" si="62"/>
        <v>130.41666666666666</v>
      </c>
      <c r="X117" s="1">
        <f t="shared" si="46"/>
        <v>277.40909090909093</v>
      </c>
      <c r="Y117" s="1">
        <f t="shared" si="37"/>
        <v>146.99242424242428</v>
      </c>
      <c r="Z117" s="1">
        <f t="shared" si="38"/>
        <v>203.91287878787881</v>
      </c>
      <c r="AA117" s="7">
        <f t="shared" si="39"/>
        <v>715.36313131313148</v>
      </c>
      <c r="AB117" s="1">
        <f t="shared" si="40"/>
        <v>210.82692307692307</v>
      </c>
      <c r="AC117" s="1">
        <f t="shared" si="47"/>
        <v>983.85897435897414</v>
      </c>
      <c r="AD117" s="1">
        <f t="shared" si="48"/>
        <v>25.003205128205124</v>
      </c>
      <c r="AE117" s="12">
        <f t="shared" si="49"/>
        <v>0.53975245684063189</v>
      </c>
      <c r="AH117" s="23">
        <f t="shared" si="41"/>
        <v>0.21137</v>
      </c>
      <c r="AI117" s="23">
        <f t="shared" si="32"/>
        <v>0.26909</v>
      </c>
      <c r="AJ117" s="11">
        <f t="shared" si="30"/>
        <v>0.19267999999999999</v>
      </c>
      <c r="AK117" s="11">
        <f t="shared" si="30"/>
        <v>0.29414000000000001</v>
      </c>
      <c r="AL117" s="11">
        <f t="shared" si="30"/>
        <v>0.33285999999999999</v>
      </c>
      <c r="AM117" s="11">
        <f t="shared" si="30"/>
        <v>0.48385</v>
      </c>
      <c r="AN117" s="23">
        <f t="shared" si="29"/>
        <v>0.90526991600200002</v>
      </c>
      <c r="AO117" s="23">
        <f t="shared" si="29"/>
        <v>1.0498771094080002</v>
      </c>
      <c r="AP117" s="23">
        <f t="shared" si="29"/>
        <v>0.86401298183200015</v>
      </c>
      <c r="AQ117" s="23">
        <f t="shared" si="29"/>
        <v>0.80621718663200004</v>
      </c>
      <c r="AR117" s="23">
        <f t="shared" si="28"/>
        <v>0.65015969045000022</v>
      </c>
      <c r="AS117" s="23">
        <f t="shared" si="59"/>
        <v>2.3568446729571968</v>
      </c>
      <c r="AT117" s="23">
        <f t="shared" si="59"/>
        <v>1.1436186847414573</v>
      </c>
      <c r="AU117" s="23">
        <f t="shared" si="59"/>
        <v>0.93659947458633264</v>
      </c>
      <c r="AV117" s="23">
        <f t="shared" si="59"/>
        <v>0.30192656940839457</v>
      </c>
    </row>
    <row r="118" spans="1:48" x14ac:dyDescent="0.35">
      <c r="A118">
        <v>1948</v>
      </c>
      <c r="B118" s="1">
        <v>-9.4</v>
      </c>
      <c r="C118" s="1">
        <v>-11</v>
      </c>
      <c r="D118" s="1">
        <v>-15.7</v>
      </c>
      <c r="E118" s="1">
        <v>-8.3000000000000007</v>
      </c>
      <c r="F118" s="6">
        <v>-2.2000000000000002</v>
      </c>
      <c r="G118" s="1">
        <v>6.2</v>
      </c>
      <c r="H118" s="1">
        <v>7.8</v>
      </c>
      <c r="I118" s="1">
        <v>6.3</v>
      </c>
      <c r="J118" s="1">
        <v>3.1</v>
      </c>
      <c r="K118" s="1">
        <v>-1.6</v>
      </c>
      <c r="L118" s="1">
        <v>-5.4</v>
      </c>
      <c r="M118" s="1">
        <v>-12.3</v>
      </c>
      <c r="N118" s="1">
        <v>-3.5</v>
      </c>
      <c r="O118" s="1">
        <f t="shared" si="34"/>
        <v>23.400000000000002</v>
      </c>
      <c r="P118" s="1">
        <f t="shared" si="42"/>
        <v>-8.8333333333333339</v>
      </c>
      <c r="Q118" s="1">
        <f t="shared" si="43"/>
        <v>-8.7333333333333325</v>
      </c>
      <c r="R118" s="1">
        <f t="shared" si="44"/>
        <v>6.7666666666666666</v>
      </c>
      <c r="S118" s="1">
        <f t="shared" si="45"/>
        <v>-1.3</v>
      </c>
      <c r="U118" s="1">
        <f t="shared" si="35"/>
        <v>7.8</v>
      </c>
      <c r="V118" s="1">
        <f t="shared" si="36"/>
        <v>-15.7</v>
      </c>
      <c r="W118" s="4">
        <f t="shared" ref="W118:W120" si="63">INTERCEPT(F$7:G$7,F118:G118)</f>
        <v>143.48809523809524</v>
      </c>
      <c r="X118" s="1">
        <f t="shared" si="46"/>
        <v>278.11702127659572</v>
      </c>
      <c r="Y118" s="1">
        <f t="shared" si="37"/>
        <v>134.62892603850048</v>
      </c>
      <c r="Z118" s="1">
        <f t="shared" si="38"/>
        <v>210.80255825734548</v>
      </c>
      <c r="AA118" s="7">
        <f t="shared" si="39"/>
        <v>700.07041540020236</v>
      </c>
      <c r="AB118" s="1">
        <f t="shared" si="40"/>
        <v>231.07900432900431</v>
      </c>
      <c r="AC118" s="1">
        <f t="shared" si="47"/>
        <v>2418.6269119769113</v>
      </c>
      <c r="AD118" s="1">
        <f t="shared" si="48"/>
        <v>27.948593073593088</v>
      </c>
      <c r="AE118" s="12">
        <f t="shared" si="49"/>
        <v>0.65019288705412548</v>
      </c>
      <c r="AH118" s="23">
        <f t="shared" si="41"/>
        <v>0.22982000000000002</v>
      </c>
      <c r="AI118" s="23">
        <f t="shared" si="32"/>
        <v>0.27798</v>
      </c>
      <c r="AJ118" s="11">
        <f t="shared" si="30"/>
        <v>0.19716000000000003</v>
      </c>
      <c r="AK118" s="11">
        <f t="shared" si="30"/>
        <v>0.30128000000000005</v>
      </c>
      <c r="AL118" s="11">
        <f t="shared" si="30"/>
        <v>0.33972000000000002</v>
      </c>
      <c r="AM118" s="11">
        <f t="shared" si="30"/>
        <v>0.4884</v>
      </c>
      <c r="AN118" s="23">
        <f t="shared" si="29"/>
        <v>0.89028057056800014</v>
      </c>
      <c r="AO118" s="23">
        <f t="shared" si="29"/>
        <v>1.0406187987519999</v>
      </c>
      <c r="AP118" s="23">
        <f t="shared" si="29"/>
        <v>0.852809724928</v>
      </c>
      <c r="AQ118" s="23">
        <f t="shared" si="29"/>
        <v>0.79673422172800001</v>
      </c>
      <c r="AR118" s="23">
        <f t="shared" si="28"/>
        <v>0.64716963520000004</v>
      </c>
      <c r="AS118" s="23">
        <f t="shared" si="59"/>
        <v>2.3212138184916036</v>
      </c>
      <c r="AT118" s="23">
        <f t="shared" si="59"/>
        <v>1.1239701207542507</v>
      </c>
      <c r="AU118" s="23">
        <f t="shared" si="59"/>
        <v>0.92106908403330912</v>
      </c>
      <c r="AV118" s="23">
        <f t="shared" si="59"/>
        <v>0.29799430499319418</v>
      </c>
    </row>
    <row r="119" spans="1:48" x14ac:dyDescent="0.35">
      <c r="A119">
        <v>1949</v>
      </c>
      <c r="B119" s="1">
        <v>-15.5</v>
      </c>
      <c r="C119" s="1">
        <v>-20.3</v>
      </c>
      <c r="D119" s="1">
        <v>-14.6</v>
      </c>
      <c r="E119" s="1">
        <v>-13.2</v>
      </c>
      <c r="F119" s="6">
        <v>-1.4</v>
      </c>
      <c r="G119" s="1">
        <v>6.3</v>
      </c>
      <c r="H119" s="1">
        <v>8.1999999999999993</v>
      </c>
      <c r="I119" s="1">
        <v>7.1</v>
      </c>
      <c r="J119" s="1">
        <v>1.8</v>
      </c>
      <c r="K119" s="1">
        <v>-1.9</v>
      </c>
      <c r="L119" s="1">
        <v>-5.0999999999999996</v>
      </c>
      <c r="M119" s="1">
        <v>-8.6</v>
      </c>
      <c r="N119" s="1">
        <v>-4.8</v>
      </c>
      <c r="O119" s="1">
        <f t="shared" si="34"/>
        <v>23.400000000000002</v>
      </c>
      <c r="P119" s="1">
        <f t="shared" si="42"/>
        <v>-16.033333333333335</v>
      </c>
      <c r="Q119" s="1">
        <f t="shared" si="43"/>
        <v>-9.7333333333333325</v>
      </c>
      <c r="R119" s="1">
        <f t="shared" si="44"/>
        <v>7.2</v>
      </c>
      <c r="S119" s="1">
        <f t="shared" si="45"/>
        <v>-1.7333333333333332</v>
      </c>
      <c r="U119" s="1">
        <f t="shared" si="35"/>
        <v>8.1999999999999993</v>
      </c>
      <c r="V119" s="1">
        <f t="shared" si="36"/>
        <v>-20.3</v>
      </c>
      <c r="W119" s="4">
        <f t="shared" si="63"/>
        <v>141.04545454545453</v>
      </c>
      <c r="X119" s="1">
        <f t="shared" si="46"/>
        <v>272.83783783783781</v>
      </c>
      <c r="Y119" s="1">
        <f t="shared" si="37"/>
        <v>131.79238329238328</v>
      </c>
      <c r="Z119" s="1">
        <f t="shared" si="38"/>
        <v>206.94164619164616</v>
      </c>
      <c r="AA119" s="7">
        <f t="shared" si="39"/>
        <v>720.46502866502851</v>
      </c>
      <c r="AB119" s="1">
        <f t="shared" si="40"/>
        <v>227.92843326885881</v>
      </c>
      <c r="AC119" s="1">
        <f t="shared" si="47"/>
        <v>3084.6314635718891</v>
      </c>
      <c r="AD119" s="1">
        <f t="shared" si="48"/>
        <v>27.081237911025127</v>
      </c>
      <c r="AE119" s="12">
        <f t="shared" si="49"/>
        <v>0.67417851507791149</v>
      </c>
      <c r="AH119" s="23">
        <f t="shared" si="41"/>
        <v>0.24458000000000002</v>
      </c>
      <c r="AI119" s="23">
        <f t="shared" si="32"/>
        <v>0.27798</v>
      </c>
      <c r="AJ119" s="11">
        <f t="shared" si="30"/>
        <v>0.19716000000000003</v>
      </c>
      <c r="AK119" s="11">
        <f t="shared" si="30"/>
        <v>0.30128000000000005</v>
      </c>
      <c r="AL119" s="11">
        <f t="shared" si="30"/>
        <v>0.33972000000000002</v>
      </c>
      <c r="AM119" s="11">
        <f t="shared" si="30"/>
        <v>0.4884</v>
      </c>
      <c r="AN119" s="23">
        <f t="shared" si="29"/>
        <v>0.89028057056800014</v>
      </c>
      <c r="AO119" s="23">
        <f t="shared" si="29"/>
        <v>1.0406187987519999</v>
      </c>
      <c r="AP119" s="23">
        <f t="shared" si="29"/>
        <v>0.852809724928</v>
      </c>
      <c r="AQ119" s="23">
        <f t="shared" si="29"/>
        <v>0.79673422172800001</v>
      </c>
      <c r="AR119" s="23">
        <f t="shared" si="28"/>
        <v>0.64716963520000004</v>
      </c>
      <c r="AS119" s="23">
        <f t="shared" si="59"/>
        <v>2.3547821623164618</v>
      </c>
      <c r="AT119" s="23">
        <f t="shared" si="59"/>
        <v>1.1402244680107496</v>
      </c>
      <c r="AU119" s="23">
        <f t="shared" si="59"/>
        <v>0.93438916831549268</v>
      </c>
      <c r="AV119" s="23">
        <f t="shared" si="59"/>
        <v>0.30230376378073559</v>
      </c>
    </row>
    <row r="120" spans="1:48" x14ac:dyDescent="0.35">
      <c r="A120">
        <v>1950</v>
      </c>
      <c r="B120" s="1">
        <v>-15.6</v>
      </c>
      <c r="C120" s="1">
        <v>-18.899999999999999</v>
      </c>
      <c r="D120" s="1">
        <v>-14.1</v>
      </c>
      <c r="E120" s="1">
        <v>-11.4</v>
      </c>
      <c r="F120" s="6">
        <v>-0.7</v>
      </c>
      <c r="G120" s="1">
        <v>5.8</v>
      </c>
      <c r="H120" s="1">
        <v>8.6</v>
      </c>
      <c r="I120" s="1">
        <v>7.6</v>
      </c>
      <c r="J120" s="1">
        <v>3.3</v>
      </c>
      <c r="K120" s="1">
        <v>-2.5</v>
      </c>
      <c r="L120" s="1">
        <v>-5.5</v>
      </c>
      <c r="M120" s="1">
        <v>-5.5</v>
      </c>
      <c r="N120" s="1">
        <v>-4.0999999999999996</v>
      </c>
      <c r="O120" s="1">
        <f t="shared" si="34"/>
        <v>25.3</v>
      </c>
      <c r="P120" s="1">
        <f t="shared" si="42"/>
        <v>-14.366666666666665</v>
      </c>
      <c r="Q120" s="1">
        <f t="shared" si="43"/>
        <v>-8.7333333333333325</v>
      </c>
      <c r="R120" s="1">
        <f t="shared" si="44"/>
        <v>7.333333333333333</v>
      </c>
      <c r="S120" s="1">
        <f t="shared" si="45"/>
        <v>-1.5666666666666667</v>
      </c>
      <c r="U120" s="1">
        <f t="shared" si="35"/>
        <v>8.6</v>
      </c>
      <c r="V120" s="1">
        <f t="shared" si="36"/>
        <v>-18.899999999999999</v>
      </c>
      <c r="W120" s="4">
        <f t="shared" si="63"/>
        <v>138.78461538461539</v>
      </c>
      <c r="X120" s="1">
        <f t="shared" si="46"/>
        <v>275.35344827586209</v>
      </c>
      <c r="Y120" s="1">
        <f t="shared" si="37"/>
        <v>136.5688328912467</v>
      </c>
      <c r="Z120" s="1">
        <f t="shared" si="38"/>
        <v>207.06903183023874</v>
      </c>
      <c r="AA120" s="7">
        <f t="shared" si="39"/>
        <v>782.99464190981428</v>
      </c>
      <c r="AB120" s="1">
        <f t="shared" si="40"/>
        <v>230.94677754677758</v>
      </c>
      <c r="AC120" s="1">
        <f t="shared" si="47"/>
        <v>2909.9293970893968</v>
      </c>
      <c r="AD120" s="1">
        <f t="shared" si="48"/>
        <v>23.311226611226601</v>
      </c>
      <c r="AE120" s="12">
        <f t="shared" si="49"/>
        <v>0.65844654009414882</v>
      </c>
      <c r="AH120" s="23">
        <f t="shared" si="41"/>
        <v>0.25934000000000001</v>
      </c>
      <c r="AI120" s="23">
        <f t="shared" si="32"/>
        <v>0.30210999999999999</v>
      </c>
      <c r="AJ120" s="11">
        <f t="shared" si="30"/>
        <v>0.20932000000000001</v>
      </c>
      <c r="AK120" s="11">
        <f t="shared" si="30"/>
        <v>0.32066</v>
      </c>
      <c r="AL120" s="11">
        <f t="shared" si="30"/>
        <v>0.35833999999999999</v>
      </c>
      <c r="AM120" s="11">
        <f t="shared" si="30"/>
        <v>0.50075000000000003</v>
      </c>
      <c r="AN120" s="23">
        <f t="shared" si="29"/>
        <v>0.85152339408200017</v>
      </c>
      <c r="AO120" s="23">
        <f t="shared" si="29"/>
        <v>1.015978767008</v>
      </c>
      <c r="AP120" s="23">
        <f t="shared" si="29"/>
        <v>0.82364466215200016</v>
      </c>
      <c r="AQ120" s="23">
        <f t="shared" si="29"/>
        <v>0.77214288455199998</v>
      </c>
      <c r="AR120" s="23">
        <f t="shared" si="28"/>
        <v>0.63955886125000028</v>
      </c>
      <c r="AS120" s="23">
        <f t="shared" si="59"/>
        <v>2.4256054635185293</v>
      </c>
      <c r="AT120" s="23">
        <f t="shared" si="59"/>
        <v>1.1681730180295966</v>
      </c>
      <c r="AU120" s="23">
        <f t="shared" si="59"/>
        <v>0.95894310084527923</v>
      </c>
      <c r="AV120" s="23">
        <f t="shared" si="59"/>
        <v>0.31329083558693471</v>
      </c>
    </row>
    <row r="121" spans="1:48" x14ac:dyDescent="0.35">
      <c r="A121">
        <v>1951</v>
      </c>
      <c r="B121" s="1">
        <v>-11.6</v>
      </c>
      <c r="C121" s="1">
        <v>-18.899999999999999</v>
      </c>
      <c r="D121" s="1">
        <v>-15.3</v>
      </c>
      <c r="E121" s="1">
        <v>-10.199999999999999</v>
      </c>
      <c r="F121" s="5">
        <v>1.3</v>
      </c>
      <c r="G121" s="1">
        <v>6.4</v>
      </c>
      <c r="H121" s="1">
        <v>7.7</v>
      </c>
      <c r="I121" s="1">
        <v>7.4</v>
      </c>
      <c r="J121" s="1">
        <v>4.5999999999999996</v>
      </c>
      <c r="K121" s="1">
        <v>-3.1</v>
      </c>
      <c r="L121" s="1">
        <v>-4</v>
      </c>
      <c r="M121" s="1">
        <v>-11.6</v>
      </c>
      <c r="N121" s="1">
        <v>-3.9</v>
      </c>
      <c r="O121" s="1">
        <f t="shared" si="34"/>
        <v>27.4</v>
      </c>
      <c r="P121" s="1">
        <f t="shared" si="42"/>
        <v>-12</v>
      </c>
      <c r="Q121" s="1">
        <f t="shared" si="43"/>
        <v>-8.0666666666666664</v>
      </c>
      <c r="R121" s="1">
        <f t="shared" si="44"/>
        <v>7.166666666666667</v>
      </c>
      <c r="S121" s="1">
        <f t="shared" si="45"/>
        <v>-0.83333333333333348</v>
      </c>
      <c r="U121" s="1">
        <f t="shared" si="35"/>
        <v>7.7</v>
      </c>
      <c r="V121" s="1">
        <f t="shared" si="36"/>
        <v>-18.899999999999999</v>
      </c>
      <c r="W121" s="5">
        <f t="shared" ref="W121:W124" si="64">INTERCEPT(E$7:F$7,E121:F121)</f>
        <v>132.05217391304348</v>
      </c>
      <c r="X121" s="1">
        <f t="shared" si="46"/>
        <v>276.22077922077921</v>
      </c>
      <c r="Y121" s="1">
        <f t="shared" si="37"/>
        <v>144.16860530773573</v>
      </c>
      <c r="Z121" s="1">
        <f t="shared" si="38"/>
        <v>204.13647656691134</v>
      </c>
      <c r="AA121" s="7">
        <f t="shared" si="39"/>
        <v>740.06550724637668</v>
      </c>
      <c r="AB121" s="1">
        <f t="shared" si="40"/>
        <v>221.69872563718138</v>
      </c>
      <c r="AC121" s="1">
        <f t="shared" si="47"/>
        <v>2793.4039430284852</v>
      </c>
      <c r="AD121" s="1">
        <f t="shared" si="48"/>
        <v>21.202811094452784</v>
      </c>
      <c r="AE121" s="12">
        <f t="shared" si="49"/>
        <v>0.66018948489905882</v>
      </c>
      <c r="AH121" s="23">
        <f t="shared" si="41"/>
        <v>0.22613000000000005</v>
      </c>
      <c r="AI121" s="23">
        <f t="shared" si="32"/>
        <v>0.32877999999999996</v>
      </c>
      <c r="AJ121" s="11">
        <f t="shared" si="30"/>
        <v>0.22275999999999999</v>
      </c>
      <c r="AK121" s="11">
        <f t="shared" si="30"/>
        <v>0.34208</v>
      </c>
      <c r="AL121" s="11">
        <f t="shared" si="30"/>
        <v>0.37891999999999998</v>
      </c>
      <c r="AM121" s="11">
        <f t="shared" si="30"/>
        <v>0.51439999999999997</v>
      </c>
      <c r="AN121" s="23">
        <f t="shared" si="29"/>
        <v>0.81196521792800014</v>
      </c>
      <c r="AO121" s="23">
        <f t="shared" si="29"/>
        <v>0.98957768259200019</v>
      </c>
      <c r="AP121" s="23">
        <f t="shared" si="29"/>
        <v>0.79352451788800016</v>
      </c>
      <c r="AQ121" s="23">
        <f t="shared" si="29"/>
        <v>0.746915286688</v>
      </c>
      <c r="AR121" s="23">
        <f t="shared" si="28"/>
        <v>0.63200581120000021</v>
      </c>
      <c r="AS121" s="23">
        <f t="shared" si="59"/>
        <v>2.3273327398552932</v>
      </c>
      <c r="AT121" s="23">
        <f t="shared" si="59"/>
        <v>1.1147387246203715</v>
      </c>
      <c r="AU121" s="23">
        <f t="shared" si="59"/>
        <v>0.91692826972452468</v>
      </c>
      <c r="AV121" s="23">
        <f t="shared" si="59"/>
        <v>0.30277753788001455</v>
      </c>
    </row>
    <row r="122" spans="1:48" x14ac:dyDescent="0.35">
      <c r="A122">
        <v>1952</v>
      </c>
      <c r="B122" s="1">
        <v>-12.9</v>
      </c>
      <c r="C122" s="1">
        <v>-15.4</v>
      </c>
      <c r="D122" s="1">
        <v>-17.8</v>
      </c>
      <c r="E122" s="1">
        <v>-8.5</v>
      </c>
      <c r="F122" s="5">
        <v>0</v>
      </c>
      <c r="G122" s="1">
        <v>5.6</v>
      </c>
      <c r="H122" s="1">
        <v>7.9</v>
      </c>
      <c r="I122" s="1">
        <v>7.9</v>
      </c>
      <c r="J122" s="1">
        <v>4.4000000000000004</v>
      </c>
      <c r="K122" s="1">
        <v>-1.6</v>
      </c>
      <c r="L122" s="1">
        <v>-3.5</v>
      </c>
      <c r="M122" s="1">
        <v>-5.6</v>
      </c>
      <c r="N122" s="1">
        <v>-3.3</v>
      </c>
      <c r="O122" s="1">
        <f t="shared" si="34"/>
        <v>25.799999999999997</v>
      </c>
      <c r="P122" s="1">
        <f t="shared" si="42"/>
        <v>-13.299999999999999</v>
      </c>
      <c r="Q122" s="1">
        <f t="shared" si="43"/>
        <v>-8.7666666666666675</v>
      </c>
      <c r="R122" s="1">
        <f t="shared" si="44"/>
        <v>7.1333333333333329</v>
      </c>
      <c r="S122" s="1">
        <f t="shared" si="45"/>
        <v>-0.23333333333333325</v>
      </c>
      <c r="U122" s="1">
        <f t="shared" si="35"/>
        <v>7.9</v>
      </c>
      <c r="V122" s="1">
        <f t="shared" si="36"/>
        <v>-17.8</v>
      </c>
      <c r="W122" s="5">
        <f t="shared" si="64"/>
        <v>135.5</v>
      </c>
      <c r="X122" s="1">
        <f t="shared" si="46"/>
        <v>280.36666666666667</v>
      </c>
      <c r="Y122" s="1">
        <f t="shared" si="37"/>
        <v>144.86666666666667</v>
      </c>
      <c r="Z122" s="1">
        <f t="shared" si="38"/>
        <v>207.93333333333334</v>
      </c>
      <c r="AA122" s="7">
        <f t="shared" si="39"/>
        <v>762.96444444444444</v>
      </c>
      <c r="AB122" s="1">
        <f t="shared" si="40"/>
        <v>224.27922077922079</v>
      </c>
      <c r="AC122" s="1">
        <f t="shared" si="47"/>
        <v>2661.4467532467534</v>
      </c>
      <c r="AD122" s="1">
        <f t="shared" si="48"/>
        <v>23.360389610389603</v>
      </c>
      <c r="AE122" s="12">
        <f t="shared" si="49"/>
        <v>0.65128829155067858</v>
      </c>
      <c r="AH122" s="23">
        <f t="shared" si="41"/>
        <v>0.23351000000000005</v>
      </c>
      <c r="AI122" s="23">
        <f t="shared" si="32"/>
        <v>0.30845999999999996</v>
      </c>
      <c r="AJ122" s="11">
        <f t="shared" si="30"/>
        <v>0.21251999999999999</v>
      </c>
      <c r="AK122" s="11">
        <f t="shared" si="30"/>
        <v>0.32575999999999999</v>
      </c>
      <c r="AL122" s="11">
        <f t="shared" si="30"/>
        <v>0.36323999999999995</v>
      </c>
      <c r="AM122" s="11">
        <f t="shared" si="30"/>
        <v>0.504</v>
      </c>
      <c r="AN122" s="23">
        <f t="shared" si="29"/>
        <v>0.84179252327200016</v>
      </c>
      <c r="AO122" s="23">
        <f t="shared" si="29"/>
        <v>1.0096134959680001</v>
      </c>
      <c r="AP122" s="23">
        <f t="shared" si="29"/>
        <v>0.81627177779200011</v>
      </c>
      <c r="AQ122" s="23">
        <f t="shared" si="29"/>
        <v>0.76595038019200024</v>
      </c>
      <c r="AR122" s="23">
        <f t="shared" si="28"/>
        <v>0.63767872000000014</v>
      </c>
      <c r="AS122" s="23">
        <f t="shared" si="59"/>
        <v>2.3868667502828025</v>
      </c>
      <c r="AT122" s="23">
        <f t="shared" si="59"/>
        <v>1.1479616294801496</v>
      </c>
      <c r="AU122" s="23">
        <f t="shared" si="59"/>
        <v>0.94279457490749263</v>
      </c>
      <c r="AV122" s="23">
        <f t="shared" si="59"/>
        <v>0.30880274174044109</v>
      </c>
    </row>
    <row r="123" spans="1:48" x14ac:dyDescent="0.35">
      <c r="A123">
        <v>1953</v>
      </c>
      <c r="B123" s="1">
        <v>-10.4</v>
      </c>
      <c r="C123" s="1">
        <v>-15.5</v>
      </c>
      <c r="D123" s="1">
        <v>-17.600000000000001</v>
      </c>
      <c r="E123" s="1">
        <v>-4.5</v>
      </c>
      <c r="F123" s="5">
        <v>0.8</v>
      </c>
      <c r="G123" s="1">
        <v>4.2</v>
      </c>
      <c r="H123" s="1">
        <v>8.1999999999999993</v>
      </c>
      <c r="I123" s="1">
        <v>7.4</v>
      </c>
      <c r="J123" s="1">
        <v>2.4</v>
      </c>
      <c r="K123" s="1">
        <v>-3.5</v>
      </c>
      <c r="L123" s="1">
        <v>-8.1999999999999993</v>
      </c>
      <c r="M123" s="1">
        <v>-14.2</v>
      </c>
      <c r="N123" s="1">
        <v>-4.2</v>
      </c>
      <c r="O123" s="1">
        <f t="shared" si="34"/>
        <v>23</v>
      </c>
      <c r="P123" s="1">
        <f t="shared" si="42"/>
        <v>-10.5</v>
      </c>
      <c r="Q123" s="1">
        <f t="shared" si="43"/>
        <v>-7.1000000000000005</v>
      </c>
      <c r="R123" s="1">
        <f t="shared" si="44"/>
        <v>6.5999999999999988</v>
      </c>
      <c r="S123" s="1">
        <f t="shared" si="45"/>
        <v>-3.0999999999999996</v>
      </c>
      <c r="U123" s="1">
        <f t="shared" si="35"/>
        <v>8.1999999999999993</v>
      </c>
      <c r="V123" s="1">
        <f t="shared" si="36"/>
        <v>-17.600000000000001</v>
      </c>
      <c r="W123" s="5">
        <f t="shared" si="64"/>
        <v>130.89622641509433</v>
      </c>
      <c r="X123" s="1">
        <f t="shared" si="46"/>
        <v>270.40677966101697</v>
      </c>
      <c r="Y123" s="1">
        <f t="shared" si="37"/>
        <v>139.51055324592264</v>
      </c>
      <c r="Z123" s="1">
        <f t="shared" si="38"/>
        <v>200.65150303805564</v>
      </c>
      <c r="AA123" s="7">
        <f t="shared" si="39"/>
        <v>762.6576910777103</v>
      </c>
      <c r="AB123" s="1">
        <f t="shared" si="40"/>
        <v>215.52955974842766</v>
      </c>
      <c r="AC123" s="1">
        <f t="shared" si="47"/>
        <v>2528.8801677148849</v>
      </c>
      <c r="AD123" s="1">
        <f t="shared" si="48"/>
        <v>23.131446540880503</v>
      </c>
      <c r="AE123" s="12">
        <f t="shared" si="49"/>
        <v>0.64551016438929321</v>
      </c>
      <c r="AH123" s="23">
        <f t="shared" si="41"/>
        <v>0.24458000000000002</v>
      </c>
      <c r="AI123" s="23">
        <f t="shared" si="32"/>
        <v>0.27289999999999998</v>
      </c>
      <c r="AJ123" s="11">
        <f t="shared" si="30"/>
        <v>0.1946</v>
      </c>
      <c r="AK123" s="11">
        <f t="shared" si="30"/>
        <v>0.29720000000000002</v>
      </c>
      <c r="AL123" s="11">
        <f t="shared" si="30"/>
        <v>0.33579999999999999</v>
      </c>
      <c r="AM123" s="11">
        <f t="shared" si="30"/>
        <v>0.48580000000000001</v>
      </c>
      <c r="AN123" s="23">
        <f t="shared" si="29"/>
        <v>0.8987990722000001</v>
      </c>
      <c r="AO123" s="23">
        <f t="shared" si="29"/>
        <v>1.0458973672</v>
      </c>
      <c r="AP123" s="23">
        <f t="shared" si="29"/>
        <v>0.85918137280000006</v>
      </c>
      <c r="AQ123" s="23">
        <f t="shared" si="29"/>
        <v>0.80212516880000018</v>
      </c>
      <c r="AR123" s="23">
        <f t="shared" si="28"/>
        <v>0.64886596880000025</v>
      </c>
      <c r="AS123" s="23">
        <f t="shared" si="59"/>
        <v>2.4288898122384159</v>
      </c>
      <c r="AT123" s="23">
        <f t="shared" si="59"/>
        <v>1.1775113047036361</v>
      </c>
      <c r="AU123" s="23">
        <f t="shared" si="59"/>
        <v>0.96460721503704761</v>
      </c>
      <c r="AV123" s="23">
        <f t="shared" si="59"/>
        <v>0.31143711055435624</v>
      </c>
    </row>
    <row r="124" spans="1:48" x14ac:dyDescent="0.35">
      <c r="A124">
        <v>1954</v>
      </c>
      <c r="B124" s="1">
        <v>-8.5</v>
      </c>
      <c r="C124" s="1">
        <v>-16.100000000000001</v>
      </c>
      <c r="D124" s="1">
        <v>-11.1</v>
      </c>
      <c r="E124" s="1">
        <v>-5</v>
      </c>
      <c r="F124" s="5">
        <v>1.4</v>
      </c>
      <c r="G124" s="1">
        <v>4.7</v>
      </c>
      <c r="H124" s="1">
        <v>6.4</v>
      </c>
      <c r="I124" s="1">
        <v>7.4</v>
      </c>
      <c r="J124" s="1">
        <v>3</v>
      </c>
      <c r="K124" s="1">
        <v>-2.2000000000000002</v>
      </c>
      <c r="L124" s="1">
        <v>-5.8</v>
      </c>
      <c r="M124" s="1">
        <v>-12.1</v>
      </c>
      <c r="N124" s="1">
        <v>-3.2</v>
      </c>
      <c r="O124" s="1">
        <f t="shared" si="34"/>
        <v>22.9</v>
      </c>
      <c r="P124" s="1">
        <f t="shared" si="42"/>
        <v>-12.933333333333332</v>
      </c>
      <c r="Q124" s="1">
        <f t="shared" si="43"/>
        <v>-4.9000000000000004</v>
      </c>
      <c r="R124" s="1">
        <f t="shared" si="44"/>
        <v>6.166666666666667</v>
      </c>
      <c r="S124" s="1">
        <f t="shared" si="45"/>
        <v>-1.6666666666666667</v>
      </c>
      <c r="U124" s="1">
        <f t="shared" si="35"/>
        <v>7.4</v>
      </c>
      <c r="V124" s="1">
        <f t="shared" si="36"/>
        <v>-16.100000000000001</v>
      </c>
      <c r="W124" s="5">
        <f t="shared" si="64"/>
        <v>128.828125</v>
      </c>
      <c r="X124" s="1">
        <f t="shared" si="46"/>
        <v>275.59615384615387</v>
      </c>
      <c r="Y124" s="1">
        <f t="shared" si="37"/>
        <v>146.76802884615387</v>
      </c>
      <c r="Z124" s="1">
        <f t="shared" si="38"/>
        <v>202.21213942307693</v>
      </c>
      <c r="AA124" s="7">
        <f t="shared" si="39"/>
        <v>724.05560897435907</v>
      </c>
      <c r="AB124" s="1">
        <f t="shared" si="40"/>
        <v>223.42134533898303</v>
      </c>
      <c r="AC124" s="1">
        <f t="shared" si="47"/>
        <v>2398.0557733050846</v>
      </c>
      <c r="AD124" s="1">
        <f t="shared" si="48"/>
        <v>17.117452330508485</v>
      </c>
      <c r="AE124" s="12">
        <f t="shared" si="49"/>
        <v>0.64537546872024176</v>
      </c>
      <c r="AH124" s="23">
        <f t="shared" si="41"/>
        <v>0.17816000000000004</v>
      </c>
      <c r="AI124" s="23">
        <f t="shared" si="32"/>
        <v>0.27162999999999998</v>
      </c>
      <c r="AJ124" s="11">
        <f t="shared" si="30"/>
        <v>0.19395999999999999</v>
      </c>
      <c r="AK124" s="11">
        <f t="shared" si="30"/>
        <v>0.29618</v>
      </c>
      <c r="AL124" s="11">
        <f t="shared" si="30"/>
        <v>0.33482000000000001</v>
      </c>
      <c r="AM124" s="11">
        <f t="shared" si="30"/>
        <v>0.48514999999999997</v>
      </c>
      <c r="AN124" s="23">
        <f t="shared" si="29"/>
        <v>0.90094821369800004</v>
      </c>
      <c r="AO124" s="23">
        <f t="shared" si="29"/>
        <v>1.0472219654720001</v>
      </c>
      <c r="AP124" s="23">
        <f t="shared" si="29"/>
        <v>0.8607868736080001</v>
      </c>
      <c r="AQ124" s="23">
        <f t="shared" si="29"/>
        <v>0.80348452640800017</v>
      </c>
      <c r="AR124" s="23">
        <f t="shared" si="28"/>
        <v>0.64929516445000024</v>
      </c>
      <c r="AS124" s="23">
        <f t="shared" si="59"/>
        <v>2.3681204262057229</v>
      </c>
      <c r="AT124" s="23">
        <f t="shared" si="59"/>
        <v>1.1483958400111722</v>
      </c>
      <c r="AU124" s="23">
        <f t="shared" si="59"/>
        <v>0.94067440389552148</v>
      </c>
      <c r="AV124" s="23">
        <f t="shared" si="59"/>
        <v>0.30355338561312495</v>
      </c>
    </row>
    <row r="125" spans="1:48" x14ac:dyDescent="0.35">
      <c r="A125">
        <v>1955</v>
      </c>
      <c r="B125" s="1">
        <v>-16.899999999999999</v>
      </c>
      <c r="C125" s="1">
        <v>-12.3</v>
      </c>
      <c r="D125" s="1">
        <v>-11.1</v>
      </c>
      <c r="E125" s="1">
        <v>-12.5</v>
      </c>
      <c r="F125" s="6">
        <v>-0.8</v>
      </c>
      <c r="G125" s="1">
        <v>5.6</v>
      </c>
      <c r="H125" s="1">
        <v>6.2</v>
      </c>
      <c r="I125" s="1">
        <v>6.5</v>
      </c>
      <c r="J125" s="1">
        <v>2.4</v>
      </c>
      <c r="K125" s="1">
        <v>-0.5</v>
      </c>
      <c r="L125" s="1">
        <v>-5.6</v>
      </c>
      <c r="M125" s="1">
        <v>-9.3000000000000007</v>
      </c>
      <c r="N125" s="1">
        <v>-4</v>
      </c>
      <c r="O125" s="1">
        <f t="shared" si="34"/>
        <v>20.7</v>
      </c>
      <c r="P125" s="1">
        <f t="shared" si="42"/>
        <v>-13.766666666666666</v>
      </c>
      <c r="Q125" s="1">
        <f t="shared" si="43"/>
        <v>-8.1333333333333346</v>
      </c>
      <c r="R125" s="1">
        <f t="shared" si="44"/>
        <v>6.1000000000000005</v>
      </c>
      <c r="S125" s="1">
        <f t="shared" si="45"/>
        <v>-1.2333333333333332</v>
      </c>
      <c r="U125" s="1">
        <f t="shared" si="35"/>
        <v>6.5</v>
      </c>
      <c r="V125" s="1">
        <f t="shared" si="36"/>
        <v>-16.899999999999999</v>
      </c>
      <c r="W125" s="4">
        <f t="shared" ref="W125:W126" si="65">INTERCEPT(F$7:G$7,F125:G125)</f>
        <v>139.3125</v>
      </c>
      <c r="X125" s="1">
        <f t="shared" si="46"/>
        <v>283.24137931034483</v>
      </c>
      <c r="Y125" s="1">
        <f t="shared" si="37"/>
        <v>143.92887931034483</v>
      </c>
      <c r="Z125" s="1">
        <f t="shared" si="38"/>
        <v>211.27693965517241</v>
      </c>
      <c r="AA125" s="7">
        <f t="shared" si="39"/>
        <v>623.69181034482756</v>
      </c>
      <c r="AB125" s="1">
        <f t="shared" si="40"/>
        <v>228.71634615384613</v>
      </c>
      <c r="AC125" s="1">
        <f t="shared" si="47"/>
        <v>2576.8708333333329</v>
      </c>
      <c r="AD125" s="1">
        <f t="shared" si="48"/>
        <v>24.954326923076934</v>
      </c>
      <c r="AE125" s="12">
        <f t="shared" si="49"/>
        <v>0.6702547255906286</v>
      </c>
      <c r="AH125" s="23">
        <f t="shared" si="41"/>
        <v>0.17078000000000002</v>
      </c>
      <c r="AI125" s="23">
        <f t="shared" si="32"/>
        <v>0.24368999999999996</v>
      </c>
      <c r="AJ125" s="11">
        <f t="shared" si="30"/>
        <v>0.17988000000000001</v>
      </c>
      <c r="AK125" s="11">
        <f t="shared" si="30"/>
        <v>0.27373999999999998</v>
      </c>
      <c r="AL125" s="11">
        <f t="shared" si="30"/>
        <v>0.31325999999999998</v>
      </c>
      <c r="AM125" s="11">
        <f t="shared" si="30"/>
        <v>0.47084999999999999</v>
      </c>
      <c r="AN125" s="23">
        <f t="shared" si="29"/>
        <v>0.95020435496200018</v>
      </c>
      <c r="AO125" s="23">
        <f t="shared" si="29"/>
        <v>1.0768646908480002</v>
      </c>
      <c r="AP125" s="23">
        <f t="shared" si="29"/>
        <v>0.8973818819920002</v>
      </c>
      <c r="AQ125" s="23">
        <f t="shared" ref="AQ125:AR188" si="66">2.42*AL125^2-3.01*AL125+1.54</f>
        <v>0.83456642279200011</v>
      </c>
      <c r="AR125" s="23">
        <f t="shared" si="66"/>
        <v>0.65925482845000005</v>
      </c>
      <c r="AS125" s="23">
        <f t="shared" si="59"/>
        <v>2.228763775813472</v>
      </c>
      <c r="AT125" s="23">
        <f t="shared" si="59"/>
        <v>1.0882570789314012</v>
      </c>
      <c r="AU125" s="23">
        <f t="shared" si="59"/>
        <v>0.88977475898734681</v>
      </c>
      <c r="AV125" s="23">
        <f t="shared" si="59"/>
        <v>0.28388321566653363</v>
      </c>
    </row>
    <row r="126" spans="1:48" x14ac:dyDescent="0.35">
      <c r="A126">
        <v>1956</v>
      </c>
      <c r="B126" s="1">
        <v>-15.3</v>
      </c>
      <c r="C126" s="1">
        <v>-13.3</v>
      </c>
      <c r="D126" s="1">
        <v>-13.7</v>
      </c>
      <c r="E126" s="1">
        <v>-6.9</v>
      </c>
      <c r="F126" s="6">
        <v>-1.3</v>
      </c>
      <c r="G126" s="1">
        <v>4.3</v>
      </c>
      <c r="H126" s="1">
        <v>7.5</v>
      </c>
      <c r="I126" s="1">
        <v>7.6</v>
      </c>
      <c r="J126" s="1">
        <v>1.4</v>
      </c>
      <c r="K126" s="1">
        <v>-2.8</v>
      </c>
      <c r="L126" s="1">
        <v>-8.1999999999999993</v>
      </c>
      <c r="M126" s="1">
        <v>-12.5</v>
      </c>
      <c r="N126" s="1">
        <v>-4.4000000000000004</v>
      </c>
      <c r="O126" s="1">
        <f t="shared" si="34"/>
        <v>20.799999999999997</v>
      </c>
      <c r="P126" s="1">
        <f t="shared" si="42"/>
        <v>-12.633333333333335</v>
      </c>
      <c r="Q126" s="1">
        <f t="shared" si="43"/>
        <v>-7.3000000000000007</v>
      </c>
      <c r="R126" s="1">
        <f t="shared" si="44"/>
        <v>6.4666666666666659</v>
      </c>
      <c r="S126" s="1">
        <f t="shared" si="45"/>
        <v>-3.1999999999999997</v>
      </c>
      <c r="U126" s="1">
        <f t="shared" si="35"/>
        <v>7.6</v>
      </c>
      <c r="V126" s="1">
        <f t="shared" si="36"/>
        <v>-15.3</v>
      </c>
      <c r="W126" s="4">
        <f t="shared" si="65"/>
        <v>142.58035714285714</v>
      </c>
      <c r="X126" s="1">
        <f t="shared" si="46"/>
        <v>268.16666666666669</v>
      </c>
      <c r="Y126" s="1">
        <f t="shared" si="37"/>
        <v>125.58630952380955</v>
      </c>
      <c r="Z126" s="1">
        <f t="shared" si="38"/>
        <v>205.37351190476193</v>
      </c>
      <c r="AA126" s="7">
        <f t="shared" si="39"/>
        <v>636.30396825396838</v>
      </c>
      <c r="AB126" s="1">
        <f t="shared" si="40"/>
        <v>224.33897783251231</v>
      </c>
      <c r="AC126" s="1">
        <f t="shared" si="47"/>
        <v>2288.2575738916253</v>
      </c>
      <c r="AD126" s="1">
        <f t="shared" si="48"/>
        <v>30.410868226600982</v>
      </c>
      <c r="AE126" s="12">
        <f t="shared" si="49"/>
        <v>0.65473871461759103</v>
      </c>
      <c r="AH126" s="23">
        <f t="shared" si="41"/>
        <v>0.21875</v>
      </c>
      <c r="AI126" s="23">
        <f t="shared" si="32"/>
        <v>0.24495999999999996</v>
      </c>
      <c r="AJ126" s="11">
        <f t="shared" si="30"/>
        <v>0.18051999999999999</v>
      </c>
      <c r="AK126" s="11">
        <f t="shared" si="30"/>
        <v>0.27476</v>
      </c>
      <c r="AL126" s="11">
        <f t="shared" si="30"/>
        <v>0.31423999999999996</v>
      </c>
      <c r="AM126" s="11">
        <f t="shared" si="30"/>
        <v>0.47149999999999997</v>
      </c>
      <c r="AN126" s="23">
        <f t="shared" ref="AN126:AR189" si="67">2.42*AI126^2-3.01*AI126+1.54</f>
        <v>0.94788347187200017</v>
      </c>
      <c r="AO126" s="23">
        <f t="shared" si="67"/>
        <v>1.0754964783680001</v>
      </c>
      <c r="AP126" s="23">
        <f t="shared" si="67"/>
        <v>0.89566559939200008</v>
      </c>
      <c r="AQ126" s="23">
        <f t="shared" si="66"/>
        <v>0.83310480179200019</v>
      </c>
      <c r="AR126" s="23">
        <f t="shared" si="66"/>
        <v>0.65878064500000011</v>
      </c>
      <c r="AS126" s="23">
        <f t="shared" si="59"/>
        <v>2.2497551954167063</v>
      </c>
      <c r="AT126" s="23">
        <f t="shared" si="59"/>
        <v>1.0981536126414713</v>
      </c>
      <c r="AU126" s="23">
        <f t="shared" si="59"/>
        <v>0.89793880790726122</v>
      </c>
      <c r="AV126" s="23">
        <f t="shared" si="59"/>
        <v>0.28663602141041544</v>
      </c>
    </row>
    <row r="127" spans="1:48" x14ac:dyDescent="0.35">
      <c r="A127">
        <v>1957</v>
      </c>
      <c r="B127" s="1">
        <v>-15.4</v>
      </c>
      <c r="C127" s="1">
        <v>-15.4</v>
      </c>
      <c r="D127" s="1">
        <v>-14.2</v>
      </c>
      <c r="E127" s="1">
        <v>-8.3000000000000007</v>
      </c>
      <c r="F127" s="5">
        <v>0.8</v>
      </c>
      <c r="G127" s="1">
        <v>6.7</v>
      </c>
      <c r="H127" s="1">
        <v>9.6</v>
      </c>
      <c r="I127" s="1">
        <v>8</v>
      </c>
      <c r="J127" s="1">
        <v>4.7</v>
      </c>
      <c r="K127" s="1">
        <v>-2.9</v>
      </c>
      <c r="L127" s="1">
        <v>-5.5</v>
      </c>
      <c r="M127" s="1">
        <v>-10.9</v>
      </c>
      <c r="N127" s="1">
        <v>-3.6</v>
      </c>
      <c r="O127" s="1">
        <f t="shared" si="34"/>
        <v>29.8</v>
      </c>
      <c r="P127" s="1">
        <f t="shared" si="42"/>
        <v>-14.433333333333332</v>
      </c>
      <c r="Q127" s="1">
        <f t="shared" si="43"/>
        <v>-7.2333333333333334</v>
      </c>
      <c r="R127" s="1">
        <f t="shared" si="44"/>
        <v>8.1</v>
      </c>
      <c r="S127" s="1">
        <f t="shared" si="45"/>
        <v>-1.2333333333333332</v>
      </c>
      <c r="U127" s="1">
        <f t="shared" si="35"/>
        <v>9.6</v>
      </c>
      <c r="V127" s="1">
        <f t="shared" si="36"/>
        <v>-15.4</v>
      </c>
      <c r="W127" s="5">
        <f t="shared" ref="W127:W130" si="68">INTERCEPT(E$7:F$7,E127:F127)</f>
        <v>132.81868131868131</v>
      </c>
      <c r="X127" s="1">
        <f t="shared" si="46"/>
        <v>276.86184210526318</v>
      </c>
      <c r="Y127" s="1">
        <f t="shared" si="37"/>
        <v>144.04316078658186</v>
      </c>
      <c r="Z127" s="1">
        <f t="shared" si="38"/>
        <v>204.84026171197223</v>
      </c>
      <c r="AA127" s="7">
        <f t="shared" si="39"/>
        <v>921.87622903412387</v>
      </c>
      <c r="AB127" s="1">
        <f t="shared" si="40"/>
        <v>229.65201465201463</v>
      </c>
      <c r="AC127" s="1">
        <f t="shared" si="47"/>
        <v>2357.7606837606832</v>
      </c>
      <c r="AD127" s="1">
        <f t="shared" si="48"/>
        <v>17.992673992674</v>
      </c>
      <c r="AE127" s="12">
        <f t="shared" si="49"/>
        <v>0.61527210667687804</v>
      </c>
      <c r="AH127" s="23">
        <f t="shared" si="41"/>
        <v>0.29624</v>
      </c>
      <c r="AI127" s="23">
        <f t="shared" si="32"/>
        <v>0.35926000000000002</v>
      </c>
      <c r="AJ127" s="11">
        <f t="shared" si="30"/>
        <v>0.23812</v>
      </c>
      <c r="AK127" s="11">
        <f t="shared" si="30"/>
        <v>0.36656</v>
      </c>
      <c r="AL127" s="11">
        <f t="shared" si="30"/>
        <v>0.40244000000000002</v>
      </c>
      <c r="AM127" s="11">
        <f t="shared" si="30"/>
        <v>0.53</v>
      </c>
      <c r="AN127" s="23">
        <f t="shared" si="67"/>
        <v>0.77097134919200005</v>
      </c>
      <c r="AO127" s="23">
        <f t="shared" si="67"/>
        <v>0.96047554524800005</v>
      </c>
      <c r="AP127" s="23">
        <f t="shared" si="67"/>
        <v>0.76182068531200009</v>
      </c>
      <c r="AQ127" s="23">
        <f t="shared" si="66"/>
        <v>0.72059384771200008</v>
      </c>
      <c r="AR127" s="23">
        <f t="shared" si="66"/>
        <v>0.6244780000000002</v>
      </c>
      <c r="AS127" s="23">
        <f t="shared" si="59"/>
        <v>2.5590449560973325</v>
      </c>
      <c r="AT127" s="23">
        <f t="shared" si="59"/>
        <v>1.219047197321748</v>
      </c>
      <c r="AU127" s="23">
        <f t="shared" si="59"/>
        <v>1.0051854423984488</v>
      </c>
      <c r="AV127" s="23">
        <f t="shared" si="59"/>
        <v>0.33590998653796417</v>
      </c>
    </row>
    <row r="128" spans="1:48" x14ac:dyDescent="0.35">
      <c r="A128">
        <v>1958</v>
      </c>
      <c r="B128" s="1">
        <v>-12.9</v>
      </c>
      <c r="C128" s="1">
        <v>-12</v>
      </c>
      <c r="D128" s="1">
        <v>-12.9</v>
      </c>
      <c r="E128" s="1">
        <v>-9.1999999999999993</v>
      </c>
      <c r="F128" s="5">
        <v>1</v>
      </c>
      <c r="G128" s="1">
        <v>5.7</v>
      </c>
      <c r="H128" s="1">
        <v>8.8000000000000007</v>
      </c>
      <c r="I128" s="1">
        <v>6.8</v>
      </c>
      <c r="J128" s="1">
        <v>2.4</v>
      </c>
      <c r="K128" s="1">
        <v>-2.4</v>
      </c>
      <c r="L128" s="1">
        <v>-8.4</v>
      </c>
      <c r="M128" s="1">
        <v>-6.2</v>
      </c>
      <c r="N128" s="1">
        <v>-3.3</v>
      </c>
      <c r="O128" s="1">
        <f t="shared" si="34"/>
        <v>24.7</v>
      </c>
      <c r="P128" s="1">
        <f t="shared" si="42"/>
        <v>-11.933333333333332</v>
      </c>
      <c r="Q128" s="1">
        <f t="shared" si="43"/>
        <v>-7.0333333333333341</v>
      </c>
      <c r="R128" s="1">
        <f t="shared" si="44"/>
        <v>7.1000000000000005</v>
      </c>
      <c r="S128" s="1">
        <f t="shared" si="45"/>
        <v>-2.8000000000000003</v>
      </c>
      <c r="U128" s="1">
        <f t="shared" si="35"/>
        <v>8.8000000000000007</v>
      </c>
      <c r="V128" s="1">
        <f t="shared" si="36"/>
        <v>-12.9</v>
      </c>
      <c r="W128" s="5">
        <f t="shared" si="68"/>
        <v>132.50980392156862</v>
      </c>
      <c r="X128" s="1">
        <f t="shared" si="46"/>
        <v>273.25</v>
      </c>
      <c r="Y128" s="1">
        <f t="shared" si="37"/>
        <v>140.74019607843138</v>
      </c>
      <c r="Z128" s="1">
        <f t="shared" si="38"/>
        <v>202.87990196078431</v>
      </c>
      <c r="AA128" s="7">
        <f t="shared" si="39"/>
        <v>825.6758169934642</v>
      </c>
      <c r="AB128" s="1">
        <f t="shared" si="40"/>
        <v>220.64796181630544</v>
      </c>
      <c r="AC128" s="1">
        <f t="shared" si="47"/>
        <v>1897.5724716202267</v>
      </c>
      <c r="AD128" s="1">
        <f t="shared" si="48"/>
        <v>22.185823013415899</v>
      </c>
      <c r="AE128" s="12">
        <f t="shared" si="49"/>
        <v>0.60254107438414461</v>
      </c>
      <c r="AH128" s="23">
        <f t="shared" si="41"/>
        <v>0.26672000000000007</v>
      </c>
      <c r="AI128" s="23">
        <f t="shared" si="32"/>
        <v>0.29448999999999997</v>
      </c>
      <c r="AJ128" s="11">
        <f t="shared" si="30"/>
        <v>0.20548</v>
      </c>
      <c r="AK128" s="11">
        <f t="shared" si="30"/>
        <v>0.31453999999999999</v>
      </c>
      <c r="AL128" s="11">
        <f t="shared" si="30"/>
        <v>0.35246</v>
      </c>
      <c r="AM128" s="11">
        <f t="shared" si="30"/>
        <v>0.49685000000000001</v>
      </c>
      <c r="AN128" s="23">
        <f t="shared" si="67"/>
        <v>0.86345805144200005</v>
      </c>
      <c r="AO128" s="23">
        <f t="shared" si="67"/>
        <v>1.0236825135680001</v>
      </c>
      <c r="AP128" s="23">
        <f t="shared" si="67"/>
        <v>0.83265829607200015</v>
      </c>
      <c r="AQ128" s="23">
        <f t="shared" si="66"/>
        <v>0.77972728487200005</v>
      </c>
      <c r="AR128" s="23">
        <f t="shared" si="66"/>
        <v>0.64188251245000005</v>
      </c>
      <c r="AS128" s="23">
        <f t="shared" si="59"/>
        <v>2.500264047822792</v>
      </c>
      <c r="AT128" s="23">
        <f t="shared" si="59"/>
        <v>1.2061352796274565</v>
      </c>
      <c r="AU128" s="23">
        <f t="shared" si="59"/>
        <v>0.98955686328554193</v>
      </c>
      <c r="AV128" s="23">
        <f t="shared" si="59"/>
        <v>0.32230021114586688</v>
      </c>
    </row>
    <row r="129" spans="1:48" x14ac:dyDescent="0.35">
      <c r="A129">
        <v>1959</v>
      </c>
      <c r="B129" s="1">
        <v>-6.8</v>
      </c>
      <c r="C129" s="1">
        <v>-15.5</v>
      </c>
      <c r="D129" s="1">
        <v>-21</v>
      </c>
      <c r="E129" s="1">
        <v>-8.6999999999999993</v>
      </c>
      <c r="F129" s="5">
        <v>1.4</v>
      </c>
      <c r="G129" s="1">
        <v>5.7</v>
      </c>
      <c r="H129" s="1">
        <v>8.1</v>
      </c>
      <c r="I129" s="1">
        <v>6.9</v>
      </c>
      <c r="J129" s="1">
        <v>2.6</v>
      </c>
      <c r="K129" s="1">
        <v>-1</v>
      </c>
      <c r="L129" s="1">
        <v>-4.9000000000000004</v>
      </c>
      <c r="M129" s="1">
        <v>-10.9</v>
      </c>
      <c r="N129" s="1">
        <v>-3.7</v>
      </c>
      <c r="O129" s="1">
        <f t="shared" si="34"/>
        <v>24.700000000000003</v>
      </c>
      <c r="P129" s="1">
        <f t="shared" si="42"/>
        <v>-9.5</v>
      </c>
      <c r="Q129" s="1">
        <f t="shared" si="43"/>
        <v>-9.4333333333333336</v>
      </c>
      <c r="R129" s="1">
        <f t="shared" si="44"/>
        <v>6.9000000000000012</v>
      </c>
      <c r="S129" s="1">
        <f t="shared" si="45"/>
        <v>-1.1000000000000001</v>
      </c>
      <c r="U129" s="1">
        <f t="shared" si="35"/>
        <v>8.1</v>
      </c>
      <c r="V129" s="1">
        <f t="shared" si="36"/>
        <v>-21</v>
      </c>
      <c r="W129" s="5">
        <f t="shared" si="68"/>
        <v>131.27227722772278</v>
      </c>
      <c r="X129" s="1">
        <f t="shared" si="46"/>
        <v>280.02777777777777</v>
      </c>
      <c r="Y129" s="1">
        <f t="shared" si="37"/>
        <v>148.75550055005499</v>
      </c>
      <c r="Z129" s="1">
        <f t="shared" si="38"/>
        <v>205.65002750275028</v>
      </c>
      <c r="AA129" s="7">
        <f t="shared" si="39"/>
        <v>803.27970297029685</v>
      </c>
      <c r="AB129" s="1">
        <f t="shared" si="40"/>
        <v>223.02227722772278</v>
      </c>
      <c r="AC129" s="1">
        <f t="shared" si="47"/>
        <v>3122.3118811881191</v>
      </c>
      <c r="AD129" s="1">
        <f t="shared" si="48"/>
        <v>19.761138613861391</v>
      </c>
      <c r="AE129" s="12">
        <f t="shared" si="49"/>
        <v>0.66347372186178433</v>
      </c>
      <c r="AH129" s="23">
        <f t="shared" si="41"/>
        <v>0.24088999999999999</v>
      </c>
      <c r="AI129" s="23">
        <f t="shared" si="32"/>
        <v>0.29449000000000003</v>
      </c>
      <c r="AJ129" s="11">
        <f t="shared" si="30"/>
        <v>0.20548000000000002</v>
      </c>
      <c r="AK129" s="11">
        <f t="shared" si="30"/>
        <v>0.31454000000000004</v>
      </c>
      <c r="AL129" s="11">
        <f t="shared" si="30"/>
        <v>0.35246</v>
      </c>
      <c r="AM129" s="11">
        <f t="shared" si="30"/>
        <v>0.49685000000000001</v>
      </c>
      <c r="AN129" s="23">
        <f t="shared" si="67"/>
        <v>0.86345805144200005</v>
      </c>
      <c r="AO129" s="23">
        <f t="shared" si="67"/>
        <v>1.0236825135680001</v>
      </c>
      <c r="AP129" s="23">
        <f t="shared" si="67"/>
        <v>0.83265829607199993</v>
      </c>
      <c r="AQ129" s="23">
        <f t="shared" si="66"/>
        <v>0.77972728487200005</v>
      </c>
      <c r="AR129" s="23">
        <f t="shared" si="66"/>
        <v>0.64188251245000005</v>
      </c>
      <c r="AS129" s="23">
        <f t="shared" si="59"/>
        <v>2.466121618792493</v>
      </c>
      <c r="AT129" s="23">
        <f t="shared" si="59"/>
        <v>1.1896648639441687</v>
      </c>
      <c r="AU129" s="23">
        <f t="shared" si="59"/>
        <v>0.97604394051820775</v>
      </c>
      <c r="AV129" s="23">
        <f t="shared" si="59"/>
        <v>0.31789903116046475</v>
      </c>
    </row>
    <row r="130" spans="1:48" x14ac:dyDescent="0.35">
      <c r="A130">
        <v>1960</v>
      </c>
      <c r="B130" s="1">
        <v>-9.1</v>
      </c>
      <c r="C130" s="1">
        <v>-11.5</v>
      </c>
      <c r="D130" s="1">
        <v>-17.2</v>
      </c>
      <c r="E130" s="1">
        <v>-10.7</v>
      </c>
      <c r="F130" s="5">
        <v>0.1</v>
      </c>
      <c r="G130" s="1">
        <v>6</v>
      </c>
      <c r="H130" s="1">
        <v>9.1</v>
      </c>
      <c r="I130" s="1">
        <v>9.1</v>
      </c>
      <c r="J130" s="1">
        <v>3.4</v>
      </c>
      <c r="K130" s="5">
        <v>2.2000000000000002</v>
      </c>
      <c r="L130" s="1">
        <v>-3.2</v>
      </c>
      <c r="M130" s="1">
        <v>-8.4</v>
      </c>
      <c r="N130" s="1">
        <v>-2.2999999999999998</v>
      </c>
      <c r="O130" s="1">
        <f t="shared" si="34"/>
        <v>27.699999999999996</v>
      </c>
      <c r="P130" s="1">
        <f t="shared" si="42"/>
        <v>-10.5</v>
      </c>
      <c r="Q130" s="1">
        <f t="shared" si="43"/>
        <v>-9.2666666666666657</v>
      </c>
      <c r="R130" s="1">
        <f t="shared" si="44"/>
        <v>8.0666666666666664</v>
      </c>
      <c r="S130" s="1">
        <f t="shared" si="45"/>
        <v>0.79999999999999982</v>
      </c>
      <c r="U130" s="1">
        <f t="shared" si="35"/>
        <v>9.1</v>
      </c>
      <c r="V130" s="1">
        <f t="shared" si="36"/>
        <v>-17.2</v>
      </c>
      <c r="W130" s="5">
        <f t="shared" si="68"/>
        <v>135.21759259259258</v>
      </c>
      <c r="X130" s="5">
        <f>INTERCEPT(K$7:L$7,K130:L130)</f>
        <v>300.92592592592592</v>
      </c>
      <c r="Y130" s="1">
        <f t="shared" si="37"/>
        <v>165.70833333333334</v>
      </c>
      <c r="Z130" s="1">
        <f t="shared" si="38"/>
        <v>218.07175925925924</v>
      </c>
      <c r="AA130" s="7">
        <f t="shared" si="39"/>
        <v>1005.2972222222222</v>
      </c>
      <c r="AB130" s="1">
        <f t="shared" si="40"/>
        <v>220.18981481481481</v>
      </c>
      <c r="AC130" s="1">
        <f t="shared" si="47"/>
        <v>2524.8432098765429</v>
      </c>
      <c r="AD130" s="1">
        <f t="shared" si="48"/>
        <v>25.122685185185176</v>
      </c>
      <c r="AE130" s="12">
        <f t="shared" si="49"/>
        <v>0.61312041612389179</v>
      </c>
      <c r="AH130" s="23">
        <f t="shared" si="41"/>
        <v>0.27779000000000004</v>
      </c>
      <c r="AI130" s="23">
        <f t="shared" si="32"/>
        <v>0.33258999999999994</v>
      </c>
      <c r="AJ130" s="11">
        <f t="shared" si="30"/>
        <v>0.22467999999999999</v>
      </c>
      <c r="AK130" s="11">
        <f t="shared" si="30"/>
        <v>0.34513999999999995</v>
      </c>
      <c r="AL130" s="11">
        <f t="shared" si="30"/>
        <v>0.38185999999999992</v>
      </c>
      <c r="AM130" s="11">
        <f t="shared" si="30"/>
        <v>0.51634999999999998</v>
      </c>
      <c r="AN130" s="23">
        <f t="shared" si="67"/>
        <v>0.80659508160200022</v>
      </c>
      <c r="AO130" s="23">
        <f t="shared" si="67"/>
        <v>0.98587746780800001</v>
      </c>
      <c r="AP130" s="23">
        <f t="shared" si="67"/>
        <v>0.78940291943200025</v>
      </c>
      <c r="AQ130" s="23">
        <f t="shared" si="66"/>
        <v>0.74347868423200025</v>
      </c>
      <c r="AR130" s="23">
        <f t="shared" si="66"/>
        <v>0.63100042045000004</v>
      </c>
      <c r="AS130" s="23">
        <f t="shared" si="59"/>
        <v>2.7074295394872627</v>
      </c>
      <c r="AT130" s="23">
        <f t="shared" si="59"/>
        <v>1.2958491167740251</v>
      </c>
      <c r="AU130" s="23">
        <f t="shared" si="59"/>
        <v>1.0662182432488345</v>
      </c>
      <c r="AV130" s="23">
        <f t="shared" si="59"/>
        <v>0.35260632736848346</v>
      </c>
    </row>
    <row r="131" spans="1:48" x14ac:dyDescent="0.35">
      <c r="A131">
        <v>1961</v>
      </c>
      <c r="B131" s="1">
        <v>-10.5</v>
      </c>
      <c r="C131" s="1">
        <v>-20.9</v>
      </c>
      <c r="D131" s="1">
        <v>-20.6</v>
      </c>
      <c r="E131" s="1">
        <v>-9.8000000000000007</v>
      </c>
      <c r="F131" s="6">
        <v>-0.5</v>
      </c>
      <c r="G131" s="1">
        <v>6.3</v>
      </c>
      <c r="H131" s="1">
        <v>7.7</v>
      </c>
      <c r="I131" s="1">
        <v>7.6</v>
      </c>
      <c r="J131" s="1">
        <v>3.2</v>
      </c>
      <c r="K131" s="1">
        <v>-1.9</v>
      </c>
      <c r="L131" s="1">
        <v>-6.5</v>
      </c>
      <c r="M131" s="1">
        <v>-6.9</v>
      </c>
      <c r="N131" s="1">
        <v>-4.4000000000000004</v>
      </c>
      <c r="O131" s="1">
        <f t="shared" si="34"/>
        <v>24.8</v>
      </c>
      <c r="P131" s="1">
        <f t="shared" si="42"/>
        <v>-13.266666666666666</v>
      </c>
      <c r="Q131" s="1">
        <f t="shared" si="43"/>
        <v>-10.3</v>
      </c>
      <c r="R131" s="1">
        <f t="shared" si="44"/>
        <v>7.2</v>
      </c>
      <c r="S131" s="1">
        <f t="shared" si="45"/>
        <v>-1.7333333333333332</v>
      </c>
      <c r="U131" s="1">
        <f t="shared" si="35"/>
        <v>7.7</v>
      </c>
      <c r="V131" s="1">
        <f t="shared" si="36"/>
        <v>-20.9</v>
      </c>
      <c r="W131" s="4">
        <f t="shared" ref="W131" si="69">INTERCEPT(F$7:G$7,F131:G131)</f>
        <v>137.74264705882354</v>
      </c>
      <c r="X131" s="1">
        <f t="shared" si="46"/>
        <v>277.13725490196077</v>
      </c>
      <c r="Y131" s="1">
        <f t="shared" si="37"/>
        <v>139.39460784313724</v>
      </c>
      <c r="Z131" s="1">
        <f t="shared" si="38"/>
        <v>207.43995098039215</v>
      </c>
      <c r="AA131" s="7">
        <f t="shared" si="39"/>
        <v>715.55898692810445</v>
      </c>
      <c r="AB131" s="1">
        <f t="shared" si="40"/>
        <v>201.81672113289761</v>
      </c>
      <c r="AC131" s="1">
        <f t="shared" si="47"/>
        <v>2811.9796477850396</v>
      </c>
      <c r="AD131" s="1">
        <f t="shared" si="48"/>
        <v>36.83428649237473</v>
      </c>
      <c r="AE131" s="12">
        <f t="shared" si="49"/>
        <v>0.66469550495002605</v>
      </c>
      <c r="AH131" s="23">
        <f t="shared" si="41"/>
        <v>0.22613000000000005</v>
      </c>
      <c r="AI131" s="23">
        <f t="shared" si="32"/>
        <v>0.29576000000000002</v>
      </c>
      <c r="AJ131" s="11">
        <f t="shared" si="30"/>
        <v>0.20612</v>
      </c>
      <c r="AK131" s="11">
        <f t="shared" si="30"/>
        <v>0.31556000000000001</v>
      </c>
      <c r="AL131" s="11">
        <f t="shared" si="30"/>
        <v>0.35343999999999998</v>
      </c>
      <c r="AM131" s="11">
        <f t="shared" si="30"/>
        <v>0.4975</v>
      </c>
      <c r="AN131" s="23">
        <f t="shared" si="67"/>
        <v>0.86144942579200012</v>
      </c>
      <c r="AO131" s="23">
        <f t="shared" si="67"/>
        <v>1.0223935996480003</v>
      </c>
      <c r="AP131" s="23">
        <f t="shared" si="67"/>
        <v>0.83114343491200005</v>
      </c>
      <c r="AQ131" s="23">
        <f t="shared" si="66"/>
        <v>0.77845159731200009</v>
      </c>
      <c r="AR131" s="23">
        <f t="shared" si="66"/>
        <v>0.64149012500000013</v>
      </c>
      <c r="AS131" s="23">
        <f t="shared" si="59"/>
        <v>2.3261099153930891</v>
      </c>
      <c r="AT131" s="23">
        <f t="shared" si="59"/>
        <v>1.1218080221015314</v>
      </c>
      <c r="AU131" s="23">
        <f t="shared" si="59"/>
        <v>0.92045621475492101</v>
      </c>
      <c r="AV131" s="23">
        <f t="shared" si="59"/>
        <v>0.29994784329612895</v>
      </c>
    </row>
    <row r="132" spans="1:48" x14ac:dyDescent="0.35">
      <c r="A132">
        <v>1962</v>
      </c>
      <c r="B132" s="1">
        <v>-9</v>
      </c>
      <c r="C132" s="1">
        <v>-14.4</v>
      </c>
      <c r="D132" s="1">
        <v>-6.4</v>
      </c>
      <c r="E132" s="1">
        <v>-4.7</v>
      </c>
      <c r="F132" s="5">
        <v>1</v>
      </c>
      <c r="G132" s="1">
        <v>5.4</v>
      </c>
      <c r="H132" s="1">
        <v>9</v>
      </c>
      <c r="I132" s="1">
        <v>7</v>
      </c>
      <c r="J132" s="1">
        <v>2.4</v>
      </c>
      <c r="K132" s="1">
        <v>-2.4</v>
      </c>
      <c r="L132" s="1">
        <v>-4.7</v>
      </c>
      <c r="M132" s="1">
        <v>-8.1</v>
      </c>
      <c r="N132" s="1">
        <v>-2.1</v>
      </c>
      <c r="O132" s="1">
        <f t="shared" si="34"/>
        <v>24.799999999999997</v>
      </c>
      <c r="P132" s="1">
        <f t="shared" si="42"/>
        <v>-10.1</v>
      </c>
      <c r="Q132" s="1">
        <f t="shared" si="43"/>
        <v>-3.3666666666666671</v>
      </c>
      <c r="R132" s="1">
        <f t="shared" si="44"/>
        <v>7.1333333333333329</v>
      </c>
      <c r="S132" s="1">
        <f t="shared" si="45"/>
        <v>-1.5666666666666667</v>
      </c>
      <c r="U132" s="1">
        <f t="shared" si="35"/>
        <v>9</v>
      </c>
      <c r="V132" s="1">
        <f t="shared" si="36"/>
        <v>-14.4</v>
      </c>
      <c r="W132" s="5">
        <f t="shared" ref="W132" si="70">INTERCEPT(E$7:F$7,E132:F132)</f>
        <v>130.14912280701753</v>
      </c>
      <c r="X132" s="1">
        <f t="shared" si="46"/>
        <v>273.25</v>
      </c>
      <c r="Y132" s="1">
        <f t="shared" si="37"/>
        <v>143.10087719298247</v>
      </c>
      <c r="Z132" s="1">
        <f t="shared" si="38"/>
        <v>201.69956140350877</v>
      </c>
      <c r="AA132" s="7">
        <f t="shared" si="39"/>
        <v>858.6052631578948</v>
      </c>
      <c r="AB132" s="1">
        <f t="shared" si="40"/>
        <v>218.01186790505676</v>
      </c>
      <c r="AC132" s="1">
        <f t="shared" si="47"/>
        <v>2092.913931888545</v>
      </c>
      <c r="AD132" s="1">
        <f t="shared" si="48"/>
        <v>21.143188854489154</v>
      </c>
      <c r="AE132" s="12">
        <f t="shared" si="49"/>
        <v>0.60956918184421194</v>
      </c>
      <c r="AH132" s="23">
        <f t="shared" si="41"/>
        <v>0.27410000000000001</v>
      </c>
      <c r="AI132" s="23">
        <f t="shared" si="32"/>
        <v>0.29575999999999997</v>
      </c>
      <c r="AJ132" s="11">
        <f t="shared" si="30"/>
        <v>0.20612</v>
      </c>
      <c r="AK132" s="11">
        <f t="shared" si="30"/>
        <v>0.31555999999999995</v>
      </c>
      <c r="AL132" s="11">
        <f t="shared" si="30"/>
        <v>0.35343999999999998</v>
      </c>
      <c r="AM132" s="11">
        <f t="shared" si="30"/>
        <v>0.49749999999999994</v>
      </c>
      <c r="AN132" s="23">
        <f t="shared" si="67"/>
        <v>0.86144942579200012</v>
      </c>
      <c r="AO132" s="23">
        <f t="shared" si="67"/>
        <v>1.0223935996480003</v>
      </c>
      <c r="AP132" s="23">
        <f t="shared" si="67"/>
        <v>0.83114343491200016</v>
      </c>
      <c r="AQ132" s="23">
        <f t="shared" si="66"/>
        <v>0.77845159731200009</v>
      </c>
      <c r="AR132" s="23">
        <f t="shared" si="66"/>
        <v>0.64149012500000024</v>
      </c>
      <c r="AS132" s="23">
        <f t="shared" si="59"/>
        <v>2.5480285241545095</v>
      </c>
      <c r="AT132" s="23">
        <f t="shared" si="59"/>
        <v>1.2288322318840272</v>
      </c>
      <c r="AU132" s="23">
        <f t="shared" si="59"/>
        <v>1.0082707936157382</v>
      </c>
      <c r="AV132" s="23">
        <f t="shared" si="59"/>
        <v>0.32856386339250387</v>
      </c>
    </row>
    <row r="133" spans="1:48" x14ac:dyDescent="0.35">
      <c r="A133">
        <v>1963</v>
      </c>
      <c r="B133" s="1">
        <v>-4.9000000000000004</v>
      </c>
      <c r="C133" s="1">
        <v>-7.3</v>
      </c>
      <c r="D133" s="1">
        <v>-13.3</v>
      </c>
      <c r="E133" s="1">
        <v>-5.3</v>
      </c>
      <c r="F133" s="6">
        <v>-1.8</v>
      </c>
      <c r="G133" s="1">
        <v>4</v>
      </c>
      <c r="H133" s="1">
        <v>7.1</v>
      </c>
      <c r="I133" s="1">
        <v>7.8</v>
      </c>
      <c r="J133" s="1">
        <v>2.1</v>
      </c>
      <c r="K133" s="1">
        <v>-3.5</v>
      </c>
      <c r="L133" s="1">
        <v>-6.8</v>
      </c>
      <c r="M133" s="1">
        <v>-5.7</v>
      </c>
      <c r="N133" s="1">
        <v>-2.2999999999999998</v>
      </c>
      <c r="O133" s="1">
        <f t="shared" si="34"/>
        <v>21</v>
      </c>
      <c r="P133" s="1">
        <f t="shared" si="42"/>
        <v>-6.7666666666666666</v>
      </c>
      <c r="Q133" s="1">
        <f t="shared" si="43"/>
        <v>-6.8000000000000007</v>
      </c>
      <c r="R133" s="1">
        <f t="shared" si="44"/>
        <v>6.3</v>
      </c>
      <c r="S133" s="1">
        <f t="shared" si="45"/>
        <v>-2.7333333333333329</v>
      </c>
      <c r="U133" s="1">
        <f t="shared" si="35"/>
        <v>7.8</v>
      </c>
      <c r="V133" s="1">
        <f t="shared" si="36"/>
        <v>-13.3</v>
      </c>
      <c r="W133" s="4">
        <f t="shared" ref="W133:W136" si="71">INTERCEPT(F$7:G$7,F133:G133)</f>
        <v>144.9655172413793</v>
      </c>
      <c r="X133" s="1">
        <f t="shared" si="46"/>
        <v>269.4375</v>
      </c>
      <c r="Y133" s="1">
        <f t="shared" si="37"/>
        <v>124.4719827586207</v>
      </c>
      <c r="Z133" s="1">
        <f t="shared" si="38"/>
        <v>207.20150862068965</v>
      </c>
      <c r="AA133" s="7">
        <f t="shared" si="39"/>
        <v>647.25431034482756</v>
      </c>
      <c r="AB133" s="1">
        <f t="shared" si="40"/>
        <v>236.7155172413793</v>
      </c>
      <c r="AC133" s="1">
        <f t="shared" si="47"/>
        <v>2098.8775862068965</v>
      </c>
      <c r="AD133" s="1">
        <f t="shared" si="48"/>
        <v>26.607758620689651</v>
      </c>
      <c r="AE133" s="12">
        <f t="shared" si="49"/>
        <v>0.64295418433770035</v>
      </c>
      <c r="AH133" s="23">
        <f t="shared" si="41"/>
        <v>0.20399</v>
      </c>
      <c r="AI133" s="23">
        <f t="shared" si="32"/>
        <v>0.2475</v>
      </c>
      <c r="AJ133" s="11">
        <f t="shared" si="30"/>
        <v>0.18180000000000002</v>
      </c>
      <c r="AK133" s="11">
        <f t="shared" si="30"/>
        <v>0.27679999999999999</v>
      </c>
      <c r="AL133" s="11">
        <f t="shared" si="30"/>
        <v>0.31619999999999998</v>
      </c>
      <c r="AM133" s="11">
        <f t="shared" si="30"/>
        <v>0.4728</v>
      </c>
      <c r="AN133" s="23">
        <f t="shared" si="67"/>
        <v>0.94326512500000015</v>
      </c>
      <c r="AO133" s="23">
        <f t="shared" si="67"/>
        <v>1.0727660008000002</v>
      </c>
      <c r="AP133" s="23">
        <f t="shared" si="67"/>
        <v>0.89224814080000003</v>
      </c>
      <c r="AQ133" s="23">
        <f t="shared" si="66"/>
        <v>0.83019550480000015</v>
      </c>
      <c r="AR133" s="23">
        <f t="shared" si="66"/>
        <v>0.65783841279999999</v>
      </c>
      <c r="AS133" s="23">
        <f t="shared" si="59"/>
        <v>2.2661488220317558</v>
      </c>
      <c r="AT133" s="23">
        <f t="shared" si="59"/>
        <v>1.1054475287608148</v>
      </c>
      <c r="AU133" s="23">
        <f t="shared" si="59"/>
        <v>0.90404962715725656</v>
      </c>
      <c r="AV133" s="23">
        <f t="shared" si="59"/>
        <v>0.28888508899951759</v>
      </c>
    </row>
    <row r="134" spans="1:48" x14ac:dyDescent="0.35">
      <c r="A134">
        <v>1964</v>
      </c>
      <c r="B134" s="1">
        <v>-8</v>
      </c>
      <c r="C134" s="1">
        <v>-9.4</v>
      </c>
      <c r="D134" s="1">
        <v>-18.600000000000001</v>
      </c>
      <c r="E134" s="1">
        <v>-9</v>
      </c>
      <c r="F134" s="6">
        <v>-2.2999999999999998</v>
      </c>
      <c r="G134" s="1">
        <v>4.8</v>
      </c>
      <c r="H134" s="1">
        <v>5.6</v>
      </c>
      <c r="I134" s="1">
        <v>6.9</v>
      </c>
      <c r="J134" s="1">
        <v>3.6</v>
      </c>
      <c r="K134" s="1">
        <v>-2.6</v>
      </c>
      <c r="L134" s="1">
        <v>-7.4</v>
      </c>
      <c r="M134" s="1">
        <v>-7.9</v>
      </c>
      <c r="N134" s="1">
        <v>-3.7</v>
      </c>
      <c r="O134" s="1">
        <f t="shared" si="34"/>
        <v>20.9</v>
      </c>
      <c r="P134" s="1">
        <f t="shared" si="42"/>
        <v>-7.7</v>
      </c>
      <c r="Q134" s="1">
        <f t="shared" si="43"/>
        <v>-9.9666666666666668</v>
      </c>
      <c r="R134" s="1">
        <f t="shared" si="44"/>
        <v>5.7666666666666657</v>
      </c>
      <c r="S134" s="1">
        <f t="shared" si="45"/>
        <v>-2.1333333333333333</v>
      </c>
      <c r="U134" s="1">
        <f t="shared" si="35"/>
        <v>6.9</v>
      </c>
      <c r="V134" s="1">
        <f t="shared" si="36"/>
        <v>-18.600000000000001</v>
      </c>
      <c r="W134" s="4">
        <f t="shared" si="71"/>
        <v>145.38028169014083</v>
      </c>
      <c r="X134" s="1">
        <f t="shared" si="46"/>
        <v>275.70967741935482</v>
      </c>
      <c r="Y134" s="1">
        <f t="shared" si="37"/>
        <v>130.32939572921399</v>
      </c>
      <c r="Z134" s="1">
        <f t="shared" si="38"/>
        <v>210.54497955474784</v>
      </c>
      <c r="AA134" s="7">
        <f t="shared" si="39"/>
        <v>599.51522035438427</v>
      </c>
      <c r="AB134" s="1">
        <f t="shared" si="40"/>
        <v>240.94278169014083</v>
      </c>
      <c r="AC134" s="1">
        <f t="shared" si="47"/>
        <v>2987.6904929577463</v>
      </c>
      <c r="AD134" s="1">
        <f t="shared" si="48"/>
        <v>24.908890845070417</v>
      </c>
      <c r="AE134" s="12">
        <f t="shared" si="49"/>
        <v>0.6906302231824657</v>
      </c>
      <c r="AH134" s="23">
        <f t="shared" si="41"/>
        <v>0.14863999999999999</v>
      </c>
      <c r="AI134" s="23">
        <f t="shared" si="32"/>
        <v>0.24622999999999995</v>
      </c>
      <c r="AJ134" s="11">
        <f t="shared" si="30"/>
        <v>0.18115999999999999</v>
      </c>
      <c r="AK134" s="11">
        <f t="shared" si="30"/>
        <v>0.27578000000000003</v>
      </c>
      <c r="AL134" s="11">
        <f t="shared" si="30"/>
        <v>0.31521999999999994</v>
      </c>
      <c r="AM134" s="11">
        <f t="shared" si="30"/>
        <v>0.47214999999999996</v>
      </c>
      <c r="AN134" s="23">
        <f t="shared" si="67"/>
        <v>0.94557039521800024</v>
      </c>
      <c r="AO134" s="23">
        <f t="shared" si="67"/>
        <v>1.0741302483520001</v>
      </c>
      <c r="AP134" s="23">
        <f t="shared" si="67"/>
        <v>0.89395435232800002</v>
      </c>
      <c r="AQ134" s="23">
        <f t="shared" si="66"/>
        <v>0.83164782912800017</v>
      </c>
      <c r="AR134" s="23">
        <f t="shared" si="66"/>
        <v>0.65830850645000005</v>
      </c>
      <c r="AS134" s="23">
        <f t="shared" si="59"/>
        <v>2.1823632078534305</v>
      </c>
      <c r="AT134" s="23">
        <f t="shared" si="59"/>
        <v>1.0649166319228913</v>
      </c>
      <c r="AU134" s="23">
        <f t="shared" si="59"/>
        <v>0.87083212703003376</v>
      </c>
      <c r="AV134" s="23">
        <f t="shared" si="59"/>
        <v>0.27812682356055718</v>
      </c>
    </row>
    <row r="135" spans="1:48" x14ac:dyDescent="0.35">
      <c r="A135">
        <v>1965</v>
      </c>
      <c r="B135" s="1">
        <v>-11.2</v>
      </c>
      <c r="C135" s="1">
        <v>-8</v>
      </c>
      <c r="D135" s="1">
        <v>-13</v>
      </c>
      <c r="E135" s="1">
        <v>-8.4</v>
      </c>
      <c r="F135" s="5">
        <v>2.4</v>
      </c>
      <c r="G135" s="1">
        <v>4.5999999999999996</v>
      </c>
      <c r="H135" s="1">
        <v>8.8000000000000007</v>
      </c>
      <c r="I135" s="1">
        <v>7.7</v>
      </c>
      <c r="J135" s="1">
        <v>3.1</v>
      </c>
      <c r="K135" s="1">
        <v>-1.7</v>
      </c>
      <c r="L135" s="1">
        <v>-3.3</v>
      </c>
      <c r="M135" s="1">
        <v>-10.1</v>
      </c>
      <c r="N135" s="1">
        <v>-2.4</v>
      </c>
      <c r="O135" s="1">
        <f t="shared" si="34"/>
        <v>26.6</v>
      </c>
      <c r="P135" s="1">
        <f t="shared" si="42"/>
        <v>-9.0333333333333332</v>
      </c>
      <c r="Q135" s="1">
        <f t="shared" si="43"/>
        <v>-6.333333333333333</v>
      </c>
      <c r="R135" s="1">
        <f t="shared" si="44"/>
        <v>7.0333333333333341</v>
      </c>
      <c r="S135" s="1">
        <f t="shared" si="45"/>
        <v>-0.63333333333333319</v>
      </c>
      <c r="U135" s="1">
        <f t="shared" si="35"/>
        <v>8.8000000000000007</v>
      </c>
      <c r="V135" s="1">
        <f t="shared" si="36"/>
        <v>-13</v>
      </c>
      <c r="W135" s="5">
        <f t="shared" ref="W135" si="72">INTERCEPT(E$7:F$7,E135:F135)</f>
        <v>128.72222222222223</v>
      </c>
      <c r="X135" s="1">
        <f t="shared" si="46"/>
        <v>277.69791666666669</v>
      </c>
      <c r="Y135" s="1">
        <f t="shared" si="37"/>
        <v>148.97569444444446</v>
      </c>
      <c r="Z135" s="1">
        <f t="shared" si="38"/>
        <v>203.21006944444446</v>
      </c>
      <c r="AA135" s="7">
        <f t="shared" si="39"/>
        <v>873.99074074074088</v>
      </c>
      <c r="AB135" s="1">
        <f t="shared" si="40"/>
        <v>218.01254480286741</v>
      </c>
      <c r="AC135" s="1">
        <f t="shared" si="47"/>
        <v>1889.4420549581841</v>
      </c>
      <c r="AD135" s="1">
        <f t="shared" si="48"/>
        <v>19.715949820788524</v>
      </c>
      <c r="AE135" s="12">
        <f t="shared" si="49"/>
        <v>0.59519498162031093</v>
      </c>
      <c r="AH135" s="23">
        <f t="shared" si="41"/>
        <v>0.26672000000000007</v>
      </c>
      <c r="AI135" s="23">
        <f t="shared" si="32"/>
        <v>0.31862000000000001</v>
      </c>
      <c r="AJ135" s="11">
        <f t="shared" si="30"/>
        <v>0.21764000000000003</v>
      </c>
      <c r="AK135" s="11">
        <f t="shared" si="30"/>
        <v>0.33392000000000005</v>
      </c>
      <c r="AL135" s="11">
        <f t="shared" si="30"/>
        <v>0.37108000000000002</v>
      </c>
      <c r="AM135" s="11">
        <f t="shared" si="30"/>
        <v>0.50919999999999999</v>
      </c>
      <c r="AN135" s="23">
        <f t="shared" si="67"/>
        <v>0.82662906464800012</v>
      </c>
      <c r="AO135" s="23">
        <f t="shared" si="67"/>
        <v>0.99953215043200005</v>
      </c>
      <c r="AP135" s="23">
        <f t="shared" si="67"/>
        <v>0.80473701068800008</v>
      </c>
      <c r="AQ135" s="23">
        <f t="shared" si="66"/>
        <v>0.75628408668800018</v>
      </c>
      <c r="AR135" s="23">
        <f t="shared" si="66"/>
        <v>0.63477682880000008</v>
      </c>
      <c r="AS135" s="23">
        <f t="shared" si="59"/>
        <v>2.5418519473591776</v>
      </c>
      <c r="AT135" s="23">
        <f t="shared" si="59"/>
        <v>1.2199393365613809</v>
      </c>
      <c r="AU135" s="23">
        <f t="shared" si="59"/>
        <v>1.0026757326145639</v>
      </c>
      <c r="AV135" s="23">
        <f t="shared" si="59"/>
        <v>0.32975545162796355</v>
      </c>
    </row>
    <row r="136" spans="1:48" x14ac:dyDescent="0.35">
      <c r="A136">
        <v>1966</v>
      </c>
      <c r="B136" s="1">
        <v>-14.9</v>
      </c>
      <c r="C136" s="1">
        <v>-13.3</v>
      </c>
      <c r="D136" s="1">
        <v>-17.5</v>
      </c>
      <c r="E136" s="1">
        <v>-8.6</v>
      </c>
      <c r="F136" s="6">
        <v>-1.8</v>
      </c>
      <c r="G136" s="1">
        <v>4.7</v>
      </c>
      <c r="H136" s="1">
        <v>7.1</v>
      </c>
      <c r="I136" s="1">
        <v>7.9</v>
      </c>
      <c r="J136" s="1">
        <v>4.2</v>
      </c>
      <c r="K136" s="5">
        <v>0.8</v>
      </c>
      <c r="L136" s="1">
        <v>-4.9000000000000004</v>
      </c>
      <c r="M136" s="1">
        <v>-10.3</v>
      </c>
      <c r="N136" s="1">
        <v>-3.9</v>
      </c>
      <c r="O136" s="1">
        <f t="shared" si="34"/>
        <v>23.900000000000002</v>
      </c>
      <c r="P136" s="1">
        <f t="shared" si="42"/>
        <v>-12.766666666666666</v>
      </c>
      <c r="Q136" s="1">
        <f t="shared" si="43"/>
        <v>-9.3000000000000007</v>
      </c>
      <c r="R136" s="1">
        <f t="shared" si="44"/>
        <v>6.5666666666666673</v>
      </c>
      <c r="S136" s="1">
        <f t="shared" si="45"/>
        <v>3.3333333333333215E-2</v>
      </c>
      <c r="U136" s="1">
        <f t="shared" si="35"/>
        <v>7.9</v>
      </c>
      <c r="V136" s="1">
        <f t="shared" si="36"/>
        <v>-17.5</v>
      </c>
      <c r="W136" s="4">
        <f t="shared" si="71"/>
        <v>143.94615384615383</v>
      </c>
      <c r="X136" s="5">
        <f>INTERCEPT(K$7:L$7,K136:L136)</f>
        <v>292.78070175438597</v>
      </c>
      <c r="Y136" s="1">
        <f t="shared" si="37"/>
        <v>148.83454790823214</v>
      </c>
      <c r="Z136" s="1">
        <f t="shared" si="38"/>
        <v>218.3634278002699</v>
      </c>
      <c r="AA136" s="7">
        <f t="shared" si="39"/>
        <v>783.86195231668921</v>
      </c>
      <c r="AB136" s="1">
        <f t="shared" si="40"/>
        <v>231.24823717948715</v>
      </c>
      <c r="AC136" s="1">
        <f t="shared" si="47"/>
        <v>2697.8961004273501</v>
      </c>
      <c r="AD136" s="1">
        <f t="shared" si="48"/>
        <v>28.32203525641026</v>
      </c>
      <c r="AE136" s="12">
        <f t="shared" si="49"/>
        <v>0.64976292909930422</v>
      </c>
      <c r="AH136" s="23">
        <f t="shared" si="41"/>
        <v>0.20399</v>
      </c>
      <c r="AI136" s="23">
        <f t="shared" si="32"/>
        <v>0.28433000000000003</v>
      </c>
      <c r="AJ136" s="11">
        <f t="shared" si="30"/>
        <v>0.20036000000000001</v>
      </c>
      <c r="AK136" s="11">
        <f t="shared" si="30"/>
        <v>0.30638000000000004</v>
      </c>
      <c r="AL136" s="11">
        <f t="shared" si="30"/>
        <v>0.34462000000000004</v>
      </c>
      <c r="AM136" s="11">
        <f t="shared" si="30"/>
        <v>0.49165000000000003</v>
      </c>
      <c r="AN136" s="23">
        <f t="shared" si="67"/>
        <v>0.87980808833800006</v>
      </c>
      <c r="AO136" s="23">
        <f t="shared" si="67"/>
        <v>1.0340651936320002</v>
      </c>
      <c r="AP136" s="23">
        <f t="shared" si="67"/>
        <v>0.84495846464800006</v>
      </c>
      <c r="AQ136" s="23">
        <f t="shared" si="66"/>
        <v>0.79010012544800012</v>
      </c>
      <c r="AR136" s="23">
        <f t="shared" si="66"/>
        <v>0.64509522845000011</v>
      </c>
      <c r="AS136" s="23">
        <f t="shared" si="59"/>
        <v>2.4484554351012879</v>
      </c>
      <c r="AT136" s="23">
        <f t="shared" si="59"/>
        <v>1.1838462549212818</v>
      </c>
      <c r="AU136" s="23">
        <f t="shared" si="59"/>
        <v>0.97056687469387781</v>
      </c>
      <c r="AV136" s="23">
        <f t="shared" si="59"/>
        <v>0.31481813578602419</v>
      </c>
    </row>
    <row r="137" spans="1:48" x14ac:dyDescent="0.35">
      <c r="A137">
        <v>1967</v>
      </c>
      <c r="B137" s="1">
        <v>-6.6</v>
      </c>
      <c r="C137" s="1">
        <v>-14.4</v>
      </c>
      <c r="D137" s="1">
        <v>-17.5</v>
      </c>
      <c r="E137" s="1">
        <v>-10.6</v>
      </c>
      <c r="F137" s="5">
        <v>1</v>
      </c>
      <c r="G137" s="1">
        <v>4.0999999999999996</v>
      </c>
      <c r="H137" s="1">
        <v>7.8</v>
      </c>
      <c r="I137" s="1">
        <v>7.2</v>
      </c>
      <c r="J137" s="1">
        <v>2.8</v>
      </c>
      <c r="K137" s="1">
        <v>-3.8</v>
      </c>
      <c r="L137" s="1">
        <v>-7.4</v>
      </c>
      <c r="M137" s="1">
        <v>-8.9</v>
      </c>
      <c r="N137" s="1">
        <v>-3.9</v>
      </c>
      <c r="O137" s="1">
        <f t="shared" si="34"/>
        <v>22.9</v>
      </c>
      <c r="P137" s="1">
        <f t="shared" si="42"/>
        <v>-10.433333333333332</v>
      </c>
      <c r="Q137" s="1">
        <f t="shared" si="43"/>
        <v>-9.0333333333333332</v>
      </c>
      <c r="R137" s="1">
        <f t="shared" si="44"/>
        <v>6.3666666666666663</v>
      </c>
      <c r="S137" s="1">
        <f t="shared" si="45"/>
        <v>-2.8000000000000003</v>
      </c>
      <c r="U137" s="1">
        <f t="shared" si="35"/>
        <v>7.8</v>
      </c>
      <c r="V137" s="1">
        <f t="shared" si="36"/>
        <v>-17.5</v>
      </c>
      <c r="W137" s="5">
        <f t="shared" ref="W137:W139" si="73">INTERCEPT(E$7:F$7,E137:F137)</f>
        <v>132.87068965517241</v>
      </c>
      <c r="X137" s="1">
        <f t="shared" si="46"/>
        <v>270.93939393939394</v>
      </c>
      <c r="Y137" s="1">
        <f t="shared" si="37"/>
        <v>138.06870428422152</v>
      </c>
      <c r="Z137" s="1">
        <f t="shared" si="38"/>
        <v>201.90504179728316</v>
      </c>
      <c r="AA137" s="7">
        <f t="shared" si="39"/>
        <v>717.95726227795183</v>
      </c>
      <c r="AB137" s="1">
        <f t="shared" si="40"/>
        <v>205.08998790078644</v>
      </c>
      <c r="AC137" s="1">
        <f t="shared" si="47"/>
        <v>2392.716525509175</v>
      </c>
      <c r="AD137" s="1">
        <f t="shared" si="48"/>
        <v>30.325695704779193</v>
      </c>
      <c r="AE137" s="12">
        <f t="shared" si="49"/>
        <v>0.64608796930434365</v>
      </c>
      <c r="AH137" s="23">
        <f t="shared" si="41"/>
        <v>0.22982000000000002</v>
      </c>
      <c r="AI137" s="23">
        <f t="shared" si="32"/>
        <v>0.27162999999999998</v>
      </c>
      <c r="AJ137" s="11">
        <f t="shared" ref="AJ137:AM200" si="74">AJ$3*$O137+AJ$4</f>
        <v>0.19395999999999999</v>
      </c>
      <c r="AK137" s="11">
        <f t="shared" si="74"/>
        <v>0.29618</v>
      </c>
      <c r="AL137" s="11">
        <f t="shared" si="74"/>
        <v>0.33482000000000001</v>
      </c>
      <c r="AM137" s="11">
        <f t="shared" si="74"/>
        <v>0.48514999999999997</v>
      </c>
      <c r="AN137" s="23">
        <f t="shared" si="67"/>
        <v>0.90094821369800004</v>
      </c>
      <c r="AO137" s="23">
        <f t="shared" si="67"/>
        <v>1.0472219654720001</v>
      </c>
      <c r="AP137" s="23">
        <f t="shared" si="67"/>
        <v>0.8607868736080001</v>
      </c>
      <c r="AQ137" s="23">
        <f t="shared" si="66"/>
        <v>0.80348452640800017</v>
      </c>
      <c r="AR137" s="23">
        <f t="shared" si="66"/>
        <v>0.64929516445000024</v>
      </c>
      <c r="AS137" s="23">
        <f t="shared" si="59"/>
        <v>2.358126610460733</v>
      </c>
      <c r="AT137" s="23">
        <f t="shared" si="59"/>
        <v>1.1435494410272431</v>
      </c>
      <c r="AU137" s="23">
        <f t="shared" si="59"/>
        <v>0.93670461985729037</v>
      </c>
      <c r="AV137" s="23">
        <f t="shared" si="59"/>
        <v>0.30227234577620826</v>
      </c>
    </row>
    <row r="138" spans="1:48" x14ac:dyDescent="0.35">
      <c r="A138">
        <v>1968</v>
      </c>
      <c r="B138" s="1">
        <v>-13.4</v>
      </c>
      <c r="C138" s="1">
        <v>-14.2</v>
      </c>
      <c r="D138" s="1">
        <v>-20</v>
      </c>
      <c r="E138" s="1">
        <v>-6.4</v>
      </c>
      <c r="F138" s="5">
        <v>0.7</v>
      </c>
      <c r="G138" s="1">
        <v>4.8</v>
      </c>
      <c r="H138" s="1">
        <v>8.4</v>
      </c>
      <c r="I138" s="1">
        <v>7.4</v>
      </c>
      <c r="J138" s="1">
        <v>3.2</v>
      </c>
      <c r="K138" s="1">
        <v>-1.9</v>
      </c>
      <c r="L138" s="1">
        <v>-5.2</v>
      </c>
      <c r="M138" s="1">
        <v>-7.7</v>
      </c>
      <c r="N138" s="1">
        <v>-3.7</v>
      </c>
      <c r="O138" s="1">
        <f t="shared" si="34"/>
        <v>24.5</v>
      </c>
      <c r="P138" s="1">
        <f t="shared" si="42"/>
        <v>-12.166666666666666</v>
      </c>
      <c r="Q138" s="1">
        <f t="shared" si="43"/>
        <v>-8.5666666666666664</v>
      </c>
      <c r="R138" s="1">
        <f t="shared" si="44"/>
        <v>6.8666666666666671</v>
      </c>
      <c r="S138" s="1">
        <f t="shared" si="45"/>
        <v>-1.3</v>
      </c>
      <c r="U138" s="1">
        <f t="shared" si="35"/>
        <v>8.4</v>
      </c>
      <c r="V138" s="1">
        <f t="shared" si="36"/>
        <v>-20</v>
      </c>
      <c r="W138" s="5">
        <f t="shared" si="73"/>
        <v>132.49295774647888</v>
      </c>
      <c r="X138" s="1">
        <f t="shared" si="46"/>
        <v>277.13725490196077</v>
      </c>
      <c r="Y138" s="1">
        <f t="shared" si="37"/>
        <v>144.64429715548189</v>
      </c>
      <c r="Z138" s="1">
        <f t="shared" si="38"/>
        <v>204.81510632421981</v>
      </c>
      <c r="AA138" s="7">
        <f t="shared" si="39"/>
        <v>810.00806407069854</v>
      </c>
      <c r="AB138" s="1">
        <f t="shared" si="40"/>
        <v>226.55356380708494</v>
      </c>
      <c r="AC138" s="1">
        <f t="shared" si="47"/>
        <v>3020.7141840944655</v>
      </c>
      <c r="AD138" s="1">
        <f t="shared" si="48"/>
        <v>19.216175842936408</v>
      </c>
      <c r="AE138" s="12">
        <f t="shared" si="49"/>
        <v>0.65883394119287697</v>
      </c>
      <c r="AH138" s="23">
        <f t="shared" si="41"/>
        <v>0.25196000000000002</v>
      </c>
      <c r="AI138" s="23">
        <f t="shared" ref="AI138:AI201" si="75">0.0127*$O138-0.0192</f>
        <v>0.29194999999999999</v>
      </c>
      <c r="AJ138" s="11">
        <f t="shared" si="74"/>
        <v>0.20419999999999999</v>
      </c>
      <c r="AK138" s="11">
        <f t="shared" si="74"/>
        <v>0.3125</v>
      </c>
      <c r="AL138" s="11">
        <f t="shared" si="74"/>
        <v>0.35049999999999998</v>
      </c>
      <c r="AM138" s="11">
        <f t="shared" si="74"/>
        <v>0.49554999999999999</v>
      </c>
      <c r="AN138" s="23">
        <f t="shared" si="67"/>
        <v>0.86749872205000012</v>
      </c>
      <c r="AO138" s="23">
        <f t="shared" si="67"/>
        <v>1.0262662888</v>
      </c>
      <c r="AP138" s="23">
        <f t="shared" si="67"/>
        <v>0.8357031250000001</v>
      </c>
      <c r="AQ138" s="23">
        <f t="shared" si="66"/>
        <v>0.78229260500000009</v>
      </c>
      <c r="AR138" s="23">
        <f t="shared" si="66"/>
        <v>0.64267342205000011</v>
      </c>
      <c r="AS138" s="23">
        <f t="shared" ref="AS138:AV169" si="76">AS$6*SQRT($AA138*AO138)</f>
        <v>2.4795516209042461</v>
      </c>
      <c r="AT138" s="23">
        <f t="shared" si="76"/>
        <v>1.1968191125674672</v>
      </c>
      <c r="AU138" s="23">
        <f t="shared" si="76"/>
        <v>0.98173413277632404</v>
      </c>
      <c r="AV138" s="23">
        <f t="shared" si="76"/>
        <v>0.31942424495830724</v>
      </c>
    </row>
    <row r="139" spans="1:48" x14ac:dyDescent="0.35">
      <c r="A139">
        <v>1969</v>
      </c>
      <c r="B139" s="1">
        <v>-7.5</v>
      </c>
      <c r="C139" s="1">
        <v>-10.5</v>
      </c>
      <c r="D139" s="1">
        <v>-14.6</v>
      </c>
      <c r="E139" s="1">
        <v>-8.1</v>
      </c>
      <c r="F139" s="5">
        <v>0.6</v>
      </c>
      <c r="G139" s="1">
        <v>4.8</v>
      </c>
      <c r="H139" s="1">
        <v>7.2</v>
      </c>
      <c r="I139" s="1">
        <v>7.4</v>
      </c>
      <c r="J139" s="1">
        <v>2.2000000000000002</v>
      </c>
      <c r="K139" s="1">
        <v>-3.7</v>
      </c>
      <c r="L139" s="1">
        <v>-4</v>
      </c>
      <c r="M139" s="1">
        <v>-10.7</v>
      </c>
      <c r="N139" s="1">
        <v>-3.1</v>
      </c>
      <c r="O139" s="1">
        <f t="shared" ref="O139:O202" si="77">SUMIF(F139:J139,"&gt;0")</f>
        <v>22.2</v>
      </c>
      <c r="P139" s="1">
        <f t="shared" si="42"/>
        <v>-8.5666666666666664</v>
      </c>
      <c r="Q139" s="1">
        <f t="shared" si="43"/>
        <v>-7.3666666666666663</v>
      </c>
      <c r="R139" s="1">
        <f t="shared" si="44"/>
        <v>6.4666666666666659</v>
      </c>
      <c r="S139" s="1">
        <f t="shared" si="45"/>
        <v>-1.8333333333333333</v>
      </c>
      <c r="U139" s="1">
        <f t="shared" ref="U139:U192" si="78">MAX(B139:M139)</f>
        <v>7.4</v>
      </c>
      <c r="V139" s="1">
        <f t="shared" ref="V139:V192" si="79">MIN(B139:M139)</f>
        <v>-14.6</v>
      </c>
      <c r="W139" s="5">
        <f t="shared" si="73"/>
        <v>133.39655172413794</v>
      </c>
      <c r="X139" s="1">
        <f t="shared" si="46"/>
        <v>269.37288135593218</v>
      </c>
      <c r="Y139" s="1">
        <f t="shared" ref="Y139:Y192" si="80">(X139-W139)</f>
        <v>135.97632963179424</v>
      </c>
      <c r="Z139" s="1">
        <f t="shared" ref="Z139:Z192" si="81">(X139+W139)/2</f>
        <v>201.38471654003507</v>
      </c>
      <c r="AA139" s="7">
        <f t="shared" ref="AA139:AA192" si="82">(2/3)*U139*(X139-W139)</f>
        <v>670.81655951685161</v>
      </c>
      <c r="AB139" s="1">
        <f t="shared" ref="AB139:AB185" si="83">365-X138+W139</f>
        <v>221.25929682217716</v>
      </c>
      <c r="AC139" s="1">
        <f t="shared" si="47"/>
        <v>2153.5904890691909</v>
      </c>
      <c r="AD139" s="1">
        <f t="shared" si="48"/>
        <v>22.766903313049355</v>
      </c>
      <c r="AE139" s="12">
        <f t="shared" si="49"/>
        <v>0.64180293448189096</v>
      </c>
      <c r="AH139" s="23">
        <f t="shared" ref="AH139:AH192" si="84">0.0369*H139-0.058</f>
        <v>0.20768000000000003</v>
      </c>
      <c r="AI139" s="23">
        <f t="shared" si="75"/>
        <v>0.26273999999999997</v>
      </c>
      <c r="AJ139" s="11">
        <f t="shared" si="74"/>
        <v>0.18948000000000001</v>
      </c>
      <c r="AK139" s="11">
        <f t="shared" si="74"/>
        <v>0.28904000000000002</v>
      </c>
      <c r="AL139" s="11">
        <f t="shared" si="74"/>
        <v>0.32795999999999997</v>
      </c>
      <c r="AM139" s="11">
        <f t="shared" si="74"/>
        <v>0.48059999999999997</v>
      </c>
      <c r="AN139" s="23">
        <f t="shared" si="67"/>
        <v>0.9162107843920001</v>
      </c>
      <c r="AO139" s="23">
        <f t="shared" si="67"/>
        <v>1.056549662368</v>
      </c>
      <c r="AP139" s="23">
        <f t="shared" si="67"/>
        <v>0.87216637427200006</v>
      </c>
      <c r="AQ139" s="23">
        <f t="shared" si="66"/>
        <v>0.81313018307200013</v>
      </c>
      <c r="AR139" s="23">
        <f t="shared" si="66"/>
        <v>0.65235679120000012</v>
      </c>
      <c r="AS139" s="23">
        <f t="shared" si="76"/>
        <v>2.2895245065358512</v>
      </c>
      <c r="AT139" s="23">
        <f t="shared" si="76"/>
        <v>1.1126520911887279</v>
      </c>
      <c r="AU139" s="23">
        <f t="shared" si="76"/>
        <v>0.91084931399233171</v>
      </c>
      <c r="AV139" s="23">
        <f t="shared" si="76"/>
        <v>0.29286840167052253</v>
      </c>
    </row>
    <row r="140" spans="1:48" x14ac:dyDescent="0.35">
      <c r="A140">
        <v>1970</v>
      </c>
      <c r="B140" s="1">
        <v>-15.3</v>
      </c>
      <c r="C140" s="1">
        <v>-12.7</v>
      </c>
      <c r="D140" s="1">
        <v>-15.9</v>
      </c>
      <c r="E140" s="1">
        <v>-8.8000000000000007</v>
      </c>
      <c r="F140" s="6">
        <v>-3.3</v>
      </c>
      <c r="G140" s="1">
        <v>4</v>
      </c>
      <c r="H140" s="1">
        <v>6.3</v>
      </c>
      <c r="I140" s="1">
        <v>6.4</v>
      </c>
      <c r="J140" s="1">
        <v>4.0999999999999996</v>
      </c>
      <c r="K140" s="1">
        <v>-2</v>
      </c>
      <c r="L140" s="1">
        <v>-5.6</v>
      </c>
      <c r="M140" s="1">
        <v>-9</v>
      </c>
      <c r="N140" s="1">
        <v>-4.3</v>
      </c>
      <c r="O140" s="1">
        <f t="shared" si="77"/>
        <v>20.800000000000004</v>
      </c>
      <c r="P140" s="1">
        <f t="shared" ref="P140:P192" si="85">(M139+B140+C140)/3</f>
        <v>-12.9</v>
      </c>
      <c r="Q140" s="1">
        <f t="shared" ref="Q140:Q192" si="86">AVERAGE(D140:F140)</f>
        <v>-9.3333333333333339</v>
      </c>
      <c r="R140" s="1">
        <f t="shared" ref="R140:R192" si="87">AVERAGE(G140:I140)</f>
        <v>5.5666666666666673</v>
      </c>
      <c r="S140" s="1">
        <f t="shared" ref="S140:S192" si="88">AVERAGE(J140:L140)</f>
        <v>-1.1666666666666667</v>
      </c>
      <c r="U140" s="1">
        <f t="shared" si="78"/>
        <v>6.4</v>
      </c>
      <c r="V140" s="1">
        <f t="shared" si="79"/>
        <v>-15.9</v>
      </c>
      <c r="W140" s="4">
        <f t="shared" ref="W140:W141" si="89">INTERCEPT(F$7:G$7,F140:G140)</f>
        <v>149.2876712328767</v>
      </c>
      <c r="X140" s="1">
        <f t="shared" ref="X140:X192" si="90">INTERCEPT(J$7:K$7,J140:K140)</f>
        <v>278.5</v>
      </c>
      <c r="Y140" s="1">
        <f t="shared" si="80"/>
        <v>129.2123287671233</v>
      </c>
      <c r="Z140" s="1">
        <f t="shared" si="81"/>
        <v>213.89383561643837</v>
      </c>
      <c r="AA140" s="7">
        <f t="shared" si="82"/>
        <v>551.30593607305934</v>
      </c>
      <c r="AB140" s="1">
        <f t="shared" si="83"/>
        <v>244.91478987694452</v>
      </c>
      <c r="AC140" s="1">
        <f t="shared" ref="AC140:AC192" si="91">ABS((2/3)*V140*AB140)</f>
        <v>2596.0967726956119</v>
      </c>
      <c r="AD140" s="1">
        <f t="shared" ref="AD140:AD192" si="92">W140-AB140/2</f>
        <v>26.830276294404442</v>
      </c>
      <c r="AE140" s="12">
        <f t="shared" ref="AE140:AE192" si="93">SQRT(AC140)/(SQRT(AA140)+SQRT(AC140))</f>
        <v>0.68454475986656527</v>
      </c>
      <c r="AH140" s="23">
        <f t="shared" si="84"/>
        <v>0.17447000000000001</v>
      </c>
      <c r="AI140" s="23">
        <f t="shared" si="75"/>
        <v>0.24496000000000007</v>
      </c>
      <c r="AJ140" s="11">
        <f t="shared" si="74"/>
        <v>0.18052000000000004</v>
      </c>
      <c r="AK140" s="11">
        <f t="shared" si="74"/>
        <v>0.27476000000000006</v>
      </c>
      <c r="AL140" s="11">
        <f t="shared" si="74"/>
        <v>0.31424000000000007</v>
      </c>
      <c r="AM140" s="11">
        <f t="shared" si="74"/>
        <v>0.47150000000000003</v>
      </c>
      <c r="AN140" s="23">
        <f t="shared" si="67"/>
        <v>0.94788347187199995</v>
      </c>
      <c r="AO140" s="23">
        <f t="shared" si="67"/>
        <v>1.0754964783679999</v>
      </c>
      <c r="AP140" s="23">
        <f t="shared" si="67"/>
        <v>0.89566559939200008</v>
      </c>
      <c r="AQ140" s="23">
        <f t="shared" si="66"/>
        <v>0.83310480179199997</v>
      </c>
      <c r="AR140" s="23">
        <f t="shared" si="66"/>
        <v>0.65878064500000022</v>
      </c>
      <c r="AS140" s="23">
        <f t="shared" si="76"/>
        <v>2.0941089933378878</v>
      </c>
      <c r="AT140" s="23">
        <f t="shared" si="76"/>
        <v>1.0221793735531515</v>
      </c>
      <c r="AU140" s="23">
        <f t="shared" si="76"/>
        <v>0.83581615321368696</v>
      </c>
      <c r="AV140" s="23">
        <f t="shared" si="76"/>
        <v>0.26680550464912378</v>
      </c>
    </row>
    <row r="141" spans="1:48" x14ac:dyDescent="0.35">
      <c r="A141">
        <v>1971</v>
      </c>
      <c r="B141" s="1">
        <v>-13.1</v>
      </c>
      <c r="C141" s="1">
        <v>-18.399999999999999</v>
      </c>
      <c r="D141" s="1">
        <v>-18.8</v>
      </c>
      <c r="E141" s="1">
        <v>-11</v>
      </c>
      <c r="F141" s="6">
        <v>-2</v>
      </c>
      <c r="G141" s="1">
        <v>5.2</v>
      </c>
      <c r="H141" s="1">
        <v>8.4</v>
      </c>
      <c r="I141" s="1">
        <v>6.7</v>
      </c>
      <c r="J141" s="1">
        <v>2.9</v>
      </c>
      <c r="K141" s="1">
        <v>-4.3</v>
      </c>
      <c r="L141" s="1">
        <v>-6.7</v>
      </c>
      <c r="M141" s="1">
        <v>-17.899999999999999</v>
      </c>
      <c r="N141" s="1">
        <v>-5.8</v>
      </c>
      <c r="O141" s="1">
        <f t="shared" si="77"/>
        <v>23.2</v>
      </c>
      <c r="P141" s="1">
        <f t="shared" si="85"/>
        <v>-13.5</v>
      </c>
      <c r="Q141" s="1">
        <f t="shared" si="86"/>
        <v>-10.6</v>
      </c>
      <c r="R141" s="1">
        <f t="shared" si="87"/>
        <v>6.7666666666666666</v>
      </c>
      <c r="S141" s="1">
        <f t="shared" si="88"/>
        <v>-2.6999999999999997</v>
      </c>
      <c r="U141" s="1">
        <f t="shared" si="78"/>
        <v>8.4</v>
      </c>
      <c r="V141" s="1">
        <f t="shared" si="79"/>
        <v>-18.8</v>
      </c>
      <c r="W141" s="4">
        <f t="shared" si="89"/>
        <v>143.97222222222223</v>
      </c>
      <c r="X141" s="1">
        <f t="shared" si="90"/>
        <v>270.28472222222223</v>
      </c>
      <c r="Y141" s="1">
        <f t="shared" si="80"/>
        <v>126.3125</v>
      </c>
      <c r="Z141" s="1">
        <f t="shared" si="81"/>
        <v>207.12847222222223</v>
      </c>
      <c r="AA141" s="7">
        <f t="shared" si="82"/>
        <v>707.34999999999991</v>
      </c>
      <c r="AB141" s="1">
        <f t="shared" si="83"/>
        <v>230.47222222222223</v>
      </c>
      <c r="AC141" s="1">
        <f t="shared" si="91"/>
        <v>2888.5851851851853</v>
      </c>
      <c r="AD141" s="1">
        <f t="shared" si="92"/>
        <v>28.736111111111114</v>
      </c>
      <c r="AE141" s="12">
        <f t="shared" si="93"/>
        <v>0.66896292380992139</v>
      </c>
      <c r="AH141" s="23">
        <f t="shared" si="84"/>
        <v>0.25196000000000002</v>
      </c>
      <c r="AI141" s="23">
        <f t="shared" si="75"/>
        <v>0.27543999999999996</v>
      </c>
      <c r="AJ141" s="11">
        <f t="shared" si="74"/>
        <v>0.19588</v>
      </c>
      <c r="AK141" s="11">
        <f t="shared" si="74"/>
        <v>0.29924000000000001</v>
      </c>
      <c r="AL141" s="11">
        <f t="shared" si="74"/>
        <v>0.33775999999999995</v>
      </c>
      <c r="AM141" s="11">
        <f t="shared" si="74"/>
        <v>0.48709999999999998</v>
      </c>
      <c r="AN141" s="23">
        <f t="shared" si="67"/>
        <v>0.8945242085120001</v>
      </c>
      <c r="AO141" s="23">
        <f t="shared" si="67"/>
        <v>1.0432541180479999</v>
      </c>
      <c r="AP141" s="23">
        <f t="shared" si="67"/>
        <v>0.85598547779200007</v>
      </c>
      <c r="AQ141" s="23">
        <f t="shared" si="66"/>
        <v>0.79942039859200009</v>
      </c>
      <c r="AR141" s="23">
        <f t="shared" si="66"/>
        <v>0.64801371220000004</v>
      </c>
      <c r="AS141" s="23">
        <f t="shared" si="76"/>
        <v>2.3362035741278335</v>
      </c>
      <c r="AT141" s="23">
        <f t="shared" si="76"/>
        <v>1.1319003884827579</v>
      </c>
      <c r="AU141" s="23">
        <f t="shared" si="76"/>
        <v>0.92740492710245059</v>
      </c>
      <c r="AV141" s="23">
        <f t="shared" si="76"/>
        <v>0.29973489931543729</v>
      </c>
    </row>
    <row r="142" spans="1:48" x14ac:dyDescent="0.35">
      <c r="A142">
        <v>1972</v>
      </c>
      <c r="B142" s="1">
        <v>-15.6</v>
      </c>
      <c r="C142" s="1">
        <v>-15.8</v>
      </c>
      <c r="D142" s="1">
        <v>-20.2</v>
      </c>
      <c r="E142" s="1">
        <v>-12.9</v>
      </c>
      <c r="F142" s="5">
        <v>0.4</v>
      </c>
      <c r="G142" s="1">
        <v>3</v>
      </c>
      <c r="H142" s="1">
        <v>5.2</v>
      </c>
      <c r="I142" s="1">
        <v>6.4</v>
      </c>
      <c r="J142" s="1">
        <v>4.4000000000000004</v>
      </c>
      <c r="K142" s="1">
        <v>-1.8</v>
      </c>
      <c r="L142" s="1">
        <v>-8.1999999999999993</v>
      </c>
      <c r="M142" s="1">
        <v>-11</v>
      </c>
      <c r="N142" s="1">
        <v>-5.5</v>
      </c>
      <c r="O142" s="1">
        <f t="shared" si="77"/>
        <v>19.399999999999999</v>
      </c>
      <c r="P142" s="1">
        <f t="shared" si="85"/>
        <v>-16.433333333333334</v>
      </c>
      <c r="Q142" s="1">
        <f t="shared" si="86"/>
        <v>-10.9</v>
      </c>
      <c r="R142" s="1">
        <f t="shared" si="87"/>
        <v>4.8666666666666663</v>
      </c>
      <c r="S142" s="1">
        <f t="shared" si="88"/>
        <v>-1.8666666666666663</v>
      </c>
      <c r="U142" s="1">
        <f t="shared" si="78"/>
        <v>6.4</v>
      </c>
      <c r="V142" s="1">
        <f t="shared" si="79"/>
        <v>-20.2</v>
      </c>
      <c r="W142" s="5">
        <f t="shared" ref="W142" si="94">INTERCEPT(E$7:F$7,E142:F142)</f>
        <v>134.58270676691728</v>
      </c>
      <c r="X142" s="1">
        <f t="shared" si="90"/>
        <v>279.64516129032256</v>
      </c>
      <c r="Y142" s="1">
        <f t="shared" si="80"/>
        <v>145.06245452340528</v>
      </c>
      <c r="Z142" s="1">
        <f t="shared" si="81"/>
        <v>207.11393402861992</v>
      </c>
      <c r="AA142" s="7">
        <f t="shared" si="82"/>
        <v>618.93313929986255</v>
      </c>
      <c r="AB142" s="1">
        <f t="shared" si="83"/>
        <v>229.29798454469505</v>
      </c>
      <c r="AC142" s="1">
        <f t="shared" si="91"/>
        <v>3087.8795252018931</v>
      </c>
      <c r="AD142" s="1">
        <f t="shared" si="92"/>
        <v>19.933714494569756</v>
      </c>
      <c r="AE142" s="12">
        <f t="shared" si="93"/>
        <v>0.69074858359208713</v>
      </c>
      <c r="AH142" s="23">
        <f t="shared" si="84"/>
        <v>0.13388000000000003</v>
      </c>
      <c r="AI142" s="23">
        <f t="shared" si="75"/>
        <v>0.22717999999999997</v>
      </c>
      <c r="AJ142" s="11">
        <f t="shared" si="74"/>
        <v>0.17155999999999999</v>
      </c>
      <c r="AK142" s="11">
        <f t="shared" si="74"/>
        <v>0.26047999999999999</v>
      </c>
      <c r="AL142" s="11">
        <f t="shared" si="74"/>
        <v>0.30052000000000001</v>
      </c>
      <c r="AM142" s="11">
        <f t="shared" si="74"/>
        <v>0.46239999999999998</v>
      </c>
      <c r="AN142" s="23">
        <f t="shared" si="67"/>
        <v>0.98108622080800012</v>
      </c>
      <c r="AO142" s="23">
        <f t="shared" si="67"/>
        <v>1.0948318573120002</v>
      </c>
      <c r="AP142" s="23">
        <f t="shared" si="67"/>
        <v>0.92015178956800014</v>
      </c>
      <c r="AQ142" s="23">
        <f t="shared" si="66"/>
        <v>0.85399049436800012</v>
      </c>
      <c r="AR142" s="23">
        <f t="shared" si="66"/>
        <v>0.66560529920000022</v>
      </c>
      <c r="AS142" s="23">
        <f t="shared" si="76"/>
        <v>2.2386903773564013</v>
      </c>
      <c r="AT142" s="23">
        <f t="shared" si="76"/>
        <v>1.0977651452138493</v>
      </c>
      <c r="AU142" s="23">
        <f t="shared" si="76"/>
        <v>0.89662943838967379</v>
      </c>
      <c r="AV142" s="23">
        <f t="shared" si="76"/>
        <v>0.28415695445338329</v>
      </c>
    </row>
    <row r="143" spans="1:48" x14ac:dyDescent="0.35">
      <c r="A143">
        <v>1973</v>
      </c>
      <c r="B143" s="1">
        <v>-8.8000000000000007</v>
      </c>
      <c r="C143" s="1">
        <v>-17.899999999999999</v>
      </c>
      <c r="D143" s="1">
        <v>-18.100000000000001</v>
      </c>
      <c r="E143" s="1">
        <v>-6</v>
      </c>
      <c r="F143" s="6">
        <v>-2.4</v>
      </c>
      <c r="G143" s="1">
        <v>4.5</v>
      </c>
      <c r="H143" s="1">
        <v>7</v>
      </c>
      <c r="I143" s="1">
        <v>7.4</v>
      </c>
      <c r="J143" s="1">
        <v>3.3</v>
      </c>
      <c r="K143" s="1">
        <v>-1.5</v>
      </c>
      <c r="L143" s="1">
        <v>-6.5</v>
      </c>
      <c r="M143" s="1">
        <v>-7.8</v>
      </c>
      <c r="N143" s="1">
        <v>-3.9</v>
      </c>
      <c r="O143" s="1">
        <f t="shared" si="77"/>
        <v>22.2</v>
      </c>
      <c r="P143" s="1">
        <f t="shared" si="85"/>
        <v>-12.566666666666668</v>
      </c>
      <c r="Q143" s="1">
        <f t="shared" si="86"/>
        <v>-8.8333333333333339</v>
      </c>
      <c r="R143" s="1">
        <f t="shared" si="87"/>
        <v>6.3</v>
      </c>
      <c r="S143" s="1">
        <f t="shared" si="88"/>
        <v>-1.5666666666666667</v>
      </c>
      <c r="U143" s="1">
        <f t="shared" si="78"/>
        <v>7.4</v>
      </c>
      <c r="V143" s="1">
        <f t="shared" si="79"/>
        <v>-18.100000000000001</v>
      </c>
      <c r="W143" s="4">
        <f t="shared" ref="W143:W146" si="95">INTERCEPT(F$7:G$7,F143:G143)</f>
        <v>146.10869565217391</v>
      </c>
      <c r="X143" s="1">
        <f t="shared" si="90"/>
        <v>278.96875</v>
      </c>
      <c r="Y143" s="1">
        <f t="shared" si="80"/>
        <v>132.86005434782609</v>
      </c>
      <c r="Z143" s="1">
        <f t="shared" si="81"/>
        <v>212.53872282608694</v>
      </c>
      <c r="AA143" s="7">
        <f t="shared" si="82"/>
        <v>655.44293478260875</v>
      </c>
      <c r="AB143" s="1">
        <f t="shared" si="83"/>
        <v>231.46353436185134</v>
      </c>
      <c r="AC143" s="1">
        <f t="shared" si="91"/>
        <v>2792.9933146330063</v>
      </c>
      <c r="AD143" s="1">
        <f t="shared" si="92"/>
        <v>30.376928471248235</v>
      </c>
      <c r="AE143" s="12">
        <f t="shared" si="93"/>
        <v>0.67365850826580354</v>
      </c>
      <c r="AH143" s="23">
        <f t="shared" si="84"/>
        <v>0.20030000000000003</v>
      </c>
      <c r="AI143" s="23">
        <f t="shared" si="75"/>
        <v>0.26273999999999997</v>
      </c>
      <c r="AJ143" s="11">
        <f t="shared" si="74"/>
        <v>0.18948000000000001</v>
      </c>
      <c r="AK143" s="11">
        <f t="shared" si="74"/>
        <v>0.28904000000000002</v>
      </c>
      <c r="AL143" s="11">
        <f t="shared" si="74"/>
        <v>0.32795999999999997</v>
      </c>
      <c r="AM143" s="11">
        <f t="shared" si="74"/>
        <v>0.48059999999999997</v>
      </c>
      <c r="AN143" s="23">
        <f t="shared" si="67"/>
        <v>0.9162107843920001</v>
      </c>
      <c r="AO143" s="23">
        <f t="shared" si="67"/>
        <v>1.056549662368</v>
      </c>
      <c r="AP143" s="23">
        <f t="shared" si="67"/>
        <v>0.87216637427200006</v>
      </c>
      <c r="AQ143" s="23">
        <f t="shared" si="66"/>
        <v>0.81313018307200013</v>
      </c>
      <c r="AR143" s="23">
        <f t="shared" si="66"/>
        <v>0.65235679120000012</v>
      </c>
      <c r="AS143" s="23">
        <f t="shared" si="76"/>
        <v>2.2631370379751714</v>
      </c>
      <c r="AT143" s="23">
        <f t="shared" si="76"/>
        <v>1.0998284363244084</v>
      </c>
      <c r="AU143" s="23">
        <f t="shared" si="76"/>
        <v>0.90035149771306611</v>
      </c>
      <c r="AV143" s="23">
        <f t="shared" si="76"/>
        <v>0.28949300397574507</v>
      </c>
    </row>
    <row r="144" spans="1:48" x14ac:dyDescent="0.35">
      <c r="A144">
        <v>1974</v>
      </c>
      <c r="B144" s="1">
        <v>-12.3</v>
      </c>
      <c r="C144" s="1">
        <v>-14</v>
      </c>
      <c r="D144" s="1">
        <v>-11.4</v>
      </c>
      <c r="E144" s="1">
        <v>-6.6</v>
      </c>
      <c r="F144" s="6">
        <v>-0.2</v>
      </c>
      <c r="G144" s="1">
        <v>4.5999999999999996</v>
      </c>
      <c r="H144" s="1">
        <v>7.8</v>
      </c>
      <c r="I144" s="1">
        <v>7.3</v>
      </c>
      <c r="J144" s="1">
        <v>2.5</v>
      </c>
      <c r="K144" s="1">
        <v>-1</v>
      </c>
      <c r="L144" s="1">
        <v>-7.1</v>
      </c>
      <c r="M144" s="1">
        <v>-16.399999999999999</v>
      </c>
      <c r="N144" s="1">
        <v>-3.9</v>
      </c>
      <c r="O144" s="1">
        <f t="shared" si="77"/>
        <v>22.2</v>
      </c>
      <c r="P144" s="1">
        <f t="shared" si="85"/>
        <v>-11.366666666666667</v>
      </c>
      <c r="Q144" s="1">
        <f t="shared" si="86"/>
        <v>-6.0666666666666664</v>
      </c>
      <c r="R144" s="1">
        <f t="shared" si="87"/>
        <v>6.5666666666666664</v>
      </c>
      <c r="S144" s="1">
        <f t="shared" si="88"/>
        <v>-1.8666666666666665</v>
      </c>
      <c r="U144" s="1">
        <f t="shared" si="78"/>
        <v>7.8</v>
      </c>
      <c r="V144" s="1">
        <f t="shared" si="79"/>
        <v>-16.399999999999999</v>
      </c>
      <c r="W144" s="4">
        <f t="shared" si="95"/>
        <v>136.77083333333334</v>
      </c>
      <c r="X144" s="1">
        <f t="shared" si="90"/>
        <v>279.78571428571428</v>
      </c>
      <c r="Y144" s="1">
        <f t="shared" si="80"/>
        <v>143.01488095238093</v>
      </c>
      <c r="Z144" s="1">
        <f t="shared" si="81"/>
        <v>208.2782738095238</v>
      </c>
      <c r="AA144" s="7">
        <f t="shared" si="82"/>
        <v>743.67738095238076</v>
      </c>
      <c r="AB144" s="1">
        <f t="shared" si="83"/>
        <v>222.80208333333334</v>
      </c>
      <c r="AC144" s="1">
        <f t="shared" si="91"/>
        <v>2435.969444444444</v>
      </c>
      <c r="AD144" s="1">
        <f t="shared" si="92"/>
        <v>25.369791666666671</v>
      </c>
      <c r="AE144" s="12">
        <f t="shared" si="93"/>
        <v>0.64410967026312116</v>
      </c>
      <c r="AH144" s="23">
        <f t="shared" si="84"/>
        <v>0.22982000000000002</v>
      </c>
      <c r="AI144" s="23">
        <f t="shared" si="75"/>
        <v>0.26273999999999997</v>
      </c>
      <c r="AJ144" s="11">
        <f t="shared" si="74"/>
        <v>0.18948000000000001</v>
      </c>
      <c r="AK144" s="11">
        <f t="shared" si="74"/>
        <v>0.28904000000000002</v>
      </c>
      <c r="AL144" s="11">
        <f t="shared" si="74"/>
        <v>0.32795999999999997</v>
      </c>
      <c r="AM144" s="11">
        <f t="shared" si="74"/>
        <v>0.48059999999999997</v>
      </c>
      <c r="AN144" s="23">
        <f t="shared" si="67"/>
        <v>0.9162107843920001</v>
      </c>
      <c r="AO144" s="23">
        <f t="shared" si="67"/>
        <v>1.056549662368</v>
      </c>
      <c r="AP144" s="23">
        <f t="shared" si="67"/>
        <v>0.87216637427200006</v>
      </c>
      <c r="AQ144" s="23">
        <f t="shared" si="66"/>
        <v>0.81313018307200013</v>
      </c>
      <c r="AR144" s="23">
        <f t="shared" si="66"/>
        <v>0.65235679120000012</v>
      </c>
      <c r="AS144" s="23">
        <f t="shared" si="76"/>
        <v>2.4106585212864662</v>
      </c>
      <c r="AT144" s="23">
        <f t="shared" si="76"/>
        <v>1.1715202161821949</v>
      </c>
      <c r="AU144" s="23">
        <f t="shared" si="76"/>
        <v>0.9590404706808775</v>
      </c>
      <c r="AV144" s="23">
        <f t="shared" si="76"/>
        <v>0.3083634641547513</v>
      </c>
    </row>
    <row r="145" spans="1:48" x14ac:dyDescent="0.35">
      <c r="A145">
        <v>1975</v>
      </c>
      <c r="B145" s="1">
        <v>-15.4</v>
      </c>
      <c r="C145" s="1">
        <v>-14.4</v>
      </c>
      <c r="D145" s="1">
        <v>-17.8</v>
      </c>
      <c r="E145" s="1">
        <v>-10.199999999999999</v>
      </c>
      <c r="F145" s="6">
        <v>-0.7</v>
      </c>
      <c r="G145" s="1">
        <v>5.2</v>
      </c>
      <c r="H145" s="1">
        <v>7.9</v>
      </c>
      <c r="I145" s="1">
        <v>7.4</v>
      </c>
      <c r="J145" s="1">
        <v>2</v>
      </c>
      <c r="K145" s="1">
        <v>-1.6</v>
      </c>
      <c r="L145" s="1">
        <v>-7.3</v>
      </c>
      <c r="M145" s="1">
        <v>-10.7</v>
      </c>
      <c r="N145" s="1">
        <v>-4.5999999999999996</v>
      </c>
      <c r="O145" s="1">
        <f t="shared" si="77"/>
        <v>22.5</v>
      </c>
      <c r="P145" s="1">
        <f t="shared" si="85"/>
        <v>-15.399999999999999</v>
      </c>
      <c r="Q145" s="1">
        <f t="shared" si="86"/>
        <v>-9.5666666666666664</v>
      </c>
      <c r="R145" s="1">
        <f t="shared" si="87"/>
        <v>6.833333333333333</v>
      </c>
      <c r="S145" s="1">
        <f t="shared" si="88"/>
        <v>-2.3000000000000003</v>
      </c>
      <c r="U145" s="1">
        <f t="shared" si="78"/>
        <v>7.9</v>
      </c>
      <c r="V145" s="1">
        <f t="shared" si="79"/>
        <v>-17.8</v>
      </c>
      <c r="W145" s="4">
        <f t="shared" si="95"/>
        <v>139.11864406779659</v>
      </c>
      <c r="X145" s="1">
        <f t="shared" si="90"/>
        <v>274.94444444444446</v>
      </c>
      <c r="Y145" s="1">
        <f t="shared" si="80"/>
        <v>135.82580037664786</v>
      </c>
      <c r="Z145" s="1">
        <f t="shared" si="81"/>
        <v>207.03154425612053</v>
      </c>
      <c r="AA145" s="7">
        <f t="shared" si="82"/>
        <v>715.34921531701207</v>
      </c>
      <c r="AB145" s="1">
        <f t="shared" si="83"/>
        <v>224.33292978208232</v>
      </c>
      <c r="AC145" s="1">
        <f t="shared" si="91"/>
        <v>2662.0841000807104</v>
      </c>
      <c r="AD145" s="1">
        <f t="shared" si="92"/>
        <v>26.952179176755436</v>
      </c>
      <c r="AE145" s="12">
        <f t="shared" si="93"/>
        <v>0.65859669876002069</v>
      </c>
      <c r="AH145" s="23">
        <f t="shared" si="84"/>
        <v>0.23351000000000005</v>
      </c>
      <c r="AI145" s="23">
        <f t="shared" si="75"/>
        <v>0.26655000000000001</v>
      </c>
      <c r="AJ145" s="11">
        <f t="shared" si="74"/>
        <v>0.19140000000000001</v>
      </c>
      <c r="AK145" s="11">
        <f t="shared" si="74"/>
        <v>0.29210000000000003</v>
      </c>
      <c r="AL145" s="11">
        <f t="shared" si="74"/>
        <v>0.33089999999999997</v>
      </c>
      <c r="AM145" s="11">
        <f t="shared" si="74"/>
        <v>0.48254999999999998</v>
      </c>
      <c r="AN145" s="23">
        <f t="shared" si="67"/>
        <v>0.90962284405000005</v>
      </c>
      <c r="AO145" s="23">
        <f t="shared" si="67"/>
        <v>1.0525401832000001</v>
      </c>
      <c r="AP145" s="23">
        <f t="shared" si="67"/>
        <v>0.86725923220000001</v>
      </c>
      <c r="AQ145" s="23">
        <f t="shared" si="66"/>
        <v>0.80896844020000014</v>
      </c>
      <c r="AR145" s="23">
        <f t="shared" si="66"/>
        <v>0.65103239605000018</v>
      </c>
      <c r="AS145" s="23">
        <f t="shared" si="76"/>
        <v>2.3598089629188927</v>
      </c>
      <c r="AT145" s="23">
        <f t="shared" si="76"/>
        <v>1.1457539155351688</v>
      </c>
      <c r="AU145" s="23">
        <f t="shared" si="76"/>
        <v>0.93818708266908324</v>
      </c>
      <c r="AV145" s="23">
        <f t="shared" si="76"/>
        <v>0.30212619991888007</v>
      </c>
    </row>
    <row r="146" spans="1:48" x14ac:dyDescent="0.35">
      <c r="A146">
        <v>1976</v>
      </c>
      <c r="B146" s="1">
        <v>-14.1</v>
      </c>
      <c r="C146" s="1">
        <v>-16.399999999999999</v>
      </c>
      <c r="D146" s="1">
        <v>-15.1</v>
      </c>
      <c r="E146" s="1">
        <v>-9.8000000000000007</v>
      </c>
      <c r="F146" s="6">
        <v>-1.1000000000000001</v>
      </c>
      <c r="G146" s="1">
        <v>5.5</v>
      </c>
      <c r="H146" s="1">
        <v>7.6</v>
      </c>
      <c r="I146" s="1">
        <v>6.3</v>
      </c>
      <c r="J146" s="1">
        <v>4.7</v>
      </c>
      <c r="K146" s="1">
        <v>-2</v>
      </c>
      <c r="L146" s="1">
        <v>-5.0999999999999996</v>
      </c>
      <c r="M146" s="1">
        <v>-5.7</v>
      </c>
      <c r="N146" s="1">
        <v>-3.8</v>
      </c>
      <c r="O146" s="1">
        <f t="shared" si="77"/>
        <v>24.099999999999998</v>
      </c>
      <c r="P146" s="1">
        <f t="shared" si="85"/>
        <v>-13.733333333333333</v>
      </c>
      <c r="Q146" s="1">
        <f t="shared" si="86"/>
        <v>-8.6666666666666661</v>
      </c>
      <c r="R146" s="1">
        <f t="shared" si="87"/>
        <v>6.4666666666666659</v>
      </c>
      <c r="S146" s="1">
        <f t="shared" si="88"/>
        <v>-0.79999999999999982</v>
      </c>
      <c r="U146" s="1">
        <f t="shared" si="78"/>
        <v>7.6</v>
      </c>
      <c r="V146" s="1">
        <f t="shared" si="79"/>
        <v>-16.399999999999999</v>
      </c>
      <c r="W146" s="4">
        <f t="shared" si="95"/>
        <v>140.58333333333334</v>
      </c>
      <c r="X146" s="1">
        <f t="shared" si="90"/>
        <v>279.3955223880597</v>
      </c>
      <c r="Y146" s="1">
        <f t="shared" si="80"/>
        <v>138.81218905472636</v>
      </c>
      <c r="Z146" s="1">
        <f t="shared" si="81"/>
        <v>209.98942786069654</v>
      </c>
      <c r="AA146" s="7">
        <f t="shared" si="82"/>
        <v>703.31509121061356</v>
      </c>
      <c r="AB146" s="1">
        <f t="shared" si="83"/>
        <v>230.63888888888889</v>
      </c>
      <c r="AC146" s="1">
        <f t="shared" si="91"/>
        <v>2521.6518518518515</v>
      </c>
      <c r="AD146" s="1">
        <f t="shared" si="92"/>
        <v>25.2638888888889</v>
      </c>
      <c r="AE146" s="12">
        <f t="shared" si="93"/>
        <v>0.65439897831999483</v>
      </c>
      <c r="AH146" s="23">
        <f t="shared" si="84"/>
        <v>0.22244000000000003</v>
      </c>
      <c r="AI146" s="23">
        <f t="shared" si="75"/>
        <v>0.28686999999999996</v>
      </c>
      <c r="AJ146" s="11">
        <f t="shared" si="74"/>
        <v>0.20163999999999999</v>
      </c>
      <c r="AK146" s="11">
        <f t="shared" si="74"/>
        <v>0.30841999999999997</v>
      </c>
      <c r="AL146" s="11">
        <f t="shared" si="74"/>
        <v>0.34658</v>
      </c>
      <c r="AM146" s="11">
        <f t="shared" si="74"/>
        <v>0.49295</v>
      </c>
      <c r="AN146" s="23">
        <f t="shared" si="67"/>
        <v>0.87567374049800017</v>
      </c>
      <c r="AO146" s="23">
        <f t="shared" si="67"/>
        <v>1.0314576288320001</v>
      </c>
      <c r="AP146" s="23">
        <f t="shared" si="67"/>
        <v>0.84185320928800011</v>
      </c>
      <c r="AQ146" s="23">
        <f t="shared" si="66"/>
        <v>0.78747902528800007</v>
      </c>
      <c r="AR146" s="23">
        <f t="shared" si="66"/>
        <v>0.64427978005000019</v>
      </c>
      <c r="AS146" s="23">
        <f t="shared" si="76"/>
        <v>2.3163229787248074</v>
      </c>
      <c r="AT146" s="23">
        <f t="shared" si="76"/>
        <v>1.1193115513953791</v>
      </c>
      <c r="AU146" s="23">
        <f t="shared" si="76"/>
        <v>0.91782328760919252</v>
      </c>
      <c r="AV146" s="23">
        <f t="shared" si="76"/>
        <v>0.29801646210422655</v>
      </c>
    </row>
    <row r="147" spans="1:48" x14ac:dyDescent="0.35">
      <c r="A147">
        <v>1977</v>
      </c>
      <c r="B147" s="1">
        <v>-8.1</v>
      </c>
      <c r="C147" s="1">
        <v>-10.9</v>
      </c>
      <c r="D147" s="1">
        <v>-11.2</v>
      </c>
      <c r="E147" s="1">
        <v>-6</v>
      </c>
      <c r="F147" s="5">
        <v>0.2</v>
      </c>
      <c r="G147" s="1">
        <v>4</v>
      </c>
      <c r="H147" s="1">
        <v>9.4</v>
      </c>
      <c r="I147" s="1">
        <v>7.6</v>
      </c>
      <c r="J147" s="1">
        <v>1.8</v>
      </c>
      <c r="K147" s="1">
        <v>-2.9</v>
      </c>
      <c r="L147" s="1">
        <v>-3.7</v>
      </c>
      <c r="M147" s="1">
        <v>-9.3000000000000007</v>
      </c>
      <c r="N147" s="1">
        <v>-2.4</v>
      </c>
      <c r="O147" s="1">
        <f t="shared" si="77"/>
        <v>23.000000000000004</v>
      </c>
      <c r="P147" s="1">
        <f t="shared" si="85"/>
        <v>-8.2333333333333343</v>
      </c>
      <c r="Q147" s="1">
        <f t="shared" si="86"/>
        <v>-5.666666666666667</v>
      </c>
      <c r="R147" s="1">
        <f t="shared" si="87"/>
        <v>7</v>
      </c>
      <c r="S147" s="1">
        <f t="shared" si="88"/>
        <v>-1.5999999999999999</v>
      </c>
      <c r="U147" s="1">
        <f t="shared" si="78"/>
        <v>9.4</v>
      </c>
      <c r="V147" s="1">
        <f t="shared" si="79"/>
        <v>-11.2</v>
      </c>
      <c r="W147" s="5">
        <f t="shared" ref="W147" si="96">INTERCEPT(E$7:F$7,E147:F147)</f>
        <v>134.51612903225805</v>
      </c>
      <c r="X147" s="1">
        <f t="shared" si="90"/>
        <v>269.68085106382978</v>
      </c>
      <c r="Y147" s="1">
        <f t="shared" si="80"/>
        <v>135.16472203157173</v>
      </c>
      <c r="Z147" s="1">
        <f t="shared" si="81"/>
        <v>202.09849004804391</v>
      </c>
      <c r="AA147" s="7">
        <f t="shared" si="82"/>
        <v>847.0322580645161</v>
      </c>
      <c r="AB147" s="1">
        <f t="shared" si="83"/>
        <v>220.12060664419835</v>
      </c>
      <c r="AC147" s="1">
        <f t="shared" si="91"/>
        <v>1643.5671962766808</v>
      </c>
      <c r="AD147" s="1">
        <f t="shared" si="92"/>
        <v>24.455825710158877</v>
      </c>
      <c r="AE147" s="12">
        <f t="shared" si="93"/>
        <v>0.58211037859688985</v>
      </c>
      <c r="AH147" s="23">
        <f t="shared" si="84"/>
        <v>0.28886000000000006</v>
      </c>
      <c r="AI147" s="23">
        <f t="shared" si="75"/>
        <v>0.27290000000000003</v>
      </c>
      <c r="AJ147" s="11">
        <f t="shared" si="74"/>
        <v>0.19460000000000002</v>
      </c>
      <c r="AK147" s="11">
        <f t="shared" si="74"/>
        <v>0.29720000000000008</v>
      </c>
      <c r="AL147" s="11">
        <f t="shared" si="74"/>
        <v>0.33579999999999999</v>
      </c>
      <c r="AM147" s="11">
        <f t="shared" si="74"/>
        <v>0.48580000000000001</v>
      </c>
      <c r="AN147" s="23">
        <f t="shared" si="67"/>
        <v>0.89879907219999999</v>
      </c>
      <c r="AO147" s="23">
        <f t="shared" si="67"/>
        <v>1.0458973672</v>
      </c>
      <c r="AP147" s="23">
        <f t="shared" si="67"/>
        <v>0.85918137279999995</v>
      </c>
      <c r="AQ147" s="23">
        <f t="shared" si="66"/>
        <v>0.80212516880000018</v>
      </c>
      <c r="AR147" s="23">
        <f t="shared" si="66"/>
        <v>0.64886596880000025</v>
      </c>
      <c r="AS147" s="23">
        <f t="shared" si="76"/>
        <v>2.5597229437430773</v>
      </c>
      <c r="AT147" s="23">
        <f t="shared" si="76"/>
        <v>1.2409384270869852</v>
      </c>
      <c r="AU147" s="23">
        <f t="shared" si="76"/>
        <v>1.0165661725736932</v>
      </c>
      <c r="AV147" s="23">
        <f t="shared" si="76"/>
        <v>0.32821279639867984</v>
      </c>
    </row>
    <row r="148" spans="1:48" x14ac:dyDescent="0.35">
      <c r="A148">
        <v>1978</v>
      </c>
      <c r="B148" s="1">
        <v>-12.1</v>
      </c>
      <c r="C148" s="1">
        <v>-13.6</v>
      </c>
      <c r="D148" s="1">
        <v>-16.100000000000001</v>
      </c>
      <c r="E148" s="1">
        <v>-7.9</v>
      </c>
      <c r="F148" s="6">
        <v>-1.5</v>
      </c>
      <c r="G148" s="1">
        <v>3.5</v>
      </c>
      <c r="H148" s="1">
        <v>9.1999999999999993</v>
      </c>
      <c r="I148" s="1">
        <v>7.6</v>
      </c>
      <c r="J148" s="1">
        <v>3.3</v>
      </c>
      <c r="K148" s="1">
        <v>-1.8</v>
      </c>
      <c r="L148" s="1">
        <v>-10</v>
      </c>
      <c r="M148" s="1">
        <v>-1.3</v>
      </c>
      <c r="N148" s="1">
        <v>-3.4</v>
      </c>
      <c r="O148" s="1">
        <f t="shared" si="77"/>
        <v>23.599999999999998</v>
      </c>
      <c r="P148" s="1">
        <f t="shared" si="85"/>
        <v>-11.666666666666666</v>
      </c>
      <c r="Q148" s="1">
        <f t="shared" si="86"/>
        <v>-8.5</v>
      </c>
      <c r="R148" s="1">
        <f t="shared" si="87"/>
        <v>6.7666666666666657</v>
      </c>
      <c r="S148" s="1">
        <f t="shared" si="88"/>
        <v>-2.8333333333333335</v>
      </c>
      <c r="U148" s="1">
        <f t="shared" si="78"/>
        <v>9.1999999999999993</v>
      </c>
      <c r="V148" s="1">
        <f t="shared" si="79"/>
        <v>-16.100000000000001</v>
      </c>
      <c r="W148" s="4">
        <f t="shared" ref="W148:W149" si="97">INTERCEPT(F$7:G$7,F148:G148)</f>
        <v>144.65</v>
      </c>
      <c r="X148" s="1">
        <f t="shared" si="90"/>
        <v>277.73529411764707</v>
      </c>
      <c r="Y148" s="1">
        <f t="shared" si="80"/>
        <v>133.08529411764707</v>
      </c>
      <c r="Z148" s="1">
        <f t="shared" si="81"/>
        <v>211.19264705882352</v>
      </c>
      <c r="AA148" s="7">
        <f t="shared" si="82"/>
        <v>816.25647058823529</v>
      </c>
      <c r="AB148" s="1">
        <f t="shared" si="83"/>
        <v>239.96914893617023</v>
      </c>
      <c r="AC148" s="1">
        <f t="shared" si="91"/>
        <v>2575.6688652482271</v>
      </c>
      <c r="AD148" s="1">
        <f t="shared" si="92"/>
        <v>24.665425531914892</v>
      </c>
      <c r="AE148" s="12">
        <f t="shared" si="93"/>
        <v>0.63981653914462622</v>
      </c>
      <c r="AH148" s="23">
        <f t="shared" si="84"/>
        <v>0.28148000000000001</v>
      </c>
      <c r="AI148" s="23">
        <f t="shared" si="75"/>
        <v>0.28051999999999999</v>
      </c>
      <c r="AJ148" s="11">
        <f t="shared" si="74"/>
        <v>0.19843999999999998</v>
      </c>
      <c r="AK148" s="11">
        <f t="shared" si="74"/>
        <v>0.30331999999999998</v>
      </c>
      <c r="AL148" s="11">
        <f t="shared" si="74"/>
        <v>0.34167999999999998</v>
      </c>
      <c r="AM148" s="11">
        <f t="shared" si="74"/>
        <v>0.48969999999999997</v>
      </c>
      <c r="AN148" s="23">
        <f t="shared" si="67"/>
        <v>0.88606815836800012</v>
      </c>
      <c r="AO148" s="23">
        <f t="shared" si="67"/>
        <v>1.0379914093120002</v>
      </c>
      <c r="AP148" s="23">
        <f t="shared" si="67"/>
        <v>0.84965411420800008</v>
      </c>
      <c r="AQ148" s="23">
        <f t="shared" si="66"/>
        <v>0.79406663820800016</v>
      </c>
      <c r="AR148" s="23">
        <f t="shared" si="66"/>
        <v>0.64633373780000014</v>
      </c>
      <c r="AS148" s="23">
        <f t="shared" si="76"/>
        <v>2.5032755027664764</v>
      </c>
      <c r="AT148" s="23">
        <f t="shared" si="76"/>
        <v>1.2114130074060447</v>
      </c>
      <c r="AU148" s="23">
        <f t="shared" si="76"/>
        <v>0.99290203440979874</v>
      </c>
      <c r="AV148" s="23">
        <f t="shared" si="76"/>
        <v>0.3215657362736134</v>
      </c>
    </row>
    <row r="149" spans="1:48" x14ac:dyDescent="0.35">
      <c r="A149">
        <v>1979</v>
      </c>
      <c r="B149" s="1">
        <v>-6.8</v>
      </c>
      <c r="C149" s="1">
        <v>-12.6</v>
      </c>
      <c r="D149" s="1">
        <v>-13</v>
      </c>
      <c r="E149" s="1">
        <v>-5.9</v>
      </c>
      <c r="F149" s="6">
        <v>-1.2</v>
      </c>
      <c r="G149" s="1">
        <v>4.4000000000000004</v>
      </c>
      <c r="H149" s="1">
        <v>7.8</v>
      </c>
      <c r="I149" s="1">
        <v>7.6</v>
      </c>
      <c r="J149" s="1">
        <v>2.1</v>
      </c>
      <c r="K149" s="1">
        <v>-1.6</v>
      </c>
      <c r="L149" s="1">
        <v>-8.6999999999999993</v>
      </c>
      <c r="M149" s="1">
        <v>-10.4</v>
      </c>
      <c r="N149" s="1">
        <v>-3.2</v>
      </c>
      <c r="O149" s="1">
        <f t="shared" si="77"/>
        <v>21.9</v>
      </c>
      <c r="P149" s="1">
        <f t="shared" si="85"/>
        <v>-6.8999999999999995</v>
      </c>
      <c r="Q149" s="1">
        <f t="shared" si="86"/>
        <v>-6.6999999999999993</v>
      </c>
      <c r="R149" s="1">
        <f t="shared" si="87"/>
        <v>6.5999999999999988</v>
      </c>
      <c r="S149" s="1">
        <f t="shared" si="88"/>
        <v>-2.7333333333333329</v>
      </c>
      <c r="U149" s="1">
        <f t="shared" si="78"/>
        <v>7.8</v>
      </c>
      <c r="V149" s="1">
        <f t="shared" si="79"/>
        <v>-13</v>
      </c>
      <c r="W149" s="4">
        <f t="shared" si="97"/>
        <v>142.03571428571428</v>
      </c>
      <c r="X149" s="1">
        <f t="shared" si="90"/>
        <v>275.31081081081084</v>
      </c>
      <c r="Y149" s="1">
        <f t="shared" si="80"/>
        <v>133.27509652509656</v>
      </c>
      <c r="Z149" s="1">
        <f t="shared" si="81"/>
        <v>208.67326254826256</v>
      </c>
      <c r="AA149" s="7">
        <f t="shared" si="82"/>
        <v>693.03050193050206</v>
      </c>
      <c r="AB149" s="1">
        <f t="shared" si="83"/>
        <v>229.30042016806721</v>
      </c>
      <c r="AC149" s="1">
        <f t="shared" si="91"/>
        <v>1987.2703081232489</v>
      </c>
      <c r="AD149" s="1">
        <f t="shared" si="92"/>
        <v>27.385504201680675</v>
      </c>
      <c r="AE149" s="12">
        <f t="shared" si="93"/>
        <v>0.62871816007143189</v>
      </c>
      <c r="AH149" s="23">
        <f t="shared" si="84"/>
        <v>0.22982000000000002</v>
      </c>
      <c r="AI149" s="23">
        <f t="shared" si="75"/>
        <v>0.25892999999999999</v>
      </c>
      <c r="AJ149" s="11">
        <f t="shared" si="74"/>
        <v>0.18756</v>
      </c>
      <c r="AK149" s="11">
        <f t="shared" si="74"/>
        <v>0.28598000000000001</v>
      </c>
      <c r="AL149" s="11">
        <f t="shared" si="74"/>
        <v>0.32501999999999998</v>
      </c>
      <c r="AM149" s="11">
        <f t="shared" si="74"/>
        <v>0.47864999999999996</v>
      </c>
      <c r="AN149" s="23">
        <f t="shared" si="67"/>
        <v>0.9228689826580001</v>
      </c>
      <c r="AO149" s="23">
        <f t="shared" si="67"/>
        <v>1.060576983712</v>
      </c>
      <c r="AP149" s="23">
        <f t="shared" si="67"/>
        <v>0.87711883616800002</v>
      </c>
      <c r="AQ149" s="23">
        <f t="shared" si="66"/>
        <v>0.81733376096800003</v>
      </c>
      <c r="AR149" s="23">
        <f t="shared" si="66"/>
        <v>0.65369959045000003</v>
      </c>
      <c r="AS149" s="23">
        <f t="shared" si="76"/>
        <v>2.3315553234806097</v>
      </c>
      <c r="AT149" s="23">
        <f t="shared" si="76"/>
        <v>1.1341310096321102</v>
      </c>
      <c r="AU149" s="23">
        <f t="shared" si="76"/>
        <v>0.92819772768056996</v>
      </c>
      <c r="AV149" s="23">
        <f t="shared" si="76"/>
        <v>0.29798425467655187</v>
      </c>
    </row>
    <row r="150" spans="1:48" x14ac:dyDescent="0.35">
      <c r="A150">
        <v>1980</v>
      </c>
      <c r="B150" s="1">
        <v>-4.0999999999999996</v>
      </c>
      <c r="C150" s="1">
        <v>-11.5</v>
      </c>
      <c r="D150" s="1">
        <v>-10.1</v>
      </c>
      <c r="E150" s="1">
        <v>-8.6</v>
      </c>
      <c r="F150" s="5">
        <v>0.3</v>
      </c>
      <c r="G150" s="1">
        <v>4.7</v>
      </c>
      <c r="H150" s="1">
        <v>8.1999999999999993</v>
      </c>
      <c r="I150" s="1">
        <v>7.6</v>
      </c>
      <c r="J150" s="1">
        <v>3.3</v>
      </c>
      <c r="K150" s="1">
        <v>-1.7</v>
      </c>
      <c r="L150" s="1">
        <v>-4.7</v>
      </c>
      <c r="M150" s="1">
        <v>-8.4</v>
      </c>
      <c r="N150" s="1">
        <v>-2.1</v>
      </c>
      <c r="O150" s="1">
        <f t="shared" si="77"/>
        <v>24.099999999999998</v>
      </c>
      <c r="P150" s="1">
        <f t="shared" si="85"/>
        <v>-8.6666666666666661</v>
      </c>
      <c r="Q150" s="1">
        <f t="shared" si="86"/>
        <v>-6.1333333333333329</v>
      </c>
      <c r="R150" s="1">
        <f t="shared" si="87"/>
        <v>6.833333333333333</v>
      </c>
      <c r="S150" s="1">
        <f t="shared" si="88"/>
        <v>-1.0333333333333334</v>
      </c>
      <c r="U150" s="1">
        <f t="shared" si="78"/>
        <v>8.1999999999999993</v>
      </c>
      <c r="V150" s="1">
        <f t="shared" si="79"/>
        <v>-11.5</v>
      </c>
      <c r="W150" s="5">
        <f t="shared" ref="W150" si="98">INTERCEPT(E$7:F$7,E150:F150)</f>
        <v>134.47191011235955</v>
      </c>
      <c r="X150" s="1">
        <f t="shared" si="90"/>
        <v>278.13</v>
      </c>
      <c r="Y150" s="1">
        <f t="shared" si="80"/>
        <v>143.65808988764044</v>
      </c>
      <c r="Z150" s="1">
        <f t="shared" si="81"/>
        <v>206.30095505617976</v>
      </c>
      <c r="AA150" s="7">
        <f t="shared" si="82"/>
        <v>785.3308913857677</v>
      </c>
      <c r="AB150" s="1">
        <f t="shared" si="83"/>
        <v>224.16109930154872</v>
      </c>
      <c r="AC150" s="1">
        <f t="shared" si="91"/>
        <v>1718.5684279785401</v>
      </c>
      <c r="AD150" s="1">
        <f t="shared" si="92"/>
        <v>22.391360461585194</v>
      </c>
      <c r="AE150" s="12">
        <f t="shared" si="93"/>
        <v>0.59666080028685897</v>
      </c>
      <c r="AH150" s="23">
        <f t="shared" si="84"/>
        <v>0.24458000000000002</v>
      </c>
      <c r="AI150" s="23">
        <f t="shared" si="75"/>
        <v>0.28686999999999996</v>
      </c>
      <c r="AJ150" s="11">
        <f t="shared" si="74"/>
        <v>0.20163999999999999</v>
      </c>
      <c r="AK150" s="11">
        <f t="shared" si="74"/>
        <v>0.30841999999999997</v>
      </c>
      <c r="AL150" s="11">
        <f t="shared" si="74"/>
        <v>0.34658</v>
      </c>
      <c r="AM150" s="11">
        <f t="shared" si="74"/>
        <v>0.49295</v>
      </c>
      <c r="AN150" s="23">
        <f t="shared" si="67"/>
        <v>0.87567374049800017</v>
      </c>
      <c r="AO150" s="23">
        <f t="shared" si="67"/>
        <v>1.0314576288320001</v>
      </c>
      <c r="AP150" s="23">
        <f t="shared" si="67"/>
        <v>0.84185320928800011</v>
      </c>
      <c r="AQ150" s="23">
        <f t="shared" si="66"/>
        <v>0.78747902528800007</v>
      </c>
      <c r="AR150" s="23">
        <f t="shared" si="66"/>
        <v>0.64427978005000019</v>
      </c>
      <c r="AS150" s="23">
        <f t="shared" si="76"/>
        <v>2.4476566031646678</v>
      </c>
      <c r="AT150" s="23">
        <f t="shared" si="76"/>
        <v>1.1827756038061903</v>
      </c>
      <c r="AU150" s="23">
        <f t="shared" si="76"/>
        <v>0.9698631197328561</v>
      </c>
      <c r="AV150" s="23">
        <f t="shared" si="76"/>
        <v>0.31491375253841269</v>
      </c>
    </row>
    <row r="151" spans="1:48" x14ac:dyDescent="0.35">
      <c r="A151">
        <v>1981</v>
      </c>
      <c r="B151" s="1">
        <v>-4.5</v>
      </c>
      <c r="C151" s="1">
        <v>-10.7</v>
      </c>
      <c r="D151" s="1">
        <v>-8.6</v>
      </c>
      <c r="E151" s="1">
        <v>-8.1999999999999993</v>
      </c>
      <c r="F151" s="6">
        <v>1</v>
      </c>
      <c r="G151" s="1">
        <v>4.5</v>
      </c>
      <c r="H151" s="1">
        <v>8.1</v>
      </c>
      <c r="I151" s="1">
        <v>8</v>
      </c>
      <c r="J151" s="1">
        <v>3.8</v>
      </c>
      <c r="K151" s="1">
        <v>-1.5</v>
      </c>
      <c r="L151" s="1">
        <v>-4.4000000000000004</v>
      </c>
      <c r="M151" s="1">
        <v>-8.1999999999999993</v>
      </c>
      <c r="N151" s="1">
        <v>-1.7</v>
      </c>
      <c r="O151" s="1">
        <f t="shared" si="77"/>
        <v>25.400000000000002</v>
      </c>
      <c r="P151" s="1">
        <f t="shared" si="85"/>
        <v>-7.8666666666666671</v>
      </c>
      <c r="Q151" s="1">
        <f t="shared" si="86"/>
        <v>-5.2666666666666657</v>
      </c>
      <c r="R151" s="1">
        <f t="shared" si="87"/>
        <v>6.8666666666666671</v>
      </c>
      <c r="S151" s="1">
        <f t="shared" si="88"/>
        <v>-0.70000000000000018</v>
      </c>
      <c r="U151" s="1">
        <f t="shared" si="78"/>
        <v>8.1</v>
      </c>
      <c r="V151" s="1">
        <f t="shared" si="79"/>
        <v>-10.7</v>
      </c>
      <c r="W151" s="4">
        <f t="shared" ref="W151:W154" si="99">INTERCEPT(F$7:G$7,F151:G151)</f>
        <v>126.78571428571429</v>
      </c>
      <c r="X151" s="1">
        <f t="shared" si="90"/>
        <v>279.8679245283019</v>
      </c>
      <c r="Y151" s="1">
        <f t="shared" si="80"/>
        <v>153.08221024258762</v>
      </c>
      <c r="Z151" s="1">
        <f t="shared" si="81"/>
        <v>203.32681940700809</v>
      </c>
      <c r="AA151" s="7">
        <f t="shared" si="82"/>
        <v>826.64393530997302</v>
      </c>
      <c r="AB151" s="1">
        <f t="shared" si="83"/>
        <v>213.65571428571428</v>
      </c>
      <c r="AC151" s="1">
        <f t="shared" si="91"/>
        <v>1524.0774285714285</v>
      </c>
      <c r="AD151" s="1">
        <f t="shared" si="92"/>
        <v>19.957857142857151</v>
      </c>
      <c r="AE151" s="12">
        <f t="shared" si="93"/>
        <v>0.57588057951344529</v>
      </c>
      <c r="AH151" s="23">
        <f t="shared" si="84"/>
        <v>0.24088999999999999</v>
      </c>
      <c r="AI151" s="23">
        <f t="shared" si="75"/>
        <v>0.30338000000000004</v>
      </c>
      <c r="AJ151" s="11">
        <f t="shared" si="74"/>
        <v>0.20996000000000001</v>
      </c>
      <c r="AK151" s="11">
        <f t="shared" si="74"/>
        <v>0.32168000000000002</v>
      </c>
      <c r="AL151" s="11">
        <f t="shared" si="74"/>
        <v>0.35931999999999997</v>
      </c>
      <c r="AM151" s="11">
        <f t="shared" si="74"/>
        <v>0.50139999999999996</v>
      </c>
      <c r="AN151" s="23">
        <f t="shared" si="67"/>
        <v>0.8495616070480001</v>
      </c>
      <c r="AO151" s="23">
        <f t="shared" si="67"/>
        <v>1.014701747872</v>
      </c>
      <c r="AP151" s="23">
        <f t="shared" si="67"/>
        <v>0.822160014208</v>
      </c>
      <c r="AQ151" s="23">
        <f t="shared" si="66"/>
        <v>0.77089508700800002</v>
      </c>
      <c r="AR151" s="23">
        <f t="shared" si="66"/>
        <v>0.63917874320000012</v>
      </c>
      <c r="AS151" s="23">
        <f t="shared" si="76"/>
        <v>2.490731409127517</v>
      </c>
      <c r="AT151" s="23">
        <f t="shared" si="76"/>
        <v>1.1992100214692754</v>
      </c>
      <c r="AU151" s="23">
        <f t="shared" si="76"/>
        <v>0.98451307425055024</v>
      </c>
      <c r="AV151" s="23">
        <f t="shared" si="76"/>
        <v>0.32180918787766893</v>
      </c>
    </row>
    <row r="152" spans="1:48" x14ac:dyDescent="0.35">
      <c r="A152">
        <v>1982</v>
      </c>
      <c r="B152" s="1">
        <v>-8.6999999999999993</v>
      </c>
      <c r="C152" s="1">
        <v>-17.7</v>
      </c>
      <c r="D152" s="1">
        <v>-14.9</v>
      </c>
      <c r="E152" s="1">
        <v>-8.5</v>
      </c>
      <c r="F152" s="6">
        <v>-1.5</v>
      </c>
      <c r="G152" s="1">
        <v>5</v>
      </c>
      <c r="H152" s="1">
        <v>8.6</v>
      </c>
      <c r="I152" s="1">
        <v>7.2</v>
      </c>
      <c r="J152" s="1">
        <v>1.8</v>
      </c>
      <c r="K152" s="1">
        <v>-2.2000000000000002</v>
      </c>
      <c r="L152" s="1">
        <v>-7.4</v>
      </c>
      <c r="M152" s="1">
        <v>-11.6</v>
      </c>
      <c r="N152" s="1">
        <v>-4.2</v>
      </c>
      <c r="O152" s="1">
        <f t="shared" si="77"/>
        <v>22.6</v>
      </c>
      <c r="P152" s="1">
        <f t="shared" si="85"/>
        <v>-11.533333333333331</v>
      </c>
      <c r="Q152" s="1">
        <f t="shared" si="86"/>
        <v>-8.2999999999999989</v>
      </c>
      <c r="R152" s="1">
        <f t="shared" si="87"/>
        <v>6.9333333333333336</v>
      </c>
      <c r="S152" s="1">
        <f t="shared" si="88"/>
        <v>-2.6</v>
      </c>
      <c r="U152" s="1">
        <f t="shared" si="78"/>
        <v>8.6</v>
      </c>
      <c r="V152" s="1">
        <f t="shared" si="79"/>
        <v>-17.7</v>
      </c>
      <c r="W152" s="4">
        <f t="shared" si="99"/>
        <v>142.53846153846155</v>
      </c>
      <c r="X152" s="1">
        <f t="shared" si="90"/>
        <v>271.72500000000002</v>
      </c>
      <c r="Y152" s="1">
        <f t="shared" si="80"/>
        <v>129.18653846153848</v>
      </c>
      <c r="Z152" s="1">
        <f t="shared" si="81"/>
        <v>207.13173076923078</v>
      </c>
      <c r="AA152" s="7">
        <f t="shared" si="82"/>
        <v>740.66948717948719</v>
      </c>
      <c r="AB152" s="1">
        <f t="shared" si="83"/>
        <v>227.67053701015965</v>
      </c>
      <c r="AC152" s="1">
        <f t="shared" si="91"/>
        <v>2686.5123367198835</v>
      </c>
      <c r="AD152" s="1">
        <f t="shared" si="92"/>
        <v>28.703193033381723</v>
      </c>
      <c r="AE152" s="12">
        <f t="shared" si="93"/>
        <v>0.65570729405603656</v>
      </c>
      <c r="AH152" s="23">
        <f t="shared" si="84"/>
        <v>0.25934000000000001</v>
      </c>
      <c r="AI152" s="23">
        <f t="shared" si="75"/>
        <v>0.26782</v>
      </c>
      <c r="AJ152" s="11">
        <f t="shared" si="74"/>
        <v>0.19204000000000002</v>
      </c>
      <c r="AK152" s="11">
        <f t="shared" si="74"/>
        <v>0.29312000000000005</v>
      </c>
      <c r="AL152" s="11">
        <f t="shared" si="74"/>
        <v>0.33188000000000001</v>
      </c>
      <c r="AM152" s="11">
        <f t="shared" si="74"/>
        <v>0.48319999999999996</v>
      </c>
      <c r="AN152" s="23">
        <f t="shared" si="67"/>
        <v>0.90744247680800016</v>
      </c>
      <c r="AO152" s="23">
        <f t="shared" si="67"/>
        <v>1.051207655072</v>
      </c>
      <c r="AP152" s="23">
        <f t="shared" si="67"/>
        <v>0.86563358924800005</v>
      </c>
      <c r="AQ152" s="23">
        <f t="shared" si="66"/>
        <v>0.80759048924800014</v>
      </c>
      <c r="AR152" s="23">
        <f t="shared" si="66"/>
        <v>0.6505950208000002</v>
      </c>
      <c r="AS152" s="23">
        <f t="shared" si="76"/>
        <v>2.3996888606214415</v>
      </c>
      <c r="AT152" s="23">
        <f t="shared" si="76"/>
        <v>1.164761772259381</v>
      </c>
      <c r="AU152" s="23">
        <f t="shared" si="76"/>
        <v>0.95383319327201566</v>
      </c>
      <c r="AV152" s="23">
        <f t="shared" si="76"/>
        <v>0.30732340060890734</v>
      </c>
    </row>
    <row r="153" spans="1:48" x14ac:dyDescent="0.35">
      <c r="A153">
        <v>1983</v>
      </c>
      <c r="B153" s="1">
        <v>-28.9</v>
      </c>
      <c r="C153" s="1">
        <v>-20.9</v>
      </c>
      <c r="D153" s="1">
        <v>-23</v>
      </c>
      <c r="E153" s="1">
        <v>-9.5</v>
      </c>
      <c r="F153" s="6">
        <v>-1.4</v>
      </c>
      <c r="G153" s="1">
        <v>4</v>
      </c>
      <c r="H153" s="1">
        <v>6.2</v>
      </c>
      <c r="I153" s="1">
        <v>5.6</v>
      </c>
      <c r="J153" s="1">
        <v>3.1</v>
      </c>
      <c r="K153" s="1">
        <v>-3.5</v>
      </c>
      <c r="L153" s="1">
        <v>-7.3</v>
      </c>
      <c r="M153" s="1">
        <v>-9.6</v>
      </c>
      <c r="N153" s="1">
        <v>-7.1</v>
      </c>
      <c r="O153" s="1">
        <f t="shared" si="77"/>
        <v>18.899999999999999</v>
      </c>
      <c r="P153" s="1">
        <f t="shared" si="85"/>
        <v>-20.466666666666665</v>
      </c>
      <c r="Q153" s="1">
        <f t="shared" si="86"/>
        <v>-11.299999999999999</v>
      </c>
      <c r="R153" s="1">
        <f t="shared" si="87"/>
        <v>5.2666666666666666</v>
      </c>
      <c r="S153" s="1">
        <f t="shared" si="88"/>
        <v>-2.5666666666666664</v>
      </c>
      <c r="U153" s="1">
        <f t="shared" si="78"/>
        <v>6.2</v>
      </c>
      <c r="V153" s="1">
        <f t="shared" si="79"/>
        <v>-28.9</v>
      </c>
      <c r="W153" s="4">
        <f t="shared" si="99"/>
        <v>143.40740740740742</v>
      </c>
      <c r="X153" s="1">
        <f t="shared" si="90"/>
        <v>272.32575757575756</v>
      </c>
      <c r="Y153" s="1">
        <f t="shared" si="80"/>
        <v>128.91835016835014</v>
      </c>
      <c r="Z153" s="1">
        <f t="shared" si="81"/>
        <v>207.86658249158251</v>
      </c>
      <c r="AA153" s="7">
        <f t="shared" si="82"/>
        <v>532.86251402918049</v>
      </c>
      <c r="AB153" s="1">
        <f t="shared" si="83"/>
        <v>236.6824074074074</v>
      </c>
      <c r="AC153" s="1">
        <f t="shared" si="91"/>
        <v>4560.0810493827157</v>
      </c>
      <c r="AD153" s="1">
        <f t="shared" si="92"/>
        <v>25.066203703703721</v>
      </c>
      <c r="AE153" s="12">
        <f t="shared" si="93"/>
        <v>0.74524602370518411</v>
      </c>
      <c r="AH153" s="23">
        <f t="shared" si="84"/>
        <v>0.17078000000000002</v>
      </c>
      <c r="AI153" s="23">
        <f t="shared" si="75"/>
        <v>0.22082999999999997</v>
      </c>
      <c r="AJ153" s="11">
        <f t="shared" si="74"/>
        <v>0.16836000000000001</v>
      </c>
      <c r="AK153" s="11">
        <f t="shared" si="74"/>
        <v>0.25538</v>
      </c>
      <c r="AL153" s="11">
        <f t="shared" si="74"/>
        <v>0.29561999999999999</v>
      </c>
      <c r="AM153" s="11">
        <f t="shared" si="74"/>
        <v>0.45914999999999995</v>
      </c>
      <c r="AN153" s="23">
        <f t="shared" si="67"/>
        <v>0.99331515113800017</v>
      </c>
      <c r="AO153" s="23">
        <f t="shared" si="67"/>
        <v>1.1018315168320001</v>
      </c>
      <c r="AP153" s="23">
        <f t="shared" si="67"/>
        <v>0.92913604544799999</v>
      </c>
      <c r="AQ153" s="23">
        <f t="shared" si="66"/>
        <v>0.86167046624800014</v>
      </c>
      <c r="AR153" s="23">
        <f t="shared" si="66"/>
        <v>0.66813980845000021</v>
      </c>
      <c r="AS153" s="23">
        <f t="shared" si="76"/>
        <v>2.0838364548734827</v>
      </c>
      <c r="AT153" s="23">
        <f t="shared" si="76"/>
        <v>1.0235405919235447</v>
      </c>
      <c r="AU153" s="23">
        <f t="shared" si="76"/>
        <v>0.83568536308440267</v>
      </c>
      <c r="AV153" s="23">
        <f t="shared" si="76"/>
        <v>0.26416136163056453</v>
      </c>
    </row>
    <row r="154" spans="1:48" x14ac:dyDescent="0.35">
      <c r="A154">
        <v>1984</v>
      </c>
      <c r="B154" s="1">
        <v>-21.8</v>
      </c>
      <c r="C154" s="1">
        <v>-29.9</v>
      </c>
      <c r="D154" s="1">
        <v>-19</v>
      </c>
      <c r="E154" s="1">
        <v>-13.3</v>
      </c>
      <c r="F154" s="6">
        <v>-4</v>
      </c>
      <c r="G154" s="1">
        <v>3</v>
      </c>
      <c r="H154" s="1">
        <v>8.3000000000000007</v>
      </c>
      <c r="I154" s="1">
        <v>6.6</v>
      </c>
      <c r="J154" s="1">
        <v>2.7</v>
      </c>
      <c r="K154" s="1">
        <v>-2.8</v>
      </c>
      <c r="L154" s="1">
        <v>-5.7</v>
      </c>
      <c r="M154" s="1">
        <v>-10.7</v>
      </c>
      <c r="N154" s="1">
        <v>-7.2</v>
      </c>
      <c r="O154" s="1">
        <f t="shared" si="77"/>
        <v>20.599999999999998</v>
      </c>
      <c r="P154" s="1">
        <f t="shared" si="85"/>
        <v>-20.433333333333334</v>
      </c>
      <c r="Q154" s="1">
        <f t="shared" si="86"/>
        <v>-12.1</v>
      </c>
      <c r="R154" s="1">
        <f t="shared" si="87"/>
        <v>5.9666666666666659</v>
      </c>
      <c r="S154" s="1">
        <f t="shared" si="88"/>
        <v>-1.9333333333333333</v>
      </c>
      <c r="U154" s="1">
        <f t="shared" si="78"/>
        <v>8.3000000000000007</v>
      </c>
      <c r="V154" s="1">
        <f t="shared" si="79"/>
        <v>-29.9</v>
      </c>
      <c r="W154" s="4">
        <f t="shared" si="99"/>
        <v>152.92857142857142</v>
      </c>
      <c r="X154" s="1">
        <f t="shared" si="90"/>
        <v>272.9727272727273</v>
      </c>
      <c r="Y154" s="1">
        <f t="shared" si="80"/>
        <v>120.04415584415588</v>
      </c>
      <c r="Z154" s="1">
        <f t="shared" si="81"/>
        <v>212.95064935064937</v>
      </c>
      <c r="AA154" s="7">
        <f t="shared" si="82"/>
        <v>664.24432900432919</v>
      </c>
      <c r="AB154" s="1">
        <f t="shared" si="83"/>
        <v>245.60281385281385</v>
      </c>
      <c r="AC154" s="1">
        <f t="shared" si="91"/>
        <v>4895.6827561327555</v>
      </c>
      <c r="AD154" s="1">
        <f t="shared" si="92"/>
        <v>30.12716450216449</v>
      </c>
      <c r="AE154" s="12">
        <f t="shared" si="93"/>
        <v>0.73080870772528617</v>
      </c>
      <c r="AH154" s="23">
        <f t="shared" si="84"/>
        <v>0.24827000000000005</v>
      </c>
      <c r="AI154" s="23">
        <f t="shared" si="75"/>
        <v>0.24241999999999997</v>
      </c>
      <c r="AJ154" s="11">
        <f t="shared" si="74"/>
        <v>0.17923999999999998</v>
      </c>
      <c r="AK154" s="11">
        <f t="shared" si="74"/>
        <v>0.27272000000000002</v>
      </c>
      <c r="AL154" s="11">
        <f t="shared" si="74"/>
        <v>0.31228</v>
      </c>
      <c r="AM154" s="11">
        <f t="shared" si="74"/>
        <v>0.47019999999999995</v>
      </c>
      <c r="AN154" s="23">
        <f t="shared" si="67"/>
        <v>0.95253304448800014</v>
      </c>
      <c r="AO154" s="23">
        <f t="shared" si="67"/>
        <v>1.0782348857920001</v>
      </c>
      <c r="AP154" s="23">
        <f t="shared" si="67"/>
        <v>0.89910320012800005</v>
      </c>
      <c r="AQ154" s="23">
        <f t="shared" si="66"/>
        <v>0.83603269212800002</v>
      </c>
      <c r="AR154" s="23">
        <f t="shared" si="66"/>
        <v>0.6597310568000001</v>
      </c>
      <c r="AS154" s="23">
        <f t="shared" si="76"/>
        <v>2.3015428684275387</v>
      </c>
      <c r="AT154" s="23">
        <f t="shared" si="76"/>
        <v>1.1241558660465187</v>
      </c>
      <c r="AU154" s="23">
        <f t="shared" si="76"/>
        <v>0.91905217010741158</v>
      </c>
      <c r="AV154" s="23">
        <f t="shared" si="76"/>
        <v>0.29307274212539264</v>
      </c>
    </row>
    <row r="155" spans="1:48" x14ac:dyDescent="0.35">
      <c r="A155">
        <v>1985</v>
      </c>
      <c r="B155" s="1">
        <v>-4.8</v>
      </c>
      <c r="C155" s="1">
        <v>-13.8</v>
      </c>
      <c r="D155" s="1">
        <v>-12.5</v>
      </c>
      <c r="E155" s="1">
        <v>-5.6</v>
      </c>
      <c r="F155" s="5">
        <v>2.2000000000000002</v>
      </c>
      <c r="G155" s="1">
        <v>6.3</v>
      </c>
      <c r="H155" s="1">
        <v>8.6999999999999993</v>
      </c>
      <c r="I155" s="1">
        <v>7.4</v>
      </c>
      <c r="J155" s="1">
        <v>4.0999999999999996</v>
      </c>
      <c r="K155" s="1">
        <v>-2.7</v>
      </c>
      <c r="L155" s="1">
        <v>-4</v>
      </c>
      <c r="M155" s="1">
        <v>-5.4</v>
      </c>
      <c r="N155" s="1">
        <v>-1.7</v>
      </c>
      <c r="O155" s="1">
        <f t="shared" si="77"/>
        <v>28.700000000000003</v>
      </c>
      <c r="P155" s="1">
        <f t="shared" si="85"/>
        <v>-9.7666666666666675</v>
      </c>
      <c r="Q155" s="1">
        <f t="shared" si="86"/>
        <v>-5.3000000000000007</v>
      </c>
      <c r="R155" s="1">
        <f t="shared" si="87"/>
        <v>7.4666666666666659</v>
      </c>
      <c r="S155" s="1">
        <f t="shared" si="88"/>
        <v>-0.86666666666666681</v>
      </c>
      <c r="U155" s="1">
        <f t="shared" si="78"/>
        <v>8.6999999999999993</v>
      </c>
      <c r="V155" s="1">
        <f t="shared" si="79"/>
        <v>-13.8</v>
      </c>
      <c r="W155" s="5">
        <f t="shared" ref="W155" si="100">INTERCEPT(E$7:F$7,E155:F155)</f>
        <v>126.8974358974359</v>
      </c>
      <c r="X155" s="1">
        <f t="shared" si="90"/>
        <v>276.38970588235293</v>
      </c>
      <c r="Y155" s="1">
        <f t="shared" si="80"/>
        <v>149.49226998491702</v>
      </c>
      <c r="Z155" s="1">
        <f t="shared" si="81"/>
        <v>201.64357088989442</v>
      </c>
      <c r="AA155" s="7">
        <f t="shared" si="82"/>
        <v>867.05516591251853</v>
      </c>
      <c r="AB155" s="1">
        <f t="shared" si="83"/>
        <v>218.92470862470861</v>
      </c>
      <c r="AC155" s="1">
        <f t="shared" si="91"/>
        <v>2014.1073193473192</v>
      </c>
      <c r="AD155" s="1">
        <f t="shared" si="92"/>
        <v>17.435081585081591</v>
      </c>
      <c r="AE155" s="12">
        <f t="shared" si="93"/>
        <v>0.60382164842390773</v>
      </c>
      <c r="AH155" s="23">
        <f t="shared" si="84"/>
        <v>0.26302999999999999</v>
      </c>
      <c r="AI155" s="23">
        <f t="shared" si="75"/>
        <v>0.34529000000000004</v>
      </c>
      <c r="AJ155" s="11">
        <f t="shared" si="74"/>
        <v>0.23108000000000004</v>
      </c>
      <c r="AK155" s="11">
        <f t="shared" si="74"/>
        <v>0.35534000000000004</v>
      </c>
      <c r="AL155" s="11">
        <f t="shared" si="74"/>
        <v>0.39166000000000001</v>
      </c>
      <c r="AM155" s="11">
        <f t="shared" si="74"/>
        <v>0.52285000000000004</v>
      </c>
      <c r="AN155" s="23">
        <f t="shared" si="67"/>
        <v>0.78920204552199991</v>
      </c>
      <c r="AO155" s="23">
        <f t="shared" si="67"/>
        <v>0.9736722786880001</v>
      </c>
      <c r="AP155" s="23">
        <f t="shared" si="67"/>
        <v>0.77599156775199996</v>
      </c>
      <c r="AQ155" s="23">
        <f t="shared" si="66"/>
        <v>0.73232548455200019</v>
      </c>
      <c r="AR155" s="23">
        <f t="shared" si="66"/>
        <v>0.62778203645000008</v>
      </c>
      <c r="AS155" s="23">
        <f t="shared" si="76"/>
        <v>2.498781137942264</v>
      </c>
      <c r="AT155" s="23">
        <f t="shared" si="76"/>
        <v>1.1931902550560103</v>
      </c>
      <c r="AU155" s="23">
        <f t="shared" si="76"/>
        <v>0.9827431964913389</v>
      </c>
      <c r="AV155" s="23">
        <f t="shared" si="76"/>
        <v>0.32662982858754108</v>
      </c>
    </row>
    <row r="156" spans="1:48" x14ac:dyDescent="0.35">
      <c r="A156">
        <v>1986</v>
      </c>
      <c r="B156" s="1">
        <v>-6.1</v>
      </c>
      <c r="C156" s="1">
        <v>-4.0999999999999996</v>
      </c>
      <c r="D156" s="1">
        <v>-13.7</v>
      </c>
      <c r="E156" s="1">
        <v>-6.9</v>
      </c>
      <c r="F156" s="1">
        <v>-0.6</v>
      </c>
      <c r="G156" s="1">
        <v>3.9</v>
      </c>
      <c r="H156" s="1">
        <v>7</v>
      </c>
      <c r="I156" s="1">
        <v>7.9</v>
      </c>
      <c r="J156" s="1">
        <v>3.8</v>
      </c>
      <c r="K156" s="1">
        <v>-3.8</v>
      </c>
      <c r="L156" s="1">
        <v>-9.4</v>
      </c>
      <c r="M156" s="1">
        <v>-10</v>
      </c>
      <c r="N156" s="1">
        <v>-2.7</v>
      </c>
      <c r="O156" s="1">
        <f t="shared" si="77"/>
        <v>22.6</v>
      </c>
      <c r="P156" s="1">
        <f t="shared" si="85"/>
        <v>-5.2</v>
      </c>
      <c r="Q156" s="1">
        <f t="shared" si="86"/>
        <v>-7.0666666666666673</v>
      </c>
      <c r="R156" s="1">
        <f t="shared" si="87"/>
        <v>6.2666666666666666</v>
      </c>
      <c r="S156" s="1">
        <f t="shared" si="88"/>
        <v>-3.1333333333333333</v>
      </c>
      <c r="U156" s="1">
        <f t="shared" si="78"/>
        <v>7.9</v>
      </c>
      <c r="V156" s="1">
        <f t="shared" si="79"/>
        <v>-13.7</v>
      </c>
      <c r="W156" s="4">
        <f t="shared" ref="W156:W157" si="101">INTERCEPT(F$7:G$7,F156:G156)</f>
        <v>139.56666666666666</v>
      </c>
      <c r="X156" s="1">
        <f t="shared" si="90"/>
        <v>273.25</v>
      </c>
      <c r="Y156" s="1">
        <f t="shared" si="80"/>
        <v>133.68333333333334</v>
      </c>
      <c r="Z156" s="1">
        <f t="shared" si="81"/>
        <v>206.40833333333333</v>
      </c>
      <c r="AA156" s="7">
        <f t="shared" si="82"/>
        <v>704.06555555555553</v>
      </c>
      <c r="AB156" s="1">
        <f t="shared" si="83"/>
        <v>228.17696078431374</v>
      </c>
      <c r="AC156" s="1">
        <f t="shared" si="91"/>
        <v>2084.0162418300652</v>
      </c>
      <c r="AD156" s="1">
        <f t="shared" si="92"/>
        <v>25.478186274509795</v>
      </c>
      <c r="AE156" s="12">
        <f t="shared" si="93"/>
        <v>0.63241479616557184</v>
      </c>
      <c r="AH156" s="23">
        <f t="shared" si="84"/>
        <v>0.20030000000000003</v>
      </c>
      <c r="AI156" s="23">
        <f t="shared" si="75"/>
        <v>0.26782</v>
      </c>
      <c r="AJ156" s="11">
        <f t="shared" si="74"/>
        <v>0.19204000000000002</v>
      </c>
      <c r="AK156" s="11">
        <f t="shared" si="74"/>
        <v>0.29312000000000005</v>
      </c>
      <c r="AL156" s="11">
        <f t="shared" si="74"/>
        <v>0.33188000000000001</v>
      </c>
      <c r="AM156" s="11">
        <f t="shared" si="74"/>
        <v>0.48319999999999996</v>
      </c>
      <c r="AN156" s="23">
        <f t="shared" si="67"/>
        <v>0.90744247680800016</v>
      </c>
      <c r="AO156" s="23">
        <f t="shared" si="67"/>
        <v>1.051207655072</v>
      </c>
      <c r="AP156" s="23">
        <f t="shared" si="67"/>
        <v>0.86563358924800005</v>
      </c>
      <c r="AQ156" s="23">
        <f t="shared" si="66"/>
        <v>0.80759048924800014</v>
      </c>
      <c r="AR156" s="23">
        <f t="shared" si="66"/>
        <v>0.6505950208000002</v>
      </c>
      <c r="AS156" s="23">
        <f t="shared" si="76"/>
        <v>2.339641185303841</v>
      </c>
      <c r="AT156" s="23">
        <f t="shared" si="76"/>
        <v>1.135615811768123</v>
      </c>
      <c r="AU156" s="23">
        <f t="shared" si="76"/>
        <v>0.92996532155054767</v>
      </c>
      <c r="AV156" s="23">
        <f t="shared" si="76"/>
        <v>0.29963321373506163</v>
      </c>
    </row>
    <row r="157" spans="1:48" x14ac:dyDescent="0.35">
      <c r="A157">
        <v>1987</v>
      </c>
      <c r="B157" s="1">
        <v>-9.6999999999999993</v>
      </c>
      <c r="C157" s="1">
        <v>-18.100000000000001</v>
      </c>
      <c r="D157" s="1">
        <v>-14.1</v>
      </c>
      <c r="E157" s="1">
        <v>-11.5</v>
      </c>
      <c r="F157" s="1">
        <v>-0.2</v>
      </c>
      <c r="G157" s="1">
        <v>6.1</v>
      </c>
      <c r="H157" s="1">
        <v>7.2</v>
      </c>
      <c r="I157" s="1">
        <v>9.3000000000000007</v>
      </c>
      <c r="J157" s="1">
        <v>3.8</v>
      </c>
      <c r="K157" s="1">
        <v>-2.1</v>
      </c>
      <c r="L157" s="1">
        <v>-4.3</v>
      </c>
      <c r="M157" s="1">
        <v>-10.7</v>
      </c>
      <c r="N157" s="1">
        <v>-3.7</v>
      </c>
      <c r="O157" s="1">
        <f t="shared" si="77"/>
        <v>26.400000000000002</v>
      </c>
      <c r="P157" s="1">
        <f t="shared" si="85"/>
        <v>-12.6</v>
      </c>
      <c r="Q157" s="1">
        <f t="shared" si="86"/>
        <v>-8.6</v>
      </c>
      <c r="R157" s="1">
        <f t="shared" si="87"/>
        <v>7.5333333333333341</v>
      </c>
      <c r="S157" s="1">
        <f t="shared" si="88"/>
        <v>-0.8666666666666667</v>
      </c>
      <c r="U157" s="1">
        <f t="shared" si="78"/>
        <v>9.3000000000000007</v>
      </c>
      <c r="V157" s="1">
        <f t="shared" si="79"/>
        <v>-18.100000000000001</v>
      </c>
      <c r="W157" s="4">
        <f t="shared" si="101"/>
        <v>136.46825396825398</v>
      </c>
      <c r="X157" s="1">
        <f t="shared" si="90"/>
        <v>277.64406779661016</v>
      </c>
      <c r="Y157" s="1">
        <f t="shared" si="80"/>
        <v>141.17581382835618</v>
      </c>
      <c r="Z157" s="1">
        <f t="shared" si="81"/>
        <v>207.05616088243207</v>
      </c>
      <c r="AA157" s="7">
        <f t="shared" si="82"/>
        <v>875.29004573580835</v>
      </c>
      <c r="AB157" s="1">
        <f t="shared" si="83"/>
        <v>228.21825396825398</v>
      </c>
      <c r="AC157" s="1">
        <f t="shared" si="91"/>
        <v>2753.833597883598</v>
      </c>
      <c r="AD157" s="1">
        <f t="shared" si="92"/>
        <v>22.359126984126988</v>
      </c>
      <c r="AE157" s="12">
        <f t="shared" si="93"/>
        <v>0.63947747764595286</v>
      </c>
      <c r="AH157" s="23">
        <f t="shared" si="84"/>
        <v>0.20768000000000003</v>
      </c>
      <c r="AI157" s="23">
        <f t="shared" si="75"/>
        <v>0.31608000000000003</v>
      </c>
      <c r="AJ157" s="11">
        <f t="shared" si="74"/>
        <v>0.21636000000000002</v>
      </c>
      <c r="AK157" s="11">
        <f t="shared" si="74"/>
        <v>0.33188000000000001</v>
      </c>
      <c r="AL157" s="11">
        <f t="shared" si="74"/>
        <v>0.36912</v>
      </c>
      <c r="AM157" s="11">
        <f t="shared" si="74"/>
        <v>0.50790000000000002</v>
      </c>
      <c r="AN157" s="23">
        <f t="shared" si="67"/>
        <v>0.83037309068800003</v>
      </c>
      <c r="AO157" s="23">
        <f t="shared" si="67"/>
        <v>1.0020405920319999</v>
      </c>
      <c r="AP157" s="23">
        <f t="shared" si="67"/>
        <v>0.80759048924800014</v>
      </c>
      <c r="AQ157" s="23">
        <f t="shared" si="66"/>
        <v>0.75867277004800004</v>
      </c>
      <c r="AR157" s="23">
        <f t="shared" si="66"/>
        <v>0.63549003220000022</v>
      </c>
      <c r="AS157" s="23">
        <f t="shared" si="76"/>
        <v>2.5469305540259226</v>
      </c>
      <c r="AT157" s="23">
        <f t="shared" si="76"/>
        <v>1.2230083559921638</v>
      </c>
      <c r="AU157" s="23">
        <f t="shared" si="76"/>
        <v>1.0050041385915831</v>
      </c>
      <c r="AV157" s="23">
        <f t="shared" si="76"/>
        <v>0.3301858074969331</v>
      </c>
    </row>
    <row r="158" spans="1:48" x14ac:dyDescent="0.35">
      <c r="A158">
        <v>1988</v>
      </c>
      <c r="B158" s="1">
        <v>-13.4</v>
      </c>
      <c r="C158" s="1">
        <v>-8.9</v>
      </c>
      <c r="D158" s="1">
        <v>-12</v>
      </c>
      <c r="E158" s="1">
        <v>-7.9</v>
      </c>
      <c r="F158" s="5">
        <v>0</v>
      </c>
      <c r="G158" s="1">
        <v>3.6</v>
      </c>
      <c r="H158" s="1">
        <v>7</v>
      </c>
      <c r="I158" s="1">
        <v>7.4</v>
      </c>
      <c r="J158" s="1">
        <v>3.5</v>
      </c>
      <c r="K158" s="1">
        <v>-0.6</v>
      </c>
      <c r="L158" s="1">
        <v>-3.5</v>
      </c>
      <c r="M158" s="1">
        <v>-8.4</v>
      </c>
      <c r="N158" s="1">
        <v>-2.8</v>
      </c>
      <c r="O158" s="1">
        <f t="shared" si="77"/>
        <v>21.5</v>
      </c>
      <c r="P158" s="1">
        <f t="shared" si="85"/>
        <v>-11</v>
      </c>
      <c r="Q158" s="1">
        <f t="shared" si="86"/>
        <v>-6.6333333333333329</v>
      </c>
      <c r="R158" s="1">
        <f t="shared" si="87"/>
        <v>6</v>
      </c>
      <c r="S158" s="1">
        <f t="shared" si="88"/>
        <v>-0.20000000000000004</v>
      </c>
      <c r="U158" s="1">
        <f t="shared" si="78"/>
        <v>7.4</v>
      </c>
      <c r="V158" s="1">
        <f t="shared" si="79"/>
        <v>-13.4</v>
      </c>
      <c r="W158" s="5">
        <f t="shared" ref="W158" si="102">INTERCEPT(E$7:F$7,E158:F158)</f>
        <v>135.5</v>
      </c>
      <c r="X158" s="1">
        <f t="shared" si="90"/>
        <v>284.03658536585368</v>
      </c>
      <c r="Y158" s="1">
        <f t="shared" si="80"/>
        <v>148.53658536585368</v>
      </c>
      <c r="Z158" s="1">
        <f t="shared" si="81"/>
        <v>209.76829268292684</v>
      </c>
      <c r="AA158" s="7">
        <f t="shared" si="82"/>
        <v>732.78048780487825</v>
      </c>
      <c r="AB158" s="1">
        <f t="shared" si="83"/>
        <v>222.85593220338984</v>
      </c>
      <c r="AC158" s="1">
        <f t="shared" si="91"/>
        <v>1990.846327683616</v>
      </c>
      <c r="AD158" s="1">
        <f t="shared" si="92"/>
        <v>24.072033898305079</v>
      </c>
      <c r="AE158" s="12">
        <f t="shared" si="93"/>
        <v>0.62239692763856092</v>
      </c>
      <c r="AH158" s="23">
        <f t="shared" si="84"/>
        <v>0.20030000000000003</v>
      </c>
      <c r="AI158" s="23">
        <f t="shared" si="75"/>
        <v>0.25385000000000002</v>
      </c>
      <c r="AJ158" s="11">
        <f t="shared" si="74"/>
        <v>0.185</v>
      </c>
      <c r="AK158" s="11">
        <f t="shared" si="74"/>
        <v>0.28190000000000004</v>
      </c>
      <c r="AL158" s="11">
        <f t="shared" si="74"/>
        <v>0.3211</v>
      </c>
      <c r="AM158" s="11">
        <f t="shared" si="74"/>
        <v>0.47604999999999997</v>
      </c>
      <c r="AN158" s="23">
        <f t="shared" si="67"/>
        <v>0.93185587044999996</v>
      </c>
      <c r="AO158" s="23">
        <f t="shared" si="67"/>
        <v>1.0659745</v>
      </c>
      <c r="AP158" s="23">
        <f t="shared" si="67"/>
        <v>0.88379261620000005</v>
      </c>
      <c r="AQ158" s="23">
        <f t="shared" si="66"/>
        <v>0.82300360820000007</v>
      </c>
      <c r="AR158" s="23">
        <f t="shared" si="66"/>
        <v>0.65551861805000022</v>
      </c>
      <c r="AS158" s="23">
        <f t="shared" si="76"/>
        <v>2.4035812495244597</v>
      </c>
      <c r="AT158" s="23">
        <f t="shared" si="76"/>
        <v>1.1706308483152099</v>
      </c>
      <c r="AU158" s="23">
        <f t="shared" si="76"/>
        <v>0.95775058283358827</v>
      </c>
      <c r="AV158" s="23">
        <f t="shared" si="76"/>
        <v>0.30683683861161837</v>
      </c>
    </row>
    <row r="159" spans="1:48" x14ac:dyDescent="0.35">
      <c r="A159">
        <v>1989</v>
      </c>
      <c r="B159" s="1">
        <v>-16.3</v>
      </c>
      <c r="C159" s="1">
        <v>-22.6</v>
      </c>
      <c r="D159" s="1">
        <v>-20.6</v>
      </c>
      <c r="E159" s="1">
        <v>-8.8000000000000007</v>
      </c>
      <c r="F159" s="6">
        <v>-1.9</v>
      </c>
      <c r="G159" s="1">
        <v>3.7</v>
      </c>
      <c r="H159" s="1">
        <v>6.6</v>
      </c>
      <c r="I159" s="1">
        <v>6.2</v>
      </c>
      <c r="J159" s="1">
        <v>1.2</v>
      </c>
      <c r="K159" s="1">
        <v>-3.4</v>
      </c>
      <c r="L159" s="1">
        <v>-3.3</v>
      </c>
      <c r="M159" s="1">
        <v>-8.5</v>
      </c>
      <c r="N159" s="1">
        <v>-5.6</v>
      </c>
      <c r="O159" s="1">
        <f t="shared" si="77"/>
        <v>17.7</v>
      </c>
      <c r="P159" s="1">
        <f t="shared" si="85"/>
        <v>-15.766666666666667</v>
      </c>
      <c r="Q159" s="1">
        <f t="shared" si="86"/>
        <v>-10.433333333333334</v>
      </c>
      <c r="R159" s="1">
        <f t="shared" si="87"/>
        <v>5.5</v>
      </c>
      <c r="S159" s="1">
        <f t="shared" si="88"/>
        <v>-1.8333333333333333</v>
      </c>
      <c r="U159" s="1">
        <f t="shared" si="78"/>
        <v>6.6</v>
      </c>
      <c r="V159" s="1">
        <f t="shared" si="79"/>
        <v>-22.6</v>
      </c>
      <c r="W159" s="4">
        <f t="shared" ref="W159:W163" si="103">INTERCEPT(F$7:G$7,F159:G159)</f>
        <v>145.84821428571428</v>
      </c>
      <c r="X159" s="1">
        <f t="shared" si="90"/>
        <v>265.95652173913044</v>
      </c>
      <c r="Y159" s="1">
        <f t="shared" si="80"/>
        <v>120.10830745341616</v>
      </c>
      <c r="Z159" s="1">
        <f t="shared" si="81"/>
        <v>205.90236801242236</v>
      </c>
      <c r="AA159" s="7">
        <f t="shared" si="82"/>
        <v>528.47655279503101</v>
      </c>
      <c r="AB159" s="1">
        <f t="shared" si="83"/>
        <v>226.8116289198606</v>
      </c>
      <c r="AC159" s="1">
        <f t="shared" si="91"/>
        <v>3417.295209059233</v>
      </c>
      <c r="AD159" s="1">
        <f t="shared" si="92"/>
        <v>32.44239982578398</v>
      </c>
      <c r="AE159" s="12">
        <f t="shared" si="93"/>
        <v>0.71774493250362581</v>
      </c>
      <c r="AH159" s="23">
        <f t="shared" si="84"/>
        <v>0.18554000000000001</v>
      </c>
      <c r="AI159" s="23">
        <f t="shared" si="75"/>
        <v>0.20558999999999999</v>
      </c>
      <c r="AJ159" s="11">
        <f t="shared" si="74"/>
        <v>0.16067999999999999</v>
      </c>
      <c r="AK159" s="11">
        <f t="shared" si="74"/>
        <v>0.24314000000000002</v>
      </c>
      <c r="AL159" s="11">
        <f t="shared" si="74"/>
        <v>0.28386</v>
      </c>
      <c r="AM159" s="11">
        <f t="shared" si="74"/>
        <v>0.45134999999999997</v>
      </c>
      <c r="AN159" s="23">
        <f t="shared" si="67"/>
        <v>1.023460840402</v>
      </c>
      <c r="AO159" s="23">
        <f t="shared" si="67"/>
        <v>1.118832911008</v>
      </c>
      <c r="AP159" s="23">
        <f t="shared" si="67"/>
        <v>0.95121188423200009</v>
      </c>
      <c r="AQ159" s="23">
        <f t="shared" si="66"/>
        <v>0.88057652903200012</v>
      </c>
      <c r="AR159" s="23">
        <f t="shared" si="66"/>
        <v>0.6744312104500001</v>
      </c>
      <c r="AS159" s="23">
        <f t="shared" si="76"/>
        <v>2.0911920992312889</v>
      </c>
      <c r="AT159" s="23">
        <f t="shared" si="76"/>
        <v>1.0313577282930262</v>
      </c>
      <c r="AU159" s="23">
        <f t="shared" si="76"/>
        <v>0.84131962881047972</v>
      </c>
      <c r="AV159" s="23">
        <f t="shared" si="76"/>
        <v>0.26430764634118181</v>
      </c>
    </row>
    <row r="160" spans="1:48" x14ac:dyDescent="0.35">
      <c r="A160">
        <v>1990</v>
      </c>
      <c r="B160" s="1">
        <v>-15</v>
      </c>
      <c r="C160" s="1">
        <v>-19.600000000000001</v>
      </c>
      <c r="D160" s="1">
        <v>-17.5</v>
      </c>
      <c r="E160" s="1">
        <v>-10.8</v>
      </c>
      <c r="F160" s="6">
        <v>-0.9</v>
      </c>
      <c r="G160" s="1">
        <v>7.1</v>
      </c>
      <c r="H160" s="1">
        <v>8</v>
      </c>
      <c r="I160" s="1">
        <v>6.8</v>
      </c>
      <c r="J160" s="1">
        <v>2.2000000000000002</v>
      </c>
      <c r="K160" s="1">
        <v>-2.9</v>
      </c>
      <c r="L160" s="1">
        <v>-4</v>
      </c>
      <c r="M160" s="1">
        <v>-10.5</v>
      </c>
      <c r="N160" s="1">
        <v>-4.8</v>
      </c>
      <c r="O160" s="1">
        <f t="shared" si="77"/>
        <v>24.099999999999998</v>
      </c>
      <c r="P160" s="1">
        <f t="shared" si="85"/>
        <v>-14.366666666666667</v>
      </c>
      <c r="Q160" s="1">
        <f t="shared" si="86"/>
        <v>-9.7333333333333325</v>
      </c>
      <c r="R160" s="1">
        <f t="shared" si="87"/>
        <v>7.3</v>
      </c>
      <c r="S160" s="1">
        <f t="shared" si="88"/>
        <v>-1.5666666666666664</v>
      </c>
      <c r="U160" s="1">
        <f t="shared" si="78"/>
        <v>8</v>
      </c>
      <c r="V160" s="1">
        <f t="shared" si="79"/>
        <v>-19.600000000000001</v>
      </c>
      <c r="W160" s="4">
        <f t="shared" si="103"/>
        <v>138.93125000000001</v>
      </c>
      <c r="X160" s="1">
        <f t="shared" si="90"/>
        <v>271.15686274509807</v>
      </c>
      <c r="Y160" s="1">
        <f t="shared" si="80"/>
        <v>132.22561274509806</v>
      </c>
      <c r="Z160" s="1">
        <f t="shared" si="81"/>
        <v>205.04405637254905</v>
      </c>
      <c r="AA160" s="7">
        <f t="shared" si="82"/>
        <v>705.20326797385633</v>
      </c>
      <c r="AB160" s="1">
        <f t="shared" si="83"/>
        <v>237.97472826086957</v>
      </c>
      <c r="AC160" s="1">
        <f t="shared" si="91"/>
        <v>3109.5364492753624</v>
      </c>
      <c r="AD160" s="1">
        <f t="shared" si="92"/>
        <v>19.943885869565221</v>
      </c>
      <c r="AE160" s="12">
        <f t="shared" si="93"/>
        <v>0.67740495058266215</v>
      </c>
      <c r="AH160" s="23">
        <f t="shared" si="84"/>
        <v>0.23720000000000002</v>
      </c>
      <c r="AI160" s="23">
        <f t="shared" si="75"/>
        <v>0.28686999999999996</v>
      </c>
      <c r="AJ160" s="11">
        <f t="shared" si="74"/>
        <v>0.20163999999999999</v>
      </c>
      <c r="AK160" s="11">
        <f t="shared" si="74"/>
        <v>0.30841999999999997</v>
      </c>
      <c r="AL160" s="11">
        <f t="shared" si="74"/>
        <v>0.34658</v>
      </c>
      <c r="AM160" s="11">
        <f t="shared" si="74"/>
        <v>0.49295</v>
      </c>
      <c r="AN160" s="23">
        <f t="shared" si="67"/>
        <v>0.87567374049800017</v>
      </c>
      <c r="AO160" s="23">
        <f t="shared" si="67"/>
        <v>1.0314576288320001</v>
      </c>
      <c r="AP160" s="23">
        <f t="shared" si="67"/>
        <v>0.84185320928800011</v>
      </c>
      <c r="AQ160" s="23">
        <f t="shared" si="66"/>
        <v>0.78747902528800007</v>
      </c>
      <c r="AR160" s="23">
        <f t="shared" si="66"/>
        <v>0.64427978005000019</v>
      </c>
      <c r="AS160" s="23">
        <f t="shared" si="76"/>
        <v>2.3194301889669542</v>
      </c>
      <c r="AT160" s="23">
        <f t="shared" si="76"/>
        <v>1.1208130416230342</v>
      </c>
      <c r="AU160" s="23">
        <f t="shared" si="76"/>
        <v>0.91905449325103694</v>
      </c>
      <c r="AV160" s="23">
        <f t="shared" si="76"/>
        <v>0.29841623355746677</v>
      </c>
    </row>
    <row r="161" spans="1:48" x14ac:dyDescent="0.35">
      <c r="A161">
        <v>1991</v>
      </c>
      <c r="B161" s="1">
        <v>-17.2</v>
      </c>
      <c r="C161" s="1">
        <v>-11.7</v>
      </c>
      <c r="D161" s="1">
        <v>-11.9</v>
      </c>
      <c r="E161" s="1">
        <v>-12</v>
      </c>
      <c r="F161" s="6">
        <v>-2.8</v>
      </c>
      <c r="G161" s="1">
        <v>4.2</v>
      </c>
      <c r="H161" s="1">
        <v>8.1</v>
      </c>
      <c r="I161" s="1">
        <v>6.4</v>
      </c>
      <c r="J161" s="1">
        <v>3.5</v>
      </c>
      <c r="K161" s="1">
        <v>-1.1000000000000001</v>
      </c>
      <c r="L161" s="1">
        <v>-7.6</v>
      </c>
      <c r="M161" s="1">
        <v>-7.6</v>
      </c>
      <c r="N161" s="1">
        <v>-4.2</v>
      </c>
      <c r="O161" s="1">
        <f t="shared" si="77"/>
        <v>22.200000000000003</v>
      </c>
      <c r="P161" s="1">
        <f t="shared" si="85"/>
        <v>-13.133333333333333</v>
      </c>
      <c r="Q161" s="1">
        <f t="shared" si="86"/>
        <v>-8.9</v>
      </c>
      <c r="R161" s="1">
        <f t="shared" si="87"/>
        <v>6.2333333333333343</v>
      </c>
      <c r="S161" s="1">
        <f t="shared" si="88"/>
        <v>-1.7333333333333332</v>
      </c>
      <c r="U161" s="1">
        <f t="shared" si="78"/>
        <v>8.1</v>
      </c>
      <c r="V161" s="1">
        <f t="shared" si="79"/>
        <v>-17.2</v>
      </c>
      <c r="W161" s="4">
        <f t="shared" si="103"/>
        <v>147.69999999999999</v>
      </c>
      <c r="X161" s="1">
        <f t="shared" si="90"/>
        <v>281.20652173913044</v>
      </c>
      <c r="Y161" s="1">
        <f t="shared" si="80"/>
        <v>133.50652173913045</v>
      </c>
      <c r="Z161" s="1">
        <f t="shared" si="81"/>
        <v>214.45326086956521</v>
      </c>
      <c r="AA161" s="7">
        <f t="shared" si="82"/>
        <v>720.93521739130438</v>
      </c>
      <c r="AB161" s="1">
        <f t="shared" si="83"/>
        <v>241.54313725490192</v>
      </c>
      <c r="AC161" s="1">
        <f t="shared" si="91"/>
        <v>2769.694640522875</v>
      </c>
      <c r="AD161" s="1">
        <f t="shared" si="92"/>
        <v>26.928431372549028</v>
      </c>
      <c r="AE161" s="12">
        <f t="shared" si="93"/>
        <v>0.66216821626026756</v>
      </c>
      <c r="AH161" s="23">
        <f t="shared" si="84"/>
        <v>0.24088999999999999</v>
      </c>
      <c r="AI161" s="23">
        <f t="shared" si="75"/>
        <v>0.26274000000000003</v>
      </c>
      <c r="AJ161" s="11">
        <f t="shared" si="74"/>
        <v>0.18948000000000001</v>
      </c>
      <c r="AK161" s="11">
        <f t="shared" si="74"/>
        <v>0.28904000000000007</v>
      </c>
      <c r="AL161" s="11">
        <f t="shared" si="74"/>
        <v>0.32796000000000003</v>
      </c>
      <c r="AM161" s="11">
        <f t="shared" si="74"/>
        <v>0.48060000000000003</v>
      </c>
      <c r="AN161" s="23">
        <f t="shared" si="67"/>
        <v>0.9162107843920001</v>
      </c>
      <c r="AO161" s="23">
        <f t="shared" si="67"/>
        <v>1.056549662368</v>
      </c>
      <c r="AP161" s="23">
        <f t="shared" si="67"/>
        <v>0.87216637427199994</v>
      </c>
      <c r="AQ161" s="23">
        <f t="shared" si="66"/>
        <v>0.81313018307200013</v>
      </c>
      <c r="AR161" s="23">
        <f t="shared" si="66"/>
        <v>0.65235679120000001</v>
      </c>
      <c r="AS161" s="23">
        <f t="shared" si="76"/>
        <v>2.3735125347120833</v>
      </c>
      <c r="AT161" s="23">
        <f t="shared" si="76"/>
        <v>1.15346818855669</v>
      </c>
      <c r="AU161" s="23">
        <f t="shared" si="76"/>
        <v>0.94426255662393743</v>
      </c>
      <c r="AV161" s="23">
        <f t="shared" si="76"/>
        <v>0.30361187242229393</v>
      </c>
    </row>
    <row r="162" spans="1:48" x14ac:dyDescent="0.35">
      <c r="A162">
        <v>1992</v>
      </c>
      <c r="B162" s="1">
        <v>-12.8</v>
      </c>
      <c r="C162" s="1">
        <v>-25</v>
      </c>
      <c r="D162" s="1">
        <v>-20.2</v>
      </c>
      <c r="E162" s="1">
        <v>-10.9</v>
      </c>
      <c r="F162" s="6">
        <v>-5.0999999999999996</v>
      </c>
      <c r="G162" s="1">
        <v>1</v>
      </c>
      <c r="H162" s="1">
        <v>5.5</v>
      </c>
      <c r="I162" s="1">
        <v>4.5</v>
      </c>
      <c r="J162" s="1">
        <v>1.9</v>
      </c>
      <c r="K162" s="5">
        <v>0.6</v>
      </c>
      <c r="L162" s="1">
        <v>-7.3</v>
      </c>
      <c r="M162" s="1">
        <v>-11.2</v>
      </c>
      <c r="N162" s="1">
        <v>-6.6</v>
      </c>
      <c r="O162" s="1">
        <f t="shared" si="77"/>
        <v>12.9</v>
      </c>
      <c r="P162" s="1">
        <f t="shared" si="85"/>
        <v>-15.133333333333333</v>
      </c>
      <c r="Q162" s="1">
        <f t="shared" si="86"/>
        <v>-12.066666666666668</v>
      </c>
      <c r="R162" s="1">
        <f t="shared" si="87"/>
        <v>3.6666666666666665</v>
      </c>
      <c r="S162" s="1">
        <f t="shared" si="88"/>
        <v>-1.5999999999999999</v>
      </c>
      <c r="U162" s="1">
        <f t="shared" si="78"/>
        <v>5.5</v>
      </c>
      <c r="V162" s="1">
        <f t="shared" si="79"/>
        <v>-25</v>
      </c>
      <c r="W162" s="4">
        <f t="shared" si="103"/>
        <v>161</v>
      </c>
      <c r="X162" s="5">
        <f t="shared" ref="X162:X163" si="104">INTERCEPT(K$7:L$7,K162:L162)</f>
        <v>290.81645569620252</v>
      </c>
      <c r="Y162" s="1">
        <f t="shared" si="80"/>
        <v>129.81645569620252</v>
      </c>
      <c r="Z162" s="1">
        <f t="shared" si="81"/>
        <v>225.90822784810126</v>
      </c>
      <c r="AA162" s="7">
        <f t="shared" si="82"/>
        <v>475.9936708860759</v>
      </c>
      <c r="AB162" s="1">
        <f t="shared" si="83"/>
        <v>244.79347826086956</v>
      </c>
      <c r="AC162" s="1">
        <f t="shared" si="91"/>
        <v>4079.8913043478256</v>
      </c>
      <c r="AD162" s="1">
        <f t="shared" si="92"/>
        <v>38.603260869565219</v>
      </c>
      <c r="AE162" s="12">
        <f t="shared" si="93"/>
        <v>0.74539681800525504</v>
      </c>
      <c r="AH162" s="23">
        <f t="shared" si="84"/>
        <v>0.14495000000000002</v>
      </c>
      <c r="AI162" s="23">
        <f t="shared" si="75"/>
        <v>0.14463000000000001</v>
      </c>
      <c r="AJ162" s="11">
        <f t="shared" si="74"/>
        <v>0.12996000000000002</v>
      </c>
      <c r="AK162" s="11">
        <f t="shared" si="74"/>
        <v>0.19418000000000002</v>
      </c>
      <c r="AL162" s="11">
        <f t="shared" si="74"/>
        <v>0.23682</v>
      </c>
      <c r="AM162" s="11">
        <f t="shared" si="74"/>
        <v>0.42014999999999997</v>
      </c>
      <c r="AN162" s="23">
        <f t="shared" si="67"/>
        <v>1.1552848652979999</v>
      </c>
      <c r="AO162" s="23">
        <f t="shared" si="67"/>
        <v>1.189693235872</v>
      </c>
      <c r="AP162" s="23">
        <f t="shared" si="67"/>
        <v>1.046766411208</v>
      </c>
      <c r="AQ162" s="23">
        <f t="shared" si="66"/>
        <v>0.96289438400800009</v>
      </c>
      <c r="AR162" s="23">
        <f t="shared" si="66"/>
        <v>0.70254147445000004</v>
      </c>
      <c r="AS162" s="23">
        <f t="shared" si="76"/>
        <v>2.0465225599595684</v>
      </c>
      <c r="AT162" s="23">
        <f t="shared" si="76"/>
        <v>1.0267939710143856</v>
      </c>
      <c r="AU162" s="23">
        <f t="shared" si="76"/>
        <v>0.83493856843617109</v>
      </c>
      <c r="AV162" s="23">
        <f t="shared" si="76"/>
        <v>0.25601452672288283</v>
      </c>
    </row>
    <row r="163" spans="1:48" x14ac:dyDescent="0.35">
      <c r="A163">
        <v>1993</v>
      </c>
      <c r="B163" s="1">
        <v>-19.7</v>
      </c>
      <c r="C163" s="1">
        <v>-20</v>
      </c>
      <c r="D163" s="1">
        <v>-23.5</v>
      </c>
      <c r="E163" s="1">
        <v>-11.7</v>
      </c>
      <c r="F163" s="6">
        <v>-3.2</v>
      </c>
      <c r="G163" s="1">
        <v>4</v>
      </c>
      <c r="H163" s="1">
        <v>7.4</v>
      </c>
      <c r="I163" s="1">
        <v>5.9</v>
      </c>
      <c r="J163" s="1">
        <v>4.3</v>
      </c>
      <c r="K163" s="5">
        <v>0.3</v>
      </c>
      <c r="L163" s="1">
        <v>-8.6</v>
      </c>
      <c r="M163" s="1">
        <v>-12.5</v>
      </c>
      <c r="N163" s="1">
        <v>-6.4</v>
      </c>
      <c r="O163" s="1">
        <f t="shared" si="77"/>
        <v>21.6</v>
      </c>
      <c r="P163" s="1">
        <f t="shared" si="85"/>
        <v>-16.966666666666665</v>
      </c>
      <c r="Q163" s="1">
        <f t="shared" si="86"/>
        <v>-12.800000000000002</v>
      </c>
      <c r="R163" s="1">
        <f t="shared" si="87"/>
        <v>5.7666666666666666</v>
      </c>
      <c r="S163" s="1">
        <f t="shared" si="88"/>
        <v>-1.3333333333333333</v>
      </c>
      <c r="U163" s="1">
        <f t="shared" si="78"/>
        <v>7.4</v>
      </c>
      <c r="V163" s="1">
        <f t="shared" si="79"/>
        <v>-23.5</v>
      </c>
      <c r="W163" s="4">
        <f t="shared" si="103"/>
        <v>149.05555555555554</v>
      </c>
      <c r="X163" s="5">
        <f t="shared" si="104"/>
        <v>289.52808988764048</v>
      </c>
      <c r="Y163" s="1">
        <f t="shared" si="80"/>
        <v>140.47253433208493</v>
      </c>
      <c r="Z163" s="1">
        <f t="shared" si="81"/>
        <v>219.29182272159801</v>
      </c>
      <c r="AA163" s="7">
        <f t="shared" si="82"/>
        <v>692.99783603828575</v>
      </c>
      <c r="AB163" s="1">
        <f t="shared" si="83"/>
        <v>223.23909985935302</v>
      </c>
      <c r="AC163" s="1">
        <f t="shared" si="91"/>
        <v>3497.4125644631972</v>
      </c>
      <c r="AD163" s="1">
        <f t="shared" si="92"/>
        <v>37.436005625879034</v>
      </c>
      <c r="AE163" s="12">
        <f t="shared" si="93"/>
        <v>0.69197649965096864</v>
      </c>
      <c r="AH163" s="23">
        <f t="shared" si="84"/>
        <v>0.21506000000000003</v>
      </c>
      <c r="AI163" s="23">
        <f t="shared" si="75"/>
        <v>0.25512000000000001</v>
      </c>
      <c r="AJ163" s="11">
        <f t="shared" si="74"/>
        <v>0.18564000000000003</v>
      </c>
      <c r="AK163" s="11">
        <f t="shared" si="74"/>
        <v>0.28292000000000006</v>
      </c>
      <c r="AL163" s="11">
        <f t="shared" si="74"/>
        <v>0.32208000000000003</v>
      </c>
      <c r="AM163" s="11">
        <f t="shared" si="74"/>
        <v>0.47670000000000001</v>
      </c>
      <c r="AN163" s="23">
        <f t="shared" si="67"/>
        <v>0.92959743884800006</v>
      </c>
      <c r="AO163" s="23">
        <f t="shared" si="67"/>
        <v>1.0646221472319999</v>
      </c>
      <c r="AP163" s="23">
        <f t="shared" si="67"/>
        <v>0.882116617888</v>
      </c>
      <c r="AQ163" s="23">
        <f t="shared" si="66"/>
        <v>0.82157917388800006</v>
      </c>
      <c r="AR163" s="23">
        <f t="shared" si="66"/>
        <v>0.65506079380000015</v>
      </c>
      <c r="AS163" s="23">
        <f t="shared" si="76"/>
        <v>2.3359424487616613</v>
      </c>
      <c r="AT163" s="23">
        <f t="shared" si="76"/>
        <v>1.137330727585361</v>
      </c>
      <c r="AU163" s="23">
        <f t="shared" si="76"/>
        <v>0.93058330569603942</v>
      </c>
      <c r="AV163" s="23">
        <f t="shared" si="76"/>
        <v>0.29828731060016056</v>
      </c>
    </row>
    <row r="164" spans="1:48" x14ac:dyDescent="0.35">
      <c r="A164">
        <v>1994</v>
      </c>
      <c r="B164" s="1">
        <v>-16</v>
      </c>
      <c r="C164" s="1">
        <v>-14.4</v>
      </c>
      <c r="D164" s="1">
        <v>-20.6</v>
      </c>
      <c r="E164" s="1">
        <v>-9</v>
      </c>
      <c r="F164" s="5">
        <v>1</v>
      </c>
      <c r="G164" s="1">
        <v>2.8</v>
      </c>
      <c r="H164" s="1">
        <v>6.2</v>
      </c>
      <c r="I164" s="1">
        <v>6.2</v>
      </c>
      <c r="J164" s="1">
        <v>1.7</v>
      </c>
      <c r="K164" s="1">
        <v>-3.2</v>
      </c>
      <c r="L164" s="1">
        <v>-5.8</v>
      </c>
      <c r="M164" s="1">
        <v>-11.9</v>
      </c>
      <c r="N164" s="1">
        <v>-5.2</v>
      </c>
      <c r="O164" s="1">
        <f t="shared" si="77"/>
        <v>17.899999999999999</v>
      </c>
      <c r="P164" s="1">
        <f t="shared" si="85"/>
        <v>-14.299999999999999</v>
      </c>
      <c r="Q164" s="1">
        <f t="shared" si="86"/>
        <v>-9.5333333333333332</v>
      </c>
      <c r="R164" s="1">
        <f t="shared" si="87"/>
        <v>5.0666666666666664</v>
      </c>
      <c r="S164" s="1">
        <f t="shared" si="88"/>
        <v>-2.4333333333333331</v>
      </c>
      <c r="U164" s="1">
        <f t="shared" si="78"/>
        <v>6.2</v>
      </c>
      <c r="V164" s="1">
        <f t="shared" si="79"/>
        <v>-20.6</v>
      </c>
      <c r="W164" s="5">
        <f t="shared" ref="W164:W165" si="105">INTERCEPT(E$7:F$7,E164:F164)</f>
        <v>132.44999999999999</v>
      </c>
      <c r="X164" s="1">
        <f t="shared" si="90"/>
        <v>268.58163265306121</v>
      </c>
      <c r="Y164" s="1">
        <f t="shared" si="80"/>
        <v>136.13163265306122</v>
      </c>
      <c r="Z164" s="1">
        <f t="shared" si="81"/>
        <v>200.5158163265306</v>
      </c>
      <c r="AA164" s="7">
        <f t="shared" si="82"/>
        <v>562.67741496598626</v>
      </c>
      <c r="AB164" s="1">
        <f t="shared" si="83"/>
        <v>207.92191011235951</v>
      </c>
      <c r="AC164" s="1">
        <f t="shared" si="91"/>
        <v>2855.4608988764044</v>
      </c>
      <c r="AD164" s="1">
        <f t="shared" si="92"/>
        <v>28.489044943820232</v>
      </c>
      <c r="AE164" s="12">
        <f t="shared" si="93"/>
        <v>0.69256555663770503</v>
      </c>
      <c r="AH164" s="23">
        <f t="shared" si="84"/>
        <v>0.17078000000000002</v>
      </c>
      <c r="AI164" s="23">
        <f t="shared" si="75"/>
        <v>0.20812999999999998</v>
      </c>
      <c r="AJ164" s="11">
        <f t="shared" si="74"/>
        <v>0.16195999999999999</v>
      </c>
      <c r="AK164" s="11">
        <f t="shared" si="74"/>
        <v>0.24518000000000001</v>
      </c>
      <c r="AL164" s="11">
        <f t="shared" si="74"/>
        <v>0.28581999999999996</v>
      </c>
      <c r="AM164" s="11">
        <f t="shared" si="74"/>
        <v>0.45265</v>
      </c>
      <c r="AN164" s="23">
        <f t="shared" si="67"/>
        <v>1.018358494498</v>
      </c>
      <c r="AO164" s="23">
        <f t="shared" si="67"/>
        <v>1.115979520672</v>
      </c>
      <c r="AP164" s="23">
        <f t="shared" si="67"/>
        <v>0.94748222240800006</v>
      </c>
      <c r="AQ164" s="23">
        <f t="shared" si="66"/>
        <v>0.8773790352080002</v>
      </c>
      <c r="AR164" s="23">
        <f t="shared" si="66"/>
        <v>0.67336219445000012</v>
      </c>
      <c r="AS164" s="23">
        <f t="shared" si="76"/>
        <v>2.1550448129396758</v>
      </c>
      <c r="AT164" s="23">
        <f t="shared" si="76"/>
        <v>1.0621188302570905</v>
      </c>
      <c r="AU164" s="23">
        <f t="shared" si="76"/>
        <v>0.86653872384982467</v>
      </c>
      <c r="AV164" s="23">
        <f t="shared" si="76"/>
        <v>0.27250981080716008</v>
      </c>
    </row>
    <row r="165" spans="1:48" x14ac:dyDescent="0.35">
      <c r="A165">
        <v>1995</v>
      </c>
      <c r="B165" s="1">
        <v>-19.8</v>
      </c>
      <c r="C165" s="1">
        <v>-20.3</v>
      </c>
      <c r="D165" s="1">
        <v>-21.2</v>
      </c>
      <c r="E165" s="1">
        <v>-5.5</v>
      </c>
      <c r="F165" s="5">
        <v>1.4</v>
      </c>
      <c r="G165" s="1">
        <v>5.9</v>
      </c>
      <c r="H165" s="1">
        <v>7.7</v>
      </c>
      <c r="I165" s="1">
        <v>5.8</v>
      </c>
      <c r="J165" s="1">
        <v>4.2</v>
      </c>
      <c r="K165" s="1">
        <v>-3.6</v>
      </c>
      <c r="L165" s="1">
        <v>-1.2</v>
      </c>
      <c r="M165" s="1">
        <v>-8</v>
      </c>
      <c r="N165" s="1">
        <v>-4.5</v>
      </c>
      <c r="O165" s="1">
        <f t="shared" si="77"/>
        <v>25</v>
      </c>
      <c r="P165" s="1">
        <f t="shared" si="85"/>
        <v>-17.333333333333332</v>
      </c>
      <c r="Q165" s="1">
        <f t="shared" si="86"/>
        <v>-8.4333333333333336</v>
      </c>
      <c r="R165" s="1">
        <f t="shared" si="87"/>
        <v>6.4666666666666677</v>
      </c>
      <c r="S165" s="1">
        <f t="shared" si="88"/>
        <v>-0.19999999999999996</v>
      </c>
      <c r="U165" s="1">
        <f t="shared" si="78"/>
        <v>7.7</v>
      </c>
      <c r="V165" s="1">
        <f t="shared" si="79"/>
        <v>-21.2</v>
      </c>
      <c r="W165" s="5">
        <f t="shared" si="105"/>
        <v>129.31159420289856</v>
      </c>
      <c r="X165" s="1">
        <f t="shared" si="90"/>
        <v>274.42307692307691</v>
      </c>
      <c r="Y165" s="1">
        <f t="shared" si="80"/>
        <v>145.11148272017834</v>
      </c>
      <c r="Z165" s="1">
        <f t="shared" si="81"/>
        <v>201.86733556298773</v>
      </c>
      <c r="AA165" s="7">
        <f t="shared" si="82"/>
        <v>744.90561129691548</v>
      </c>
      <c r="AB165" s="1">
        <f t="shared" si="83"/>
        <v>225.72996154983736</v>
      </c>
      <c r="AC165" s="1">
        <f t="shared" si="91"/>
        <v>3190.3167899043679</v>
      </c>
      <c r="AD165" s="1">
        <f t="shared" si="92"/>
        <v>16.446613427979884</v>
      </c>
      <c r="AE165" s="12">
        <f t="shared" si="93"/>
        <v>0.67421447183357641</v>
      </c>
      <c r="AH165" s="23">
        <f t="shared" si="84"/>
        <v>0.22613000000000005</v>
      </c>
      <c r="AI165" s="23">
        <f t="shared" si="75"/>
        <v>0.29830000000000001</v>
      </c>
      <c r="AJ165" s="11">
        <f t="shared" si="74"/>
        <v>0.2074</v>
      </c>
      <c r="AK165" s="11">
        <f t="shared" si="74"/>
        <v>0.31759999999999999</v>
      </c>
      <c r="AL165" s="11">
        <f t="shared" si="74"/>
        <v>0.35539999999999999</v>
      </c>
      <c r="AM165" s="11">
        <f t="shared" si="74"/>
        <v>0.49880000000000002</v>
      </c>
      <c r="AN165" s="23">
        <f t="shared" si="67"/>
        <v>0.85745559380000003</v>
      </c>
      <c r="AO165" s="23">
        <f t="shared" si="67"/>
        <v>1.0198217192000001</v>
      </c>
      <c r="AP165" s="23">
        <f t="shared" si="67"/>
        <v>0.82812881920000003</v>
      </c>
      <c r="AQ165" s="23">
        <f t="shared" si="66"/>
        <v>0.77591416720000017</v>
      </c>
      <c r="AR165" s="23">
        <f t="shared" si="66"/>
        <v>0.64071148480000006</v>
      </c>
      <c r="AS165" s="23">
        <f t="shared" si="76"/>
        <v>2.3703430411775912</v>
      </c>
      <c r="AT165" s="23">
        <f t="shared" si="76"/>
        <v>1.1425031439327398</v>
      </c>
      <c r="AU165" s="23">
        <f t="shared" si="76"/>
        <v>0.93760965476351243</v>
      </c>
      <c r="AV165" s="23">
        <f t="shared" si="76"/>
        <v>0.30585100576748164</v>
      </c>
    </row>
    <row r="166" spans="1:48" x14ac:dyDescent="0.35">
      <c r="A166">
        <v>1996</v>
      </c>
      <c r="B166" s="1">
        <v>-11.7</v>
      </c>
      <c r="C166" s="1">
        <v>-13.3</v>
      </c>
      <c r="D166" s="1">
        <v>-14.6</v>
      </c>
      <c r="E166" s="1">
        <v>-7.3</v>
      </c>
      <c r="F166" s="6">
        <v>-0.2</v>
      </c>
      <c r="G166" s="1">
        <v>2.9</v>
      </c>
      <c r="H166" s="1">
        <v>6</v>
      </c>
      <c r="I166" s="1">
        <v>5.3</v>
      </c>
      <c r="J166" s="1">
        <v>2.2000000000000002</v>
      </c>
      <c r="K166" s="1">
        <v>-3.2</v>
      </c>
      <c r="L166" s="1">
        <v>-5.8</v>
      </c>
      <c r="M166" s="1">
        <v>-5.3</v>
      </c>
      <c r="N166" s="1">
        <v>-3.7</v>
      </c>
      <c r="O166" s="1">
        <f t="shared" si="77"/>
        <v>16.399999999999999</v>
      </c>
      <c r="P166" s="1">
        <f t="shared" si="85"/>
        <v>-11</v>
      </c>
      <c r="Q166" s="1">
        <f t="shared" si="86"/>
        <v>-7.3666666666666663</v>
      </c>
      <c r="R166" s="1">
        <f t="shared" si="87"/>
        <v>4.7333333333333334</v>
      </c>
      <c r="S166" s="1">
        <f t="shared" si="88"/>
        <v>-2.2666666666666666</v>
      </c>
      <c r="U166" s="1">
        <f t="shared" si="78"/>
        <v>6</v>
      </c>
      <c r="V166" s="1">
        <f t="shared" si="79"/>
        <v>-14.6</v>
      </c>
      <c r="W166" s="4">
        <f t="shared" ref="W166:W171" si="106">INTERCEPT(F$7:G$7,F166:G166)</f>
        <v>137.46774193548387</v>
      </c>
      <c r="X166" s="1">
        <f t="shared" si="90"/>
        <v>270.42592592592592</v>
      </c>
      <c r="Y166" s="1">
        <f t="shared" si="80"/>
        <v>132.95818399044205</v>
      </c>
      <c r="Z166" s="1">
        <f t="shared" si="81"/>
        <v>203.94683393070488</v>
      </c>
      <c r="AA166" s="7">
        <f t="shared" si="82"/>
        <v>531.83273596176821</v>
      </c>
      <c r="AB166" s="1">
        <f t="shared" si="83"/>
        <v>228.04466501240697</v>
      </c>
      <c r="AC166" s="1">
        <f t="shared" si="91"/>
        <v>2219.6347394540944</v>
      </c>
      <c r="AD166" s="1">
        <f t="shared" si="92"/>
        <v>23.445409429280389</v>
      </c>
      <c r="AE166" s="12">
        <f t="shared" si="93"/>
        <v>0.67136923769642121</v>
      </c>
      <c r="AH166" s="23">
        <f t="shared" si="84"/>
        <v>0.16340000000000002</v>
      </c>
      <c r="AI166" s="23">
        <f t="shared" si="75"/>
        <v>0.18907999999999997</v>
      </c>
      <c r="AJ166" s="11">
        <f t="shared" si="74"/>
        <v>0.15236</v>
      </c>
      <c r="AK166" s="11">
        <f t="shared" si="74"/>
        <v>0.22987999999999997</v>
      </c>
      <c r="AL166" s="11">
        <f t="shared" si="74"/>
        <v>0.27111999999999997</v>
      </c>
      <c r="AM166" s="11">
        <f t="shared" si="74"/>
        <v>0.44289999999999996</v>
      </c>
      <c r="AN166" s="23">
        <f t="shared" si="67"/>
        <v>1.0573872162880003</v>
      </c>
      <c r="AO166" s="23">
        <f t="shared" si="67"/>
        <v>1.1375732384320001</v>
      </c>
      <c r="AP166" s="23">
        <f t="shared" si="67"/>
        <v>0.97594565084800011</v>
      </c>
      <c r="AQ166" s="23">
        <f t="shared" si="66"/>
        <v>0.90181345164800009</v>
      </c>
      <c r="AR166" s="23">
        <f t="shared" si="66"/>
        <v>0.68157919220000007</v>
      </c>
      <c r="AS166" s="23">
        <f t="shared" si="76"/>
        <v>2.1153180126437539</v>
      </c>
      <c r="AT166" s="23">
        <f t="shared" si="76"/>
        <v>1.0479925158965864</v>
      </c>
      <c r="AU166" s="23">
        <f t="shared" si="76"/>
        <v>0.85410348623412202</v>
      </c>
      <c r="AV166" s="23">
        <f t="shared" si="76"/>
        <v>0.26654695797592254</v>
      </c>
    </row>
    <row r="167" spans="1:48" x14ac:dyDescent="0.35">
      <c r="A167">
        <v>1997</v>
      </c>
      <c r="B167" s="1">
        <v>-7.5</v>
      </c>
      <c r="C167" s="1">
        <v>-17</v>
      </c>
      <c r="D167" s="1">
        <v>-14.9</v>
      </c>
      <c r="E167" s="1">
        <v>-9.9</v>
      </c>
      <c r="F167" s="6">
        <v>-0.1</v>
      </c>
      <c r="G167" s="1">
        <v>7.1</v>
      </c>
      <c r="H167" s="1">
        <v>5.0999999999999996</v>
      </c>
      <c r="I167" s="1">
        <v>4.9000000000000004</v>
      </c>
      <c r="J167" s="1">
        <v>2.1</v>
      </c>
      <c r="K167" s="1">
        <v>-1.3</v>
      </c>
      <c r="L167" s="1">
        <v>-3.7</v>
      </c>
      <c r="M167" s="1">
        <v>-5.3</v>
      </c>
      <c r="N167" s="1">
        <v>-3.4</v>
      </c>
      <c r="O167" s="1">
        <f t="shared" si="77"/>
        <v>19.200000000000003</v>
      </c>
      <c r="P167" s="1">
        <f t="shared" si="85"/>
        <v>-9.9333333333333336</v>
      </c>
      <c r="Q167" s="1">
        <f t="shared" si="86"/>
        <v>-8.3000000000000007</v>
      </c>
      <c r="R167" s="1">
        <f t="shared" si="87"/>
        <v>5.7</v>
      </c>
      <c r="S167" s="1">
        <f t="shared" si="88"/>
        <v>-0.96666666666666679</v>
      </c>
      <c r="U167" s="1">
        <f t="shared" si="78"/>
        <v>7.1</v>
      </c>
      <c r="V167" s="1">
        <f t="shared" si="79"/>
        <v>-17</v>
      </c>
      <c r="W167" s="4">
        <f t="shared" si="106"/>
        <v>135.92361111111111</v>
      </c>
      <c r="X167" s="1">
        <f t="shared" si="90"/>
        <v>276.83823529411762</v>
      </c>
      <c r="Y167" s="1">
        <f t="shared" si="80"/>
        <v>140.91462418300651</v>
      </c>
      <c r="Z167" s="1">
        <f t="shared" si="81"/>
        <v>206.38092320261438</v>
      </c>
      <c r="AA167" s="7">
        <f t="shared" si="82"/>
        <v>666.995887799564</v>
      </c>
      <c r="AB167" s="1">
        <f t="shared" si="83"/>
        <v>230.49768518518519</v>
      </c>
      <c r="AC167" s="1">
        <f t="shared" si="91"/>
        <v>2612.3070987654319</v>
      </c>
      <c r="AD167" s="1">
        <f t="shared" si="92"/>
        <v>20.674768518518519</v>
      </c>
      <c r="AE167" s="12">
        <f t="shared" si="93"/>
        <v>0.66431932022042972</v>
      </c>
      <c r="AH167" s="23">
        <f t="shared" si="84"/>
        <v>0.13019</v>
      </c>
      <c r="AI167" s="23">
        <f t="shared" si="75"/>
        <v>0.22464000000000003</v>
      </c>
      <c r="AJ167" s="11">
        <f t="shared" si="74"/>
        <v>0.17028000000000004</v>
      </c>
      <c r="AK167" s="11">
        <f t="shared" si="74"/>
        <v>0.25844000000000006</v>
      </c>
      <c r="AL167" s="11">
        <f t="shared" si="74"/>
        <v>0.29856000000000005</v>
      </c>
      <c r="AM167" s="11">
        <f t="shared" si="74"/>
        <v>0.46110000000000001</v>
      </c>
      <c r="AN167" s="23">
        <f t="shared" si="67"/>
        <v>0.985954373632</v>
      </c>
      <c r="AO167" s="23">
        <f t="shared" si="67"/>
        <v>1.097625773728</v>
      </c>
      <c r="AP167" s="23">
        <f t="shared" si="67"/>
        <v>0.92373038531199991</v>
      </c>
      <c r="AQ167" s="23">
        <f t="shared" si="66"/>
        <v>0.8570485381120001</v>
      </c>
      <c r="AR167" s="23">
        <f t="shared" si="66"/>
        <v>0.66661296820000016</v>
      </c>
      <c r="AS167" s="23">
        <f t="shared" si="76"/>
        <v>2.3269506753246429</v>
      </c>
      <c r="AT167" s="23">
        <f t="shared" si="76"/>
        <v>1.1418052213999113</v>
      </c>
      <c r="AU167" s="23">
        <f t="shared" si="76"/>
        <v>0.93245717365993275</v>
      </c>
      <c r="AV167" s="23">
        <f t="shared" si="76"/>
        <v>0.29520689232211245</v>
      </c>
    </row>
    <row r="168" spans="1:48" x14ac:dyDescent="0.35">
      <c r="A168">
        <v>1998</v>
      </c>
      <c r="B168" s="1">
        <v>-7.4</v>
      </c>
      <c r="C168" s="1">
        <v>-18.100000000000001</v>
      </c>
      <c r="D168" s="1">
        <v>-15.2</v>
      </c>
      <c r="E168" s="1">
        <v>-4.7</v>
      </c>
      <c r="F168" s="6">
        <v>-0.1</v>
      </c>
      <c r="G168" s="1">
        <v>5.0999999999999996</v>
      </c>
      <c r="H168" s="1">
        <v>8</v>
      </c>
      <c r="I168" s="1">
        <v>6.8</v>
      </c>
      <c r="J168" s="1">
        <v>4</v>
      </c>
      <c r="K168" s="1">
        <v>-1.4</v>
      </c>
      <c r="L168" s="1">
        <v>-3.7</v>
      </c>
      <c r="M168" s="1">
        <v>-3.9</v>
      </c>
      <c r="N168" s="1">
        <v>-2.5</v>
      </c>
      <c r="O168" s="1">
        <f t="shared" si="77"/>
        <v>23.9</v>
      </c>
      <c r="P168" s="1">
        <f t="shared" si="85"/>
        <v>-10.266666666666667</v>
      </c>
      <c r="Q168" s="1">
        <f t="shared" si="86"/>
        <v>-6.666666666666667</v>
      </c>
      <c r="R168" s="1">
        <f t="shared" si="87"/>
        <v>6.6333333333333329</v>
      </c>
      <c r="S168" s="1">
        <f t="shared" si="88"/>
        <v>-0.3666666666666667</v>
      </c>
      <c r="U168" s="1">
        <f t="shared" si="78"/>
        <v>8</v>
      </c>
      <c r="V168" s="1">
        <f t="shared" si="79"/>
        <v>-18.100000000000001</v>
      </c>
      <c r="W168" s="4">
        <f t="shared" si="106"/>
        <v>136.08653846153845</v>
      </c>
      <c r="X168" s="1">
        <f t="shared" si="90"/>
        <v>280.59259259259261</v>
      </c>
      <c r="Y168" s="1">
        <f t="shared" si="80"/>
        <v>144.50605413105416</v>
      </c>
      <c r="Z168" s="1">
        <f t="shared" si="81"/>
        <v>208.33956552706553</v>
      </c>
      <c r="AA168" s="7">
        <f t="shared" si="82"/>
        <v>770.69895536562217</v>
      </c>
      <c r="AB168" s="1">
        <f t="shared" si="83"/>
        <v>224.24830316742083</v>
      </c>
      <c r="AC168" s="1">
        <f t="shared" si="91"/>
        <v>2705.929524886878</v>
      </c>
      <c r="AD168" s="1">
        <f t="shared" si="92"/>
        <v>23.962386877828038</v>
      </c>
      <c r="AE168" s="12">
        <f t="shared" si="93"/>
        <v>0.65202481778062427</v>
      </c>
      <c r="AH168" s="23">
        <f t="shared" si="84"/>
        <v>0.23720000000000002</v>
      </c>
      <c r="AI168" s="23">
        <f t="shared" si="75"/>
        <v>0.28432999999999997</v>
      </c>
      <c r="AJ168" s="11">
        <f t="shared" si="74"/>
        <v>0.20035999999999998</v>
      </c>
      <c r="AK168" s="11">
        <f t="shared" si="74"/>
        <v>0.30637999999999999</v>
      </c>
      <c r="AL168" s="11">
        <f t="shared" si="74"/>
        <v>0.34461999999999998</v>
      </c>
      <c r="AM168" s="11">
        <f t="shared" si="74"/>
        <v>0.49164999999999998</v>
      </c>
      <c r="AN168" s="23">
        <f t="shared" si="67"/>
        <v>0.87980808833800006</v>
      </c>
      <c r="AO168" s="23">
        <f t="shared" si="67"/>
        <v>1.0340651936320002</v>
      </c>
      <c r="AP168" s="23">
        <f t="shared" si="67"/>
        <v>0.84495846464800006</v>
      </c>
      <c r="AQ168" s="23">
        <f t="shared" si="66"/>
        <v>0.79010012544800001</v>
      </c>
      <c r="AR168" s="23">
        <f t="shared" si="66"/>
        <v>0.64509522845000022</v>
      </c>
      <c r="AS168" s="23">
        <f t="shared" si="76"/>
        <v>2.4278105621180024</v>
      </c>
      <c r="AT168" s="23">
        <f t="shared" si="76"/>
        <v>1.1738643066226895</v>
      </c>
      <c r="AU168" s="23">
        <f t="shared" si="76"/>
        <v>0.96238325429279392</v>
      </c>
      <c r="AV168" s="23">
        <f t="shared" si="76"/>
        <v>0.31216365397150492</v>
      </c>
    </row>
    <row r="169" spans="1:48" x14ac:dyDescent="0.35">
      <c r="A169">
        <v>1999</v>
      </c>
      <c r="B169" s="1">
        <v>-11</v>
      </c>
      <c r="C169" s="1">
        <v>-16.8</v>
      </c>
      <c r="D169" s="1">
        <v>-14.6</v>
      </c>
      <c r="E169" s="1">
        <v>-5.7</v>
      </c>
      <c r="F169" s="6">
        <v>-4.8</v>
      </c>
      <c r="G169" s="1">
        <v>2.5</v>
      </c>
      <c r="H169" s="1">
        <v>8.6</v>
      </c>
      <c r="I169" s="1">
        <v>6.8</v>
      </c>
      <c r="J169" s="1">
        <v>1.8</v>
      </c>
      <c r="K169" s="1">
        <v>-2.6</v>
      </c>
      <c r="L169" s="1">
        <v>-6.6</v>
      </c>
      <c r="M169" s="1">
        <v>-7.4</v>
      </c>
      <c r="N169" s="1">
        <v>-4.2</v>
      </c>
      <c r="O169" s="1">
        <f t="shared" si="77"/>
        <v>19.7</v>
      </c>
      <c r="P169" s="1">
        <f t="shared" si="85"/>
        <v>-10.566666666666668</v>
      </c>
      <c r="Q169" s="1">
        <f t="shared" si="86"/>
        <v>-8.3666666666666671</v>
      </c>
      <c r="R169" s="1">
        <f t="shared" si="87"/>
        <v>5.9666666666666659</v>
      </c>
      <c r="S169" s="1">
        <f t="shared" si="88"/>
        <v>-2.4666666666666663</v>
      </c>
      <c r="U169" s="1">
        <f t="shared" si="78"/>
        <v>8.6</v>
      </c>
      <c r="V169" s="1">
        <f t="shared" si="79"/>
        <v>-16.8</v>
      </c>
      <c r="W169" s="4">
        <f t="shared" si="106"/>
        <v>155.55479452054794</v>
      </c>
      <c r="X169" s="1">
        <f t="shared" si="90"/>
        <v>270.47727272727275</v>
      </c>
      <c r="Y169" s="1">
        <f t="shared" si="80"/>
        <v>114.9224782067248</v>
      </c>
      <c r="Z169" s="1">
        <f t="shared" si="81"/>
        <v>213.01603362391035</v>
      </c>
      <c r="AA169" s="7">
        <f t="shared" si="82"/>
        <v>658.88887505188882</v>
      </c>
      <c r="AB169" s="1">
        <f t="shared" si="83"/>
        <v>239.96220192795533</v>
      </c>
      <c r="AC169" s="1">
        <f t="shared" si="91"/>
        <v>2687.5766615930997</v>
      </c>
      <c r="AD169" s="1">
        <f t="shared" si="92"/>
        <v>35.573693556570277</v>
      </c>
      <c r="AE169" s="12">
        <f t="shared" si="93"/>
        <v>0.66883488913531075</v>
      </c>
      <c r="AH169" s="23">
        <f t="shared" si="84"/>
        <v>0.25934000000000001</v>
      </c>
      <c r="AI169" s="23">
        <f t="shared" si="75"/>
        <v>0.23098999999999997</v>
      </c>
      <c r="AJ169" s="11">
        <f t="shared" si="74"/>
        <v>0.17348</v>
      </c>
      <c r="AK169" s="11">
        <f t="shared" si="74"/>
        <v>0.26354</v>
      </c>
      <c r="AL169" s="11">
        <f t="shared" si="74"/>
        <v>0.30345999999999995</v>
      </c>
      <c r="AM169" s="11">
        <f t="shared" si="74"/>
        <v>0.46434999999999998</v>
      </c>
      <c r="AN169" s="23">
        <f t="shared" si="67"/>
        <v>0.9738425398420002</v>
      </c>
      <c r="AO169" s="23">
        <f t="shared" si="67"/>
        <v>1.090655851168</v>
      </c>
      <c r="AP169" s="23">
        <f t="shared" si="67"/>
        <v>0.91482166247200003</v>
      </c>
      <c r="AQ169" s="23">
        <f t="shared" si="66"/>
        <v>0.84943829127200021</v>
      </c>
      <c r="AR169" s="23">
        <f t="shared" si="66"/>
        <v>0.66410913245000003</v>
      </c>
      <c r="AS169" s="23">
        <f t="shared" si="76"/>
        <v>2.3054112359022771</v>
      </c>
      <c r="AT169" s="23">
        <f t="shared" si="76"/>
        <v>1.1293593169498473</v>
      </c>
      <c r="AU169" s="23">
        <f t="shared" si="76"/>
        <v>0.92264920445785714</v>
      </c>
      <c r="AV169" s="23">
        <f t="shared" si="76"/>
        <v>0.29285581326237425</v>
      </c>
    </row>
    <row r="170" spans="1:48" x14ac:dyDescent="0.35">
      <c r="A170">
        <v>2000</v>
      </c>
      <c r="B170" s="1">
        <v>-11.2</v>
      </c>
      <c r="C170" s="1">
        <v>-14.1</v>
      </c>
      <c r="D170" s="1">
        <v>-14.6</v>
      </c>
      <c r="E170" s="1">
        <v>-3</v>
      </c>
      <c r="F170" s="6">
        <v>-1.7</v>
      </c>
      <c r="G170" s="1">
        <v>5.9</v>
      </c>
      <c r="H170" s="1">
        <v>7.6</v>
      </c>
      <c r="I170" s="1">
        <v>7</v>
      </c>
      <c r="J170" s="1">
        <v>4.5999999999999996</v>
      </c>
      <c r="K170" s="1">
        <v>-2.2999999999999998</v>
      </c>
      <c r="L170" s="1">
        <v>-3.8</v>
      </c>
      <c r="M170" s="1">
        <v>-5.6</v>
      </c>
      <c r="N170" s="1">
        <v>-2.6</v>
      </c>
      <c r="O170" s="1">
        <f t="shared" si="77"/>
        <v>25.1</v>
      </c>
      <c r="P170" s="1">
        <f t="shared" si="85"/>
        <v>-10.9</v>
      </c>
      <c r="Q170" s="1">
        <f t="shared" si="86"/>
        <v>-6.4333333333333336</v>
      </c>
      <c r="R170" s="1">
        <f t="shared" si="87"/>
        <v>6.833333333333333</v>
      </c>
      <c r="S170" s="1">
        <f t="shared" si="88"/>
        <v>-0.5</v>
      </c>
      <c r="U170" s="1">
        <f t="shared" si="78"/>
        <v>7.6</v>
      </c>
      <c r="V170" s="1">
        <f t="shared" si="79"/>
        <v>-14.6</v>
      </c>
      <c r="W170" s="4">
        <f t="shared" si="106"/>
        <v>142.32236842105263</v>
      </c>
      <c r="X170" s="1">
        <f t="shared" si="90"/>
        <v>278.33333333333331</v>
      </c>
      <c r="Y170" s="1">
        <f t="shared" si="80"/>
        <v>136.01096491228068</v>
      </c>
      <c r="Z170" s="1">
        <f t="shared" si="81"/>
        <v>210.32785087719299</v>
      </c>
      <c r="AA170" s="7">
        <f t="shared" si="82"/>
        <v>689.12222222222215</v>
      </c>
      <c r="AB170" s="1">
        <f t="shared" si="83"/>
        <v>236.84509569377988</v>
      </c>
      <c r="AC170" s="1">
        <f t="shared" si="91"/>
        <v>2305.2922647527907</v>
      </c>
      <c r="AD170" s="1">
        <f t="shared" si="92"/>
        <v>23.899820574162689</v>
      </c>
      <c r="AE170" s="12">
        <f t="shared" si="93"/>
        <v>0.6465188166120942</v>
      </c>
      <c r="AH170" s="23">
        <f t="shared" si="84"/>
        <v>0.22244000000000003</v>
      </c>
      <c r="AI170" s="23">
        <f t="shared" si="75"/>
        <v>0.29957</v>
      </c>
      <c r="AJ170" s="11">
        <f t="shared" si="74"/>
        <v>0.20804</v>
      </c>
      <c r="AK170" s="11">
        <f t="shared" si="74"/>
        <v>0.31862000000000001</v>
      </c>
      <c r="AL170" s="11">
        <f t="shared" si="74"/>
        <v>0.35638000000000003</v>
      </c>
      <c r="AM170" s="11">
        <f t="shared" si="74"/>
        <v>0.49944999999999995</v>
      </c>
      <c r="AN170" s="23">
        <f t="shared" si="67"/>
        <v>0.85547038745800008</v>
      </c>
      <c r="AO170" s="23">
        <f t="shared" si="67"/>
        <v>1.018538752672</v>
      </c>
      <c r="AP170" s="23">
        <f t="shared" si="67"/>
        <v>0.82662906464800012</v>
      </c>
      <c r="AQ170" s="23">
        <f t="shared" si="66"/>
        <v>0.7746524246480001</v>
      </c>
      <c r="AR170" s="23">
        <f t="shared" si="66"/>
        <v>0.64032523205000025</v>
      </c>
      <c r="AS170" s="23">
        <f t="shared" ref="AS170:AV190" si="107">AS$6*SQRT($AA170*AO170)</f>
        <v>2.2784282532779301</v>
      </c>
      <c r="AT170" s="23">
        <f t="shared" si="107"/>
        <v>1.0978962323888006</v>
      </c>
      <c r="AU170" s="23">
        <f t="shared" si="107"/>
        <v>0.90108586421699122</v>
      </c>
      <c r="AV170" s="23">
        <f t="shared" si="107"/>
        <v>0.29408743594997427</v>
      </c>
    </row>
    <row r="171" spans="1:48" x14ac:dyDescent="0.35">
      <c r="A171">
        <v>2001</v>
      </c>
      <c r="B171" s="1">
        <v>-13.2</v>
      </c>
      <c r="C171" s="1">
        <v>-14.7</v>
      </c>
      <c r="D171" s="1">
        <v>-11.8</v>
      </c>
      <c r="E171" s="1">
        <v>-5.8</v>
      </c>
      <c r="F171" s="6">
        <v>-2</v>
      </c>
      <c r="G171" s="1">
        <v>4.3</v>
      </c>
      <c r="H171" s="1">
        <v>8.6</v>
      </c>
      <c r="I171" s="1">
        <v>9.1</v>
      </c>
      <c r="J171" s="1">
        <v>4.0999999999999996</v>
      </c>
      <c r="K171" s="1">
        <v>-0.3</v>
      </c>
      <c r="L171" s="1">
        <v>-6.1</v>
      </c>
      <c r="M171" s="1">
        <v>-6.2</v>
      </c>
      <c r="N171" s="1">
        <v>-2.8</v>
      </c>
      <c r="O171" s="1">
        <f t="shared" si="77"/>
        <v>26.1</v>
      </c>
      <c r="P171" s="1">
        <f t="shared" si="85"/>
        <v>-11.166666666666666</v>
      </c>
      <c r="Q171" s="1">
        <f t="shared" si="86"/>
        <v>-6.5333333333333341</v>
      </c>
      <c r="R171" s="1">
        <f t="shared" si="87"/>
        <v>7.333333333333333</v>
      </c>
      <c r="S171" s="1">
        <f t="shared" si="88"/>
        <v>-0.76666666666666661</v>
      </c>
      <c r="U171" s="1">
        <f t="shared" si="78"/>
        <v>9.1</v>
      </c>
      <c r="V171" s="1">
        <f t="shared" si="79"/>
        <v>-14.7</v>
      </c>
      <c r="W171" s="4">
        <f t="shared" si="106"/>
        <v>145.18253968253967</v>
      </c>
      <c r="X171" s="1">
        <f t="shared" si="90"/>
        <v>286.42045454545456</v>
      </c>
      <c r="Y171" s="1">
        <f t="shared" si="80"/>
        <v>141.23791486291489</v>
      </c>
      <c r="Z171" s="1">
        <f t="shared" si="81"/>
        <v>215.80149711399713</v>
      </c>
      <c r="AA171" s="7">
        <f t="shared" si="82"/>
        <v>856.8433501683503</v>
      </c>
      <c r="AB171" s="1">
        <f t="shared" si="83"/>
        <v>231.84920634920636</v>
      </c>
      <c r="AC171" s="1">
        <f t="shared" si="91"/>
        <v>2272.1222222222218</v>
      </c>
      <c r="AD171" s="1">
        <f t="shared" si="92"/>
        <v>29.257936507936492</v>
      </c>
      <c r="AE171" s="12">
        <f t="shared" si="93"/>
        <v>0.61954259511958898</v>
      </c>
      <c r="AH171" s="23">
        <f t="shared" si="84"/>
        <v>0.25934000000000001</v>
      </c>
      <c r="AI171" s="23">
        <f t="shared" si="75"/>
        <v>0.31226999999999999</v>
      </c>
      <c r="AJ171" s="11">
        <f t="shared" si="74"/>
        <v>0.21444000000000002</v>
      </c>
      <c r="AK171" s="11">
        <f t="shared" si="74"/>
        <v>0.32882</v>
      </c>
      <c r="AL171" s="11">
        <f t="shared" si="74"/>
        <v>0.36618000000000001</v>
      </c>
      <c r="AM171" s="11">
        <f t="shared" si="74"/>
        <v>0.50595000000000001</v>
      </c>
      <c r="AN171" s="23">
        <f t="shared" si="67"/>
        <v>0.83604767801800006</v>
      </c>
      <c r="AO171" s="23">
        <f t="shared" si="67"/>
        <v>1.005818122912</v>
      </c>
      <c r="AP171" s="23">
        <f t="shared" si="67"/>
        <v>0.811908473608</v>
      </c>
      <c r="AQ171" s="23">
        <f t="shared" si="66"/>
        <v>0.76229065760800008</v>
      </c>
      <c r="AR171" s="23">
        <f t="shared" si="66"/>
        <v>0.63657517405000008</v>
      </c>
      <c r="AS171" s="23">
        <f t="shared" si="107"/>
        <v>2.5246948537258356</v>
      </c>
      <c r="AT171" s="23">
        <f t="shared" si="107"/>
        <v>1.2132829203418456</v>
      </c>
      <c r="AU171" s="23">
        <f t="shared" si="107"/>
        <v>0.99672561851219355</v>
      </c>
      <c r="AV171" s="23">
        <f t="shared" si="107"/>
        <v>0.32696675692542898</v>
      </c>
    </row>
    <row r="172" spans="1:48" x14ac:dyDescent="0.35">
      <c r="A172">
        <v>2002</v>
      </c>
      <c r="B172" s="1">
        <v>-6.9</v>
      </c>
      <c r="C172" s="1">
        <v>-19.100000000000001</v>
      </c>
      <c r="D172" s="1">
        <v>-16.100000000000001</v>
      </c>
      <c r="E172" s="1">
        <v>-9.9</v>
      </c>
      <c r="F172" s="5">
        <v>1.6</v>
      </c>
      <c r="G172" s="1">
        <v>4.7</v>
      </c>
      <c r="H172" s="1">
        <v>6</v>
      </c>
      <c r="I172" s="1">
        <v>4.0999999999999996</v>
      </c>
      <c r="J172" s="1">
        <v>3.5</v>
      </c>
      <c r="K172" s="1">
        <v>-2.2000000000000002</v>
      </c>
      <c r="L172" s="1">
        <v>-2.6</v>
      </c>
      <c r="M172" s="1">
        <v>-6.3</v>
      </c>
      <c r="N172" s="1">
        <v>-3.6</v>
      </c>
      <c r="O172" s="1">
        <f t="shared" si="77"/>
        <v>19.899999999999999</v>
      </c>
      <c r="P172" s="1">
        <f t="shared" si="85"/>
        <v>-10.733333333333334</v>
      </c>
      <c r="Q172" s="1">
        <f t="shared" si="86"/>
        <v>-8.1333333333333329</v>
      </c>
      <c r="R172" s="1">
        <f t="shared" si="87"/>
        <v>4.9333333333333327</v>
      </c>
      <c r="S172" s="1">
        <f t="shared" si="88"/>
        <v>-0.4333333333333334</v>
      </c>
      <c r="U172" s="1">
        <f t="shared" si="78"/>
        <v>6</v>
      </c>
      <c r="V172" s="1">
        <f t="shared" si="79"/>
        <v>-19.100000000000001</v>
      </c>
      <c r="W172" s="5">
        <f t="shared" ref="W172:W174" si="108">INTERCEPT(E$7:F$7,E172:F172)</f>
        <v>131.25652173913045</v>
      </c>
      <c r="X172" s="1">
        <f t="shared" si="90"/>
        <v>276.72807017543857</v>
      </c>
      <c r="Y172" s="1">
        <f t="shared" si="80"/>
        <v>145.47154843630813</v>
      </c>
      <c r="Z172" s="1">
        <f t="shared" si="81"/>
        <v>203.99229595728451</v>
      </c>
      <c r="AA172" s="7">
        <f t="shared" si="82"/>
        <v>581.8861937452325</v>
      </c>
      <c r="AB172" s="1">
        <f t="shared" si="83"/>
        <v>209.83606719367589</v>
      </c>
      <c r="AC172" s="1">
        <f t="shared" si="91"/>
        <v>2671.9125889328066</v>
      </c>
      <c r="AD172" s="1">
        <f t="shared" si="92"/>
        <v>26.338488142292505</v>
      </c>
      <c r="AE172" s="12">
        <f t="shared" si="93"/>
        <v>0.6818176211404392</v>
      </c>
      <c r="AH172" s="23">
        <f t="shared" si="84"/>
        <v>0.16340000000000002</v>
      </c>
      <c r="AI172" s="23">
        <f t="shared" si="75"/>
        <v>0.23352999999999996</v>
      </c>
      <c r="AJ172" s="11">
        <f t="shared" si="74"/>
        <v>0.17476</v>
      </c>
      <c r="AK172" s="11">
        <f t="shared" si="74"/>
        <v>0.26557999999999998</v>
      </c>
      <c r="AL172" s="11">
        <f t="shared" si="74"/>
        <v>0.30541999999999997</v>
      </c>
      <c r="AM172" s="11">
        <f t="shared" si="74"/>
        <v>0.46565000000000001</v>
      </c>
      <c r="AN172" s="23">
        <f t="shared" si="67"/>
        <v>0.96905245137800011</v>
      </c>
      <c r="AO172" s="23">
        <f t="shared" si="67"/>
        <v>1.087881759392</v>
      </c>
      <c r="AP172" s="23">
        <f t="shared" si="67"/>
        <v>0.91129342208800013</v>
      </c>
      <c r="AQ172" s="23">
        <f t="shared" si="66"/>
        <v>0.84642673088800013</v>
      </c>
      <c r="AR172" s="23">
        <f t="shared" si="66"/>
        <v>0.66312191245000007</v>
      </c>
      <c r="AS172" s="23">
        <f t="shared" si="107"/>
        <v>2.1637561994144501</v>
      </c>
      <c r="AT172" s="23">
        <f t="shared" si="107"/>
        <v>1.0592683005623813</v>
      </c>
      <c r="AU172" s="23">
        <f t="shared" si="107"/>
        <v>0.86552241316102918</v>
      </c>
      <c r="AV172" s="23">
        <f t="shared" si="107"/>
        <v>0.27500700206071049</v>
      </c>
    </row>
    <row r="173" spans="1:48" x14ac:dyDescent="0.35">
      <c r="A173">
        <v>2003</v>
      </c>
      <c r="B173" s="1">
        <v>-5.7</v>
      </c>
      <c r="C173" s="1">
        <v>-11.6</v>
      </c>
      <c r="D173" s="1">
        <v>-7.6</v>
      </c>
      <c r="E173" s="1">
        <v>-5.4</v>
      </c>
      <c r="F173" s="5">
        <v>1.2</v>
      </c>
      <c r="G173" s="1">
        <v>8.5</v>
      </c>
      <c r="H173" s="1">
        <v>8.8000000000000007</v>
      </c>
      <c r="I173" s="1">
        <v>8.3000000000000007</v>
      </c>
      <c r="J173" s="1">
        <v>4.7</v>
      </c>
      <c r="K173" s="5">
        <v>1</v>
      </c>
      <c r="L173" s="1">
        <v>-5.0999999999999996</v>
      </c>
      <c r="M173" s="1">
        <v>-6.3</v>
      </c>
      <c r="N173" s="1">
        <v>-0.8</v>
      </c>
      <c r="O173" s="1">
        <f t="shared" si="77"/>
        <v>31.5</v>
      </c>
      <c r="P173" s="1">
        <f t="shared" si="85"/>
        <v>-7.8666666666666671</v>
      </c>
      <c r="Q173" s="1">
        <f t="shared" si="86"/>
        <v>-3.9333333333333336</v>
      </c>
      <c r="R173" s="1">
        <f t="shared" si="87"/>
        <v>8.5333333333333332</v>
      </c>
      <c r="S173" s="1">
        <f t="shared" si="88"/>
        <v>0.20000000000000018</v>
      </c>
      <c r="U173" s="1">
        <f t="shared" si="78"/>
        <v>8.8000000000000007</v>
      </c>
      <c r="V173" s="1">
        <f t="shared" si="79"/>
        <v>-11.6</v>
      </c>
      <c r="W173" s="5">
        <f t="shared" si="108"/>
        <v>129.95454545454547</v>
      </c>
      <c r="X173" s="5">
        <f>INTERCEPT(K$7:L$7,K173:L173)</f>
        <v>293.5</v>
      </c>
      <c r="Y173" s="1">
        <f t="shared" si="80"/>
        <v>163.54545454545453</v>
      </c>
      <c r="Z173" s="1">
        <f t="shared" si="81"/>
        <v>211.72727272727275</v>
      </c>
      <c r="AA173" s="7">
        <f t="shared" si="82"/>
        <v>959.4666666666667</v>
      </c>
      <c r="AB173" s="1">
        <f t="shared" si="83"/>
        <v>218.22647527910689</v>
      </c>
      <c r="AC173" s="1">
        <f t="shared" si="91"/>
        <v>1687.6180754917598</v>
      </c>
      <c r="AD173" s="1">
        <f t="shared" si="92"/>
        <v>20.841307814992021</v>
      </c>
      <c r="AE173" s="12">
        <f t="shared" si="93"/>
        <v>0.57012175067791304</v>
      </c>
      <c r="AH173" s="23">
        <f t="shared" si="84"/>
        <v>0.26672000000000007</v>
      </c>
      <c r="AI173" s="23">
        <f t="shared" si="75"/>
        <v>0.38084999999999997</v>
      </c>
      <c r="AJ173" s="11">
        <f t="shared" si="74"/>
        <v>0.249</v>
      </c>
      <c r="AK173" s="11">
        <f t="shared" si="74"/>
        <v>0.38390000000000002</v>
      </c>
      <c r="AL173" s="11">
        <f t="shared" si="74"/>
        <v>0.41909999999999997</v>
      </c>
      <c r="AM173" s="11">
        <f t="shared" si="74"/>
        <v>0.54105000000000003</v>
      </c>
      <c r="AN173" s="23">
        <f t="shared" si="67"/>
        <v>0.74465456845000011</v>
      </c>
      <c r="AO173" s="23">
        <f t="shared" si="67"/>
        <v>0.94055242000000006</v>
      </c>
      <c r="AP173" s="23">
        <f t="shared" si="67"/>
        <v>0.74111868820000015</v>
      </c>
      <c r="AQ173" s="23">
        <f t="shared" si="66"/>
        <v>0.70356944020000012</v>
      </c>
      <c r="AR173" s="23">
        <f t="shared" si="66"/>
        <v>0.61985844805000001</v>
      </c>
      <c r="AS173" s="23">
        <f t="shared" si="107"/>
        <v>2.5834787845102896</v>
      </c>
      <c r="AT173" s="23">
        <f t="shared" si="107"/>
        <v>1.2266386922473798</v>
      </c>
      <c r="AU173" s="23">
        <f t="shared" si="107"/>
        <v>1.0132883194197702</v>
      </c>
      <c r="AV173" s="23">
        <f t="shared" si="107"/>
        <v>0.3414202245259037</v>
      </c>
    </row>
    <row r="174" spans="1:48" x14ac:dyDescent="0.35">
      <c r="A174">
        <v>2004</v>
      </c>
      <c r="B174" s="1">
        <v>-9.6</v>
      </c>
      <c r="C174" s="1">
        <v>-10.5</v>
      </c>
      <c r="D174" s="1">
        <v>-14.7</v>
      </c>
      <c r="E174" s="1">
        <v>-7.4</v>
      </c>
      <c r="F174" s="5">
        <v>2.4</v>
      </c>
      <c r="G174" s="1">
        <v>4.9000000000000004</v>
      </c>
      <c r="H174" s="1">
        <v>5.9</v>
      </c>
      <c r="I174" s="1">
        <v>6.7</v>
      </c>
      <c r="J174" s="1">
        <v>2.6</v>
      </c>
      <c r="K174" s="1">
        <v>-0.1</v>
      </c>
      <c r="L174" s="1">
        <v>-3.9</v>
      </c>
      <c r="M174" s="1">
        <v>-11.4</v>
      </c>
      <c r="N174" s="1">
        <v>-2.9</v>
      </c>
      <c r="O174" s="1">
        <f t="shared" si="77"/>
        <v>22.500000000000004</v>
      </c>
      <c r="P174" s="1">
        <f t="shared" si="85"/>
        <v>-8.7999999999999989</v>
      </c>
      <c r="Q174" s="1">
        <f t="shared" si="86"/>
        <v>-6.5666666666666673</v>
      </c>
      <c r="R174" s="1">
        <f t="shared" si="87"/>
        <v>5.833333333333333</v>
      </c>
      <c r="S174" s="1">
        <f t="shared" si="88"/>
        <v>-0.46666666666666662</v>
      </c>
      <c r="U174" s="1">
        <f t="shared" si="78"/>
        <v>6.7</v>
      </c>
      <c r="V174" s="1">
        <f t="shared" si="79"/>
        <v>-14.7</v>
      </c>
      <c r="W174" s="5">
        <f t="shared" si="108"/>
        <v>128.03061224489795</v>
      </c>
      <c r="X174" s="1">
        <f t="shared" si="90"/>
        <v>287.37037037037038</v>
      </c>
      <c r="Y174" s="1">
        <f t="shared" si="80"/>
        <v>159.33975812547243</v>
      </c>
      <c r="Z174" s="1">
        <f t="shared" si="81"/>
        <v>207.70049130763417</v>
      </c>
      <c r="AA174" s="7">
        <f t="shared" si="82"/>
        <v>711.71758629377689</v>
      </c>
      <c r="AB174" s="1">
        <f t="shared" si="83"/>
        <v>199.53061224489795</v>
      </c>
      <c r="AC174" s="1">
        <f t="shared" si="91"/>
        <v>1955.3999999999996</v>
      </c>
      <c r="AD174" s="1">
        <f t="shared" si="92"/>
        <v>28.265306122448976</v>
      </c>
      <c r="AE174" s="12">
        <f t="shared" si="93"/>
        <v>0.62371212196632042</v>
      </c>
      <c r="AH174" s="23">
        <f t="shared" si="84"/>
        <v>0.15971000000000002</v>
      </c>
      <c r="AI174" s="23">
        <f t="shared" si="75"/>
        <v>0.26655000000000006</v>
      </c>
      <c r="AJ174" s="11">
        <f t="shared" si="74"/>
        <v>0.19140000000000001</v>
      </c>
      <c r="AK174" s="11">
        <f t="shared" si="74"/>
        <v>0.29210000000000008</v>
      </c>
      <c r="AL174" s="11">
        <f t="shared" si="74"/>
        <v>0.33090000000000003</v>
      </c>
      <c r="AM174" s="11">
        <f t="shared" si="74"/>
        <v>0.48255000000000003</v>
      </c>
      <c r="AN174" s="23">
        <f t="shared" si="67"/>
        <v>0.90962284404999993</v>
      </c>
      <c r="AO174" s="23">
        <f t="shared" si="67"/>
        <v>1.0525401832000001</v>
      </c>
      <c r="AP174" s="23">
        <f t="shared" si="67"/>
        <v>0.86725923220000001</v>
      </c>
      <c r="AQ174" s="23">
        <f t="shared" si="66"/>
        <v>0.80896844020000003</v>
      </c>
      <c r="AR174" s="23">
        <f t="shared" si="66"/>
        <v>0.65103239605000007</v>
      </c>
      <c r="AS174" s="23">
        <f t="shared" si="107"/>
        <v>2.3538112941952813</v>
      </c>
      <c r="AT174" s="23">
        <f t="shared" si="107"/>
        <v>1.1428418779371503</v>
      </c>
      <c r="AU174" s="23">
        <f t="shared" si="107"/>
        <v>0.93580259502154894</v>
      </c>
      <c r="AV174" s="23">
        <f t="shared" si="107"/>
        <v>0.30135831875209457</v>
      </c>
    </row>
    <row r="175" spans="1:48" x14ac:dyDescent="0.35">
      <c r="A175">
        <v>2005</v>
      </c>
      <c r="B175" s="1">
        <v>-10.6</v>
      </c>
      <c r="C175" s="1">
        <v>-8.1</v>
      </c>
      <c r="D175" s="1">
        <v>-4.3</v>
      </c>
      <c r="E175" s="1">
        <v>-5.5</v>
      </c>
      <c r="F175" s="6">
        <v>-0.6</v>
      </c>
      <c r="G175" s="1">
        <v>6.3</v>
      </c>
      <c r="H175" s="1">
        <v>8.1</v>
      </c>
      <c r="I175" s="1">
        <v>7.5</v>
      </c>
      <c r="J175" s="1">
        <v>1.7</v>
      </c>
      <c r="K175" s="1">
        <v>-1.8</v>
      </c>
      <c r="L175" s="1">
        <v>-2.6</v>
      </c>
      <c r="M175" s="1">
        <v>-6.3</v>
      </c>
      <c r="N175" s="1">
        <v>-1.3</v>
      </c>
      <c r="O175" s="1">
        <f t="shared" si="77"/>
        <v>23.599999999999998</v>
      </c>
      <c r="P175" s="1">
        <f t="shared" si="85"/>
        <v>-10.033333333333333</v>
      </c>
      <c r="Q175" s="1">
        <f t="shared" si="86"/>
        <v>-3.4666666666666668</v>
      </c>
      <c r="R175" s="1">
        <f t="shared" si="87"/>
        <v>7.3</v>
      </c>
      <c r="S175" s="1">
        <f t="shared" si="88"/>
        <v>-0.9</v>
      </c>
      <c r="U175" s="1">
        <f t="shared" si="78"/>
        <v>8.1</v>
      </c>
      <c r="V175" s="1">
        <f t="shared" si="79"/>
        <v>-10.6</v>
      </c>
      <c r="W175" s="4">
        <f t="shared" ref="W175" si="109">INTERCEPT(F$7:G$7,F175:G175)</f>
        <v>138.15217391304347</v>
      </c>
      <c r="X175" s="1">
        <f t="shared" si="90"/>
        <v>272.81428571428569</v>
      </c>
      <c r="Y175" s="1">
        <f t="shared" si="80"/>
        <v>134.66211180124222</v>
      </c>
      <c r="Z175" s="1">
        <f t="shared" si="81"/>
        <v>205.48322981366459</v>
      </c>
      <c r="AA175" s="7">
        <f t="shared" si="82"/>
        <v>727.17540372670794</v>
      </c>
      <c r="AB175" s="1">
        <f t="shared" si="83"/>
        <v>215.78180354267309</v>
      </c>
      <c r="AC175" s="1">
        <f t="shared" si="91"/>
        <v>1524.858078368223</v>
      </c>
      <c r="AD175" s="1">
        <f t="shared" si="92"/>
        <v>30.261272141706925</v>
      </c>
      <c r="AE175" s="12">
        <f t="shared" si="93"/>
        <v>0.59151804512946915</v>
      </c>
      <c r="AH175" s="23">
        <f t="shared" si="84"/>
        <v>0.24088999999999999</v>
      </c>
      <c r="AI175" s="23">
        <f t="shared" si="75"/>
        <v>0.28051999999999999</v>
      </c>
      <c r="AJ175" s="11">
        <f t="shared" si="74"/>
        <v>0.19843999999999998</v>
      </c>
      <c r="AK175" s="11">
        <f t="shared" si="74"/>
        <v>0.30331999999999998</v>
      </c>
      <c r="AL175" s="11">
        <f t="shared" si="74"/>
        <v>0.34167999999999998</v>
      </c>
      <c r="AM175" s="11">
        <f t="shared" si="74"/>
        <v>0.48969999999999997</v>
      </c>
      <c r="AN175" s="23">
        <f t="shared" si="67"/>
        <v>0.88606815836800012</v>
      </c>
      <c r="AO175" s="23">
        <f t="shared" si="67"/>
        <v>1.0379914093120002</v>
      </c>
      <c r="AP175" s="23">
        <f t="shared" si="67"/>
        <v>0.84965411420800008</v>
      </c>
      <c r="AQ175" s="23">
        <f t="shared" si="66"/>
        <v>0.79406663820800016</v>
      </c>
      <c r="AR175" s="23">
        <f t="shared" si="66"/>
        <v>0.64633373780000014</v>
      </c>
      <c r="AS175" s="23">
        <f t="shared" si="107"/>
        <v>2.3627344913221111</v>
      </c>
      <c r="AT175" s="23">
        <f t="shared" si="107"/>
        <v>1.143400833296742</v>
      </c>
      <c r="AU175" s="23">
        <f t="shared" si="107"/>
        <v>0.93715768824138623</v>
      </c>
      <c r="AV175" s="23">
        <f t="shared" si="107"/>
        <v>0.30351212061213279</v>
      </c>
    </row>
    <row r="176" spans="1:48" x14ac:dyDescent="0.35">
      <c r="A176">
        <v>2006</v>
      </c>
      <c r="B176" s="1">
        <v>-13.2</v>
      </c>
      <c r="C176" s="1">
        <v>-8.9</v>
      </c>
      <c r="D176" s="1">
        <v>-7.3</v>
      </c>
      <c r="E176" s="1">
        <v>-7.8</v>
      </c>
      <c r="F176" s="5">
        <v>1.2</v>
      </c>
      <c r="G176" s="1">
        <v>4</v>
      </c>
      <c r="H176" s="1">
        <v>7.8</v>
      </c>
      <c r="I176" s="1">
        <v>8.1999999999999993</v>
      </c>
      <c r="J176" s="1">
        <v>5.0999999999999996</v>
      </c>
      <c r="K176" s="5">
        <v>0.2</v>
      </c>
      <c r="L176" s="1">
        <v>-6.4</v>
      </c>
      <c r="M176" s="1">
        <v>-8.6</v>
      </c>
      <c r="N176" s="1">
        <v>-2.1</v>
      </c>
      <c r="O176" s="1">
        <f t="shared" si="77"/>
        <v>26.299999999999997</v>
      </c>
      <c r="P176" s="1">
        <f t="shared" si="85"/>
        <v>-9.4666666666666668</v>
      </c>
      <c r="Q176" s="1">
        <f t="shared" si="86"/>
        <v>-4.6333333333333337</v>
      </c>
      <c r="R176" s="1">
        <f t="shared" si="87"/>
        <v>6.666666666666667</v>
      </c>
      <c r="S176" s="1">
        <f t="shared" si="88"/>
        <v>-0.36666666666666686</v>
      </c>
      <c r="U176" s="1">
        <f t="shared" si="78"/>
        <v>8.1999999999999993</v>
      </c>
      <c r="V176" s="1">
        <f t="shared" si="79"/>
        <v>-13.2</v>
      </c>
      <c r="W176" s="5">
        <f t="shared" ref="W176" si="110">INTERCEPT(E$7:F$7,E176:F176)</f>
        <v>131.43333333333334</v>
      </c>
      <c r="X176" s="5">
        <f>INTERCEPT(K$7:L$7,K176:L176)</f>
        <v>289.42424242424244</v>
      </c>
      <c r="Y176" s="1">
        <f t="shared" si="80"/>
        <v>157.9909090909091</v>
      </c>
      <c r="Z176" s="1">
        <f t="shared" si="81"/>
        <v>210.42878787878789</v>
      </c>
      <c r="AA176" s="7">
        <f t="shared" si="82"/>
        <v>863.68363636363631</v>
      </c>
      <c r="AB176" s="1">
        <f t="shared" si="83"/>
        <v>223.61904761904765</v>
      </c>
      <c r="AC176" s="1">
        <f t="shared" si="91"/>
        <v>1967.847619047619</v>
      </c>
      <c r="AD176" s="1">
        <f t="shared" si="92"/>
        <v>19.623809523809513</v>
      </c>
      <c r="AE176" s="12">
        <f t="shared" si="93"/>
        <v>0.60150611596398185</v>
      </c>
      <c r="AH176" s="23">
        <f t="shared" si="84"/>
        <v>0.22982000000000002</v>
      </c>
      <c r="AI176" s="23">
        <f t="shared" si="75"/>
        <v>0.31480999999999998</v>
      </c>
      <c r="AJ176" s="11">
        <f t="shared" si="74"/>
        <v>0.21572</v>
      </c>
      <c r="AK176" s="11">
        <f t="shared" si="74"/>
        <v>0.33085999999999999</v>
      </c>
      <c r="AL176" s="11">
        <f t="shared" si="74"/>
        <v>0.36813999999999997</v>
      </c>
      <c r="AM176" s="11">
        <f t="shared" si="74"/>
        <v>0.50724999999999998</v>
      </c>
      <c r="AN176" s="23">
        <f t="shared" si="67"/>
        <v>0.83225681336200008</v>
      </c>
      <c r="AO176" s="23">
        <f t="shared" si="67"/>
        <v>1.0032977865279999</v>
      </c>
      <c r="AP176" s="23">
        <f t="shared" si="67"/>
        <v>0.80902478183200011</v>
      </c>
      <c r="AQ176" s="23">
        <f t="shared" si="66"/>
        <v>0.7598740842320002</v>
      </c>
      <c r="AR176" s="23">
        <f t="shared" si="66"/>
        <v>0.63584970125000029</v>
      </c>
      <c r="AS176" s="23">
        <f t="shared" si="107"/>
        <v>2.5315745671608747</v>
      </c>
      <c r="AT176" s="23">
        <f t="shared" si="107"/>
        <v>1.2159510438162016</v>
      </c>
      <c r="AU176" s="23">
        <f t="shared" si="107"/>
        <v>0.99910876556518147</v>
      </c>
      <c r="AV176" s="23">
        <f t="shared" si="107"/>
        <v>0.32808216120758699</v>
      </c>
    </row>
    <row r="177" spans="1:48" x14ac:dyDescent="0.35">
      <c r="A177">
        <v>2007</v>
      </c>
      <c r="B177" s="1">
        <v>-8.4</v>
      </c>
      <c r="C177" s="1">
        <v>-4.5999999999999996</v>
      </c>
      <c r="D177" s="1">
        <v>-10.6</v>
      </c>
      <c r="E177" s="1">
        <v>-7.9</v>
      </c>
      <c r="F177" s="6">
        <v>-0.5</v>
      </c>
      <c r="G177" s="1">
        <v>7.7</v>
      </c>
      <c r="H177" s="1">
        <v>10.5</v>
      </c>
      <c r="I177" s="1">
        <v>9.6</v>
      </c>
      <c r="J177" s="1">
        <v>4.0999999999999996</v>
      </c>
      <c r="K177" s="1">
        <v>-0.5</v>
      </c>
      <c r="L177" s="1">
        <v>4.4000000000000004</v>
      </c>
      <c r="M177" s="1">
        <v>-7.5</v>
      </c>
      <c r="N177" s="1">
        <v>-0.3</v>
      </c>
      <c r="O177" s="1">
        <f t="shared" si="77"/>
        <v>31.9</v>
      </c>
      <c r="P177" s="1">
        <f t="shared" si="85"/>
        <v>-7.2</v>
      </c>
      <c r="Q177" s="1">
        <f t="shared" si="86"/>
        <v>-6.333333333333333</v>
      </c>
      <c r="R177" s="1">
        <f t="shared" si="87"/>
        <v>9.2666666666666657</v>
      </c>
      <c r="S177" s="1">
        <f t="shared" si="88"/>
        <v>2.6666666666666665</v>
      </c>
      <c r="U177" s="1">
        <f t="shared" si="78"/>
        <v>10.5</v>
      </c>
      <c r="V177" s="1">
        <f t="shared" si="79"/>
        <v>-10.6</v>
      </c>
      <c r="W177" s="4">
        <f t="shared" ref="W177" si="111">INTERCEPT(F$7:G$7,F177:G177)</f>
        <v>137.35975609756099</v>
      </c>
      <c r="X177" s="1">
        <f t="shared" si="90"/>
        <v>285.18478260869563</v>
      </c>
      <c r="Y177" s="1">
        <f t="shared" si="80"/>
        <v>147.82502651113464</v>
      </c>
      <c r="Z177" s="1">
        <f t="shared" si="81"/>
        <v>211.27226935312831</v>
      </c>
      <c r="AA177" s="7">
        <f t="shared" si="82"/>
        <v>1034.7751855779425</v>
      </c>
      <c r="AB177" s="1">
        <f t="shared" si="83"/>
        <v>212.93551367331855</v>
      </c>
      <c r="AC177" s="1">
        <f t="shared" si="91"/>
        <v>1504.7442966247843</v>
      </c>
      <c r="AD177" s="1">
        <f t="shared" si="92"/>
        <v>30.891999260901713</v>
      </c>
      <c r="AE177" s="12">
        <f t="shared" si="93"/>
        <v>0.54666861280062762</v>
      </c>
      <c r="AH177" s="23">
        <f t="shared" si="84"/>
        <v>0.32945000000000002</v>
      </c>
      <c r="AI177" s="23">
        <f t="shared" si="75"/>
        <v>0.38593</v>
      </c>
      <c r="AJ177" s="11">
        <f t="shared" si="74"/>
        <v>0.25156000000000001</v>
      </c>
      <c r="AK177" s="11">
        <f t="shared" si="74"/>
        <v>0.38797999999999999</v>
      </c>
      <c r="AL177" s="11">
        <f t="shared" si="74"/>
        <v>0.42301999999999995</v>
      </c>
      <c r="AM177" s="11">
        <f t="shared" si="74"/>
        <v>0.54364999999999997</v>
      </c>
      <c r="AN177" s="23">
        <f t="shared" si="67"/>
        <v>0.73879025505800011</v>
      </c>
      <c r="AO177" s="23">
        <f t="shared" si="67"/>
        <v>0.93594788931200013</v>
      </c>
      <c r="AP177" s="23">
        <f t="shared" si="67"/>
        <v>0.73645912256800006</v>
      </c>
      <c r="AQ177" s="23">
        <f t="shared" si="66"/>
        <v>0.69975892736800027</v>
      </c>
      <c r="AR177" s="23">
        <f t="shared" si="66"/>
        <v>0.61885738045000016</v>
      </c>
      <c r="AS177" s="23">
        <f t="shared" si="107"/>
        <v>2.6763769976811909</v>
      </c>
      <c r="AT177" s="23">
        <f t="shared" si="107"/>
        <v>1.2698579948080584</v>
      </c>
      <c r="AU177" s="23">
        <f t="shared" si="107"/>
        <v>1.0494501977431014</v>
      </c>
      <c r="AV177" s="23">
        <f t="shared" si="107"/>
        <v>0.35427974694791675</v>
      </c>
    </row>
    <row r="178" spans="1:48" x14ac:dyDescent="0.35">
      <c r="A178">
        <v>2008</v>
      </c>
      <c r="B178" s="1">
        <v>-12.8</v>
      </c>
      <c r="C178" s="1">
        <v>-16.7</v>
      </c>
      <c r="D178" s="1">
        <v>-12</v>
      </c>
      <c r="E178" s="1">
        <v>-4.8</v>
      </c>
      <c r="F178" s="5">
        <v>1.8</v>
      </c>
      <c r="G178" s="1">
        <v>6.5</v>
      </c>
      <c r="H178" s="1">
        <v>9.9</v>
      </c>
      <c r="I178" s="1">
        <v>6.4</v>
      </c>
      <c r="J178" s="1">
        <v>0.6</v>
      </c>
      <c r="K178" s="1">
        <v>-4.3</v>
      </c>
      <c r="L178" s="1">
        <v>-6.2</v>
      </c>
      <c r="M178" s="1">
        <v>-9.3000000000000007</v>
      </c>
      <c r="N178" s="1">
        <v>-3.4</v>
      </c>
      <c r="O178" s="1">
        <f t="shared" si="77"/>
        <v>25.200000000000003</v>
      </c>
      <c r="P178" s="1">
        <f t="shared" si="85"/>
        <v>-12.333333333333334</v>
      </c>
      <c r="Q178" s="1">
        <f t="shared" si="86"/>
        <v>-5</v>
      </c>
      <c r="R178" s="1">
        <f t="shared" si="87"/>
        <v>7.5999999999999988</v>
      </c>
      <c r="S178" s="1">
        <f t="shared" si="88"/>
        <v>-3.3000000000000003</v>
      </c>
      <c r="U178" s="1">
        <f t="shared" si="78"/>
        <v>9.9</v>
      </c>
      <c r="V178" s="1">
        <f t="shared" si="79"/>
        <v>-16.7</v>
      </c>
      <c r="W178" s="5">
        <f t="shared" ref="W178" si="112">INTERCEPT(E$7:F$7,E178:F178)</f>
        <v>127.18181818181819</v>
      </c>
      <c r="X178" s="1">
        <f t="shared" si="90"/>
        <v>261.73469387755102</v>
      </c>
      <c r="Y178" s="1">
        <f t="shared" si="80"/>
        <v>134.55287569573284</v>
      </c>
      <c r="Z178" s="1">
        <f t="shared" si="81"/>
        <v>194.45825602968461</v>
      </c>
      <c r="AA178" s="7">
        <f t="shared" si="82"/>
        <v>888.04897959183666</v>
      </c>
      <c r="AB178" s="1">
        <f t="shared" si="83"/>
        <v>206.99703557312256</v>
      </c>
      <c r="AC178" s="1">
        <f t="shared" si="91"/>
        <v>2304.5669960474311</v>
      </c>
      <c r="AD178" s="1">
        <f t="shared" si="92"/>
        <v>23.683300395256907</v>
      </c>
      <c r="AE178" s="12">
        <f t="shared" si="93"/>
        <v>0.61699446031806937</v>
      </c>
      <c r="AH178" s="23">
        <f t="shared" si="84"/>
        <v>0.30731000000000003</v>
      </c>
      <c r="AI178" s="23">
        <f t="shared" si="75"/>
        <v>0.30084000000000005</v>
      </c>
      <c r="AJ178" s="11">
        <f t="shared" si="74"/>
        <v>0.20868000000000003</v>
      </c>
      <c r="AK178" s="11">
        <f t="shared" si="74"/>
        <v>0.31964000000000004</v>
      </c>
      <c r="AL178" s="11">
        <f t="shared" si="74"/>
        <v>0.35736000000000001</v>
      </c>
      <c r="AM178" s="11">
        <f t="shared" si="74"/>
        <v>0.50009999999999999</v>
      </c>
      <c r="AN178" s="23">
        <f t="shared" si="67"/>
        <v>0.85349298755199998</v>
      </c>
      <c r="AO178" s="23">
        <f t="shared" si="67"/>
        <v>1.017257768608</v>
      </c>
      <c r="AP178" s="23">
        <f t="shared" si="67"/>
        <v>0.82513434563200017</v>
      </c>
      <c r="AQ178" s="23">
        <f t="shared" si="66"/>
        <v>0.77339533043200015</v>
      </c>
      <c r="AR178" s="23">
        <f t="shared" si="66"/>
        <v>0.63994102420000021</v>
      </c>
      <c r="AS178" s="23">
        <f t="shared" si="107"/>
        <v>2.584832577600245</v>
      </c>
      <c r="AT178" s="23">
        <f t="shared" si="107"/>
        <v>1.2451986002700346</v>
      </c>
      <c r="AU178" s="23">
        <f t="shared" si="107"/>
        <v>1.0220775277008489</v>
      </c>
      <c r="AV178" s="23">
        <f t="shared" si="107"/>
        <v>0.33374630906392649</v>
      </c>
    </row>
    <row r="179" spans="1:48" x14ac:dyDescent="0.35">
      <c r="A179">
        <v>2009</v>
      </c>
      <c r="B179" s="1">
        <v>-7.5</v>
      </c>
      <c r="C179" s="1">
        <v>-10.1</v>
      </c>
      <c r="D179" s="1">
        <v>-16.2</v>
      </c>
      <c r="E179" s="1">
        <v>-7.6</v>
      </c>
      <c r="F179" s="6">
        <v>-0.1</v>
      </c>
      <c r="G179" s="1">
        <v>5.0999999999999996</v>
      </c>
      <c r="H179" s="1">
        <v>9.4</v>
      </c>
      <c r="I179" s="1">
        <v>8.8000000000000007</v>
      </c>
      <c r="J179" s="1">
        <v>2.7</v>
      </c>
      <c r="K179" s="1">
        <v>-1.8</v>
      </c>
      <c r="L179" s="1">
        <v>-6.9</v>
      </c>
      <c r="M179" s="1">
        <v>-3.3</v>
      </c>
      <c r="N179" s="1">
        <v>-2.2999999999999998</v>
      </c>
      <c r="O179" s="1">
        <f t="shared" si="77"/>
        <v>26</v>
      </c>
      <c r="P179" s="1">
        <f t="shared" si="85"/>
        <v>-8.9666666666666668</v>
      </c>
      <c r="Q179" s="1">
        <f t="shared" si="86"/>
        <v>-7.9666666666666659</v>
      </c>
      <c r="R179" s="1">
        <f t="shared" si="87"/>
        <v>7.7666666666666666</v>
      </c>
      <c r="S179" s="1">
        <f t="shared" si="88"/>
        <v>-2</v>
      </c>
      <c r="U179" s="1">
        <f t="shared" si="78"/>
        <v>9.4</v>
      </c>
      <c r="V179" s="1">
        <f t="shared" si="79"/>
        <v>-16.2</v>
      </c>
      <c r="W179" s="4">
        <f t="shared" ref="W179" si="113">INTERCEPT(F$7:G$7,F179:G179)</f>
        <v>136.08653846153845</v>
      </c>
      <c r="X179" s="1">
        <f t="shared" si="90"/>
        <v>276.3</v>
      </c>
      <c r="Y179" s="1">
        <f t="shared" si="80"/>
        <v>140.21346153846156</v>
      </c>
      <c r="Z179" s="1">
        <f t="shared" si="81"/>
        <v>206.19326923076923</v>
      </c>
      <c r="AA179" s="7">
        <f t="shared" si="82"/>
        <v>878.67102564102572</v>
      </c>
      <c r="AB179" s="1">
        <f t="shared" si="83"/>
        <v>239.35184458398743</v>
      </c>
      <c r="AC179" s="1">
        <f t="shared" si="91"/>
        <v>2584.9999215070638</v>
      </c>
      <c r="AD179" s="1">
        <f t="shared" si="92"/>
        <v>16.410616169544738</v>
      </c>
      <c r="AE179" s="12">
        <f t="shared" si="93"/>
        <v>0.63170426221179321</v>
      </c>
      <c r="AH179" s="23">
        <f t="shared" si="84"/>
        <v>0.28886000000000006</v>
      </c>
      <c r="AI179" s="23">
        <f t="shared" si="75"/>
        <v>0.311</v>
      </c>
      <c r="AJ179" s="11">
        <f t="shared" si="74"/>
        <v>0.21380000000000002</v>
      </c>
      <c r="AK179" s="11">
        <f t="shared" si="74"/>
        <v>0.32779999999999998</v>
      </c>
      <c r="AL179" s="11">
        <f t="shared" si="74"/>
        <v>0.36519999999999997</v>
      </c>
      <c r="AM179" s="11">
        <f t="shared" si="74"/>
        <v>0.50529999999999997</v>
      </c>
      <c r="AN179" s="23">
        <f t="shared" si="67"/>
        <v>0.83795482000000021</v>
      </c>
      <c r="AO179" s="23">
        <f t="shared" si="67"/>
        <v>1.0070812648</v>
      </c>
      <c r="AP179" s="23">
        <f t="shared" si="67"/>
        <v>0.81335787280000016</v>
      </c>
      <c r="AQ179" s="23">
        <f t="shared" si="66"/>
        <v>0.76350591680000002</v>
      </c>
      <c r="AR179" s="23">
        <f t="shared" si="66"/>
        <v>0.63694097780000014</v>
      </c>
      <c r="AS179" s="23">
        <f t="shared" si="107"/>
        <v>2.5582551814755754</v>
      </c>
      <c r="AT179" s="23">
        <f t="shared" si="107"/>
        <v>1.2297358156060585</v>
      </c>
      <c r="AU179" s="23">
        <f t="shared" si="107"/>
        <v>1.0101455694915571</v>
      </c>
      <c r="AV179" s="23">
        <f t="shared" si="107"/>
        <v>0.33120034740066245</v>
      </c>
    </row>
    <row r="180" spans="1:48" x14ac:dyDescent="0.35">
      <c r="A180">
        <v>2010</v>
      </c>
      <c r="B180" s="1">
        <v>-6.9</v>
      </c>
      <c r="C180" s="1">
        <v>-4.8</v>
      </c>
      <c r="D180" s="1">
        <v>-7.3</v>
      </c>
      <c r="E180" s="1">
        <v>-3.2</v>
      </c>
      <c r="F180" s="5">
        <v>3.5</v>
      </c>
      <c r="G180" s="1">
        <v>6.2</v>
      </c>
      <c r="H180" s="1">
        <v>9</v>
      </c>
      <c r="I180" s="1">
        <v>9.6</v>
      </c>
      <c r="J180" s="1">
        <v>6.3</v>
      </c>
      <c r="K180" s="5">
        <v>1.2</v>
      </c>
      <c r="L180" s="1">
        <v>-0.6</v>
      </c>
      <c r="M180" s="1">
        <v>-1.9</v>
      </c>
      <c r="N180" s="1">
        <v>0.9</v>
      </c>
      <c r="O180" s="1">
        <f t="shared" si="77"/>
        <v>34.599999999999994</v>
      </c>
      <c r="P180" s="1">
        <f t="shared" si="85"/>
        <v>-5</v>
      </c>
      <c r="Q180" s="1">
        <f t="shared" si="86"/>
        <v>-2.3333333333333335</v>
      </c>
      <c r="R180" s="1">
        <f t="shared" si="87"/>
        <v>8.2666666666666657</v>
      </c>
      <c r="S180" s="1">
        <f t="shared" si="88"/>
        <v>2.3000000000000003</v>
      </c>
      <c r="U180" s="1">
        <f t="shared" si="78"/>
        <v>9.6</v>
      </c>
      <c r="V180" s="1">
        <f t="shared" si="79"/>
        <v>-7.3</v>
      </c>
      <c r="W180" s="5">
        <f t="shared" ref="W180" si="114">INTERCEPT(E$7:F$7,E180:F180)</f>
        <v>119.56716417910448</v>
      </c>
      <c r="X180" s="5">
        <f>INTERCEPT(K$7:L$7,K180:L180)</f>
        <v>308.83333333333331</v>
      </c>
      <c r="Y180" s="1">
        <f t="shared" si="80"/>
        <v>189.26616915422883</v>
      </c>
      <c r="Z180" s="1">
        <f t="shared" si="81"/>
        <v>214.20024875621891</v>
      </c>
      <c r="AA180" s="7">
        <f t="shared" si="82"/>
        <v>1211.3034825870645</v>
      </c>
      <c r="AB180" s="1">
        <f t="shared" si="83"/>
        <v>208.26716417910447</v>
      </c>
      <c r="AC180" s="1">
        <f t="shared" si="91"/>
        <v>1013.5668656716416</v>
      </c>
      <c r="AD180" s="1">
        <f t="shared" si="92"/>
        <v>15.433582089552246</v>
      </c>
      <c r="AE180" s="12">
        <f t="shared" si="93"/>
        <v>0.47773705772683184</v>
      </c>
      <c r="AH180" s="23">
        <f t="shared" si="84"/>
        <v>0.27410000000000001</v>
      </c>
      <c r="AI180" s="23">
        <f t="shared" si="75"/>
        <v>0.42021999999999993</v>
      </c>
      <c r="AJ180" s="11">
        <f t="shared" si="74"/>
        <v>0.26883999999999997</v>
      </c>
      <c r="AK180" s="11">
        <f t="shared" si="74"/>
        <v>0.41551999999999994</v>
      </c>
      <c r="AL180" s="11">
        <f t="shared" si="74"/>
        <v>0.44947999999999994</v>
      </c>
      <c r="AM180" s="11">
        <f t="shared" si="74"/>
        <v>0.56119999999999992</v>
      </c>
      <c r="AN180" s="23">
        <f t="shared" si="67"/>
        <v>0.7024731331280003</v>
      </c>
      <c r="AO180" s="23">
        <f t="shared" si="67"/>
        <v>0.9056969683520002</v>
      </c>
      <c r="AP180" s="23">
        <f t="shared" si="67"/>
        <v>0.70711442636800026</v>
      </c>
      <c r="AQ180" s="23">
        <f t="shared" si="66"/>
        <v>0.6759832943680002</v>
      </c>
      <c r="AR180" s="23">
        <f t="shared" si="66"/>
        <v>0.61295596480000003</v>
      </c>
      <c r="AS180" s="23">
        <f t="shared" si="107"/>
        <v>2.8485010979002383</v>
      </c>
      <c r="AT180" s="23">
        <f t="shared" si="107"/>
        <v>1.346260685712426</v>
      </c>
      <c r="AU180" s="23">
        <f t="shared" si="107"/>
        <v>1.1159868356075553</v>
      </c>
      <c r="AV180" s="23">
        <f t="shared" si="107"/>
        <v>0.3814777007737305</v>
      </c>
    </row>
    <row r="181" spans="1:48" x14ac:dyDescent="0.35">
      <c r="A181">
        <v>2011</v>
      </c>
      <c r="B181" s="1">
        <v>-6</v>
      </c>
      <c r="C181" s="1">
        <v>-8.9</v>
      </c>
      <c r="D181" s="1">
        <v>-12.2</v>
      </c>
      <c r="E181" s="1">
        <v>-12.3</v>
      </c>
      <c r="F181" s="6">
        <v>-1.6</v>
      </c>
      <c r="G181" s="1">
        <v>5.4</v>
      </c>
      <c r="H181" s="1">
        <v>9.8000000000000007</v>
      </c>
      <c r="I181" s="1">
        <v>8.1</v>
      </c>
      <c r="J181" s="1">
        <v>2.9</v>
      </c>
      <c r="K181" s="1">
        <v>-2.6</v>
      </c>
      <c r="L181" s="1">
        <v>-5.6</v>
      </c>
      <c r="M181" s="1">
        <v>-8.9</v>
      </c>
      <c r="N181" s="1">
        <v>-2.7</v>
      </c>
      <c r="O181" s="1">
        <f t="shared" si="77"/>
        <v>26.2</v>
      </c>
      <c r="P181" s="1">
        <f t="shared" si="85"/>
        <v>-5.6000000000000005</v>
      </c>
      <c r="Q181" s="1">
        <f t="shared" si="86"/>
        <v>-8.7000000000000011</v>
      </c>
      <c r="R181" s="1">
        <f t="shared" si="87"/>
        <v>7.7666666666666666</v>
      </c>
      <c r="S181" s="1">
        <f t="shared" si="88"/>
        <v>-1.7666666666666666</v>
      </c>
      <c r="U181" s="1">
        <f t="shared" si="78"/>
        <v>9.8000000000000007</v>
      </c>
      <c r="V181" s="1">
        <f t="shared" si="79"/>
        <v>-12.3</v>
      </c>
      <c r="W181" s="4">
        <f t="shared" ref="W181" si="115">INTERCEPT(F$7:G$7,F181:G181)</f>
        <v>142.47142857142856</v>
      </c>
      <c r="X181" s="1">
        <f t="shared" si="90"/>
        <v>274.08181818181816</v>
      </c>
      <c r="Y181" s="1">
        <f t="shared" si="80"/>
        <v>131.6103896103896</v>
      </c>
      <c r="Z181" s="1">
        <f t="shared" si="81"/>
        <v>208.27662337662338</v>
      </c>
      <c r="AA181" s="7">
        <f t="shared" si="82"/>
        <v>859.85454545454536</v>
      </c>
      <c r="AB181" s="1">
        <f t="shared" si="83"/>
        <v>198.63809523809525</v>
      </c>
      <c r="AC181" s="1">
        <f t="shared" si="91"/>
        <v>1628.8323809523808</v>
      </c>
      <c r="AD181" s="1">
        <f t="shared" si="92"/>
        <v>43.152380952380938</v>
      </c>
      <c r="AE181" s="12">
        <f t="shared" si="93"/>
        <v>0.57918477980462368</v>
      </c>
      <c r="AH181" s="23">
        <f t="shared" si="84"/>
        <v>0.30362000000000006</v>
      </c>
      <c r="AI181" s="23">
        <f t="shared" si="75"/>
        <v>0.31353999999999999</v>
      </c>
      <c r="AJ181" s="11">
        <f t="shared" si="74"/>
        <v>0.21507999999999999</v>
      </c>
      <c r="AK181" s="11">
        <f t="shared" si="74"/>
        <v>0.32984000000000002</v>
      </c>
      <c r="AL181" s="11">
        <f t="shared" si="74"/>
        <v>0.36715999999999999</v>
      </c>
      <c r="AM181" s="11">
        <f t="shared" si="74"/>
        <v>0.50659999999999994</v>
      </c>
      <c r="AN181" s="23">
        <f t="shared" si="67"/>
        <v>0.83414834247200009</v>
      </c>
      <c r="AO181" s="23">
        <f t="shared" si="67"/>
        <v>1.0045569634880001</v>
      </c>
      <c r="AP181" s="23">
        <f t="shared" si="67"/>
        <v>0.81046410995200002</v>
      </c>
      <c r="AQ181" s="23">
        <f t="shared" si="66"/>
        <v>0.76108004675200003</v>
      </c>
      <c r="AR181" s="23">
        <f t="shared" si="66"/>
        <v>0.63621141520000024</v>
      </c>
      <c r="AS181" s="23">
        <f t="shared" si="107"/>
        <v>2.5275411283630151</v>
      </c>
      <c r="AT181" s="23">
        <f t="shared" si="107"/>
        <v>1.2143313891228043</v>
      </c>
      <c r="AU181" s="23">
        <f t="shared" si="107"/>
        <v>0.99768230783774114</v>
      </c>
      <c r="AV181" s="23">
        <f t="shared" si="107"/>
        <v>0.32744718404200501</v>
      </c>
    </row>
    <row r="182" spans="1:48" x14ac:dyDescent="0.35">
      <c r="A182">
        <v>2012</v>
      </c>
      <c r="B182" s="1">
        <v>-11.1</v>
      </c>
      <c r="C182" s="1">
        <v>-12.6</v>
      </c>
      <c r="D182" s="1">
        <v>-15.3</v>
      </c>
      <c r="E182" s="1">
        <v>-4.8</v>
      </c>
      <c r="F182" s="5">
        <v>1.6</v>
      </c>
      <c r="G182" s="1">
        <v>8.1</v>
      </c>
      <c r="H182" s="1">
        <v>10</v>
      </c>
      <c r="I182" s="1">
        <v>8.1999999999999993</v>
      </c>
      <c r="J182" s="1">
        <v>5</v>
      </c>
      <c r="K182" s="5">
        <v>0.7</v>
      </c>
      <c r="L182" s="1">
        <v>-4.5</v>
      </c>
      <c r="M182" s="1">
        <v>-6.3</v>
      </c>
      <c r="N182" s="1">
        <v>-1.8</v>
      </c>
      <c r="O182" s="1">
        <f t="shared" si="77"/>
        <v>32.9</v>
      </c>
      <c r="P182" s="1">
        <f t="shared" si="85"/>
        <v>-10.866666666666667</v>
      </c>
      <c r="Q182" s="1">
        <f t="shared" si="86"/>
        <v>-6.166666666666667</v>
      </c>
      <c r="R182" s="1">
        <f t="shared" si="87"/>
        <v>8.7666666666666675</v>
      </c>
      <c r="S182" s="1">
        <f t="shared" si="88"/>
        <v>0.40000000000000008</v>
      </c>
      <c r="U182" s="1">
        <f t="shared" si="78"/>
        <v>10</v>
      </c>
      <c r="V182" s="1">
        <f t="shared" si="79"/>
        <v>-15.3</v>
      </c>
      <c r="W182" s="5">
        <f t="shared" ref="W182" si="116">INTERCEPT(E$7:F$7,E182:F182)</f>
        <v>127.875</v>
      </c>
      <c r="X182" s="5">
        <f>INTERCEPT(K$7:L$7,K182:L182)</f>
        <v>292.60576923076923</v>
      </c>
      <c r="Y182" s="1">
        <f t="shared" si="80"/>
        <v>164.73076923076923</v>
      </c>
      <c r="Z182" s="1">
        <f t="shared" si="81"/>
        <v>210.24038461538461</v>
      </c>
      <c r="AA182" s="7">
        <f t="shared" si="82"/>
        <v>1098.2051282051282</v>
      </c>
      <c r="AB182" s="1">
        <f t="shared" si="83"/>
        <v>218.79318181818184</v>
      </c>
      <c r="AC182" s="1">
        <f t="shared" si="91"/>
        <v>2231.6904545454545</v>
      </c>
      <c r="AD182" s="1">
        <f t="shared" si="92"/>
        <v>18.478409090909082</v>
      </c>
      <c r="AE182" s="12">
        <f t="shared" si="93"/>
        <v>0.58771834947485402</v>
      </c>
      <c r="AH182" s="23">
        <f t="shared" si="84"/>
        <v>0.311</v>
      </c>
      <c r="AI182" s="23">
        <f t="shared" si="75"/>
        <v>0.39862999999999998</v>
      </c>
      <c r="AJ182" s="11">
        <f t="shared" si="74"/>
        <v>0.25795999999999997</v>
      </c>
      <c r="AK182" s="11">
        <f t="shared" si="74"/>
        <v>0.39817999999999998</v>
      </c>
      <c r="AL182" s="11">
        <f t="shared" si="74"/>
        <v>0.43281999999999998</v>
      </c>
      <c r="AM182" s="11">
        <f t="shared" si="74"/>
        <v>0.55014999999999992</v>
      </c>
      <c r="AN182" s="23">
        <f t="shared" si="67"/>
        <v>0.72467592209800014</v>
      </c>
      <c r="AO182" s="23">
        <f t="shared" si="67"/>
        <v>0.92457533507200018</v>
      </c>
      <c r="AP182" s="23">
        <f t="shared" si="67"/>
        <v>0.72516269600800021</v>
      </c>
      <c r="AQ182" s="23">
        <f t="shared" si="66"/>
        <v>0.69055802880799999</v>
      </c>
      <c r="AR182" s="23">
        <f t="shared" si="66"/>
        <v>0.61649785445000027</v>
      </c>
      <c r="AS182" s="23">
        <f t="shared" si="107"/>
        <v>2.7403834543680161</v>
      </c>
      <c r="AT182" s="23">
        <f t="shared" si="107"/>
        <v>1.2981273283066701</v>
      </c>
      <c r="AU182" s="23">
        <f t="shared" si="107"/>
        <v>1.0740053140371415</v>
      </c>
      <c r="AV182" s="23">
        <f t="shared" si="107"/>
        <v>0.36428018973827275</v>
      </c>
    </row>
    <row r="183" spans="1:48" x14ac:dyDescent="0.35">
      <c r="A183">
        <v>2013</v>
      </c>
      <c r="B183" s="1">
        <v>-7.4</v>
      </c>
      <c r="C183" s="1">
        <v>-10.6</v>
      </c>
      <c r="D183" s="1">
        <v>-7.3</v>
      </c>
      <c r="E183" s="1">
        <v>-4.3</v>
      </c>
      <c r="F183" s="6">
        <v>-3</v>
      </c>
      <c r="G183" s="1">
        <v>6.3</v>
      </c>
      <c r="H183" s="1">
        <v>8.1999999999999993</v>
      </c>
      <c r="I183" s="1">
        <v>6.8</v>
      </c>
      <c r="J183" s="1">
        <v>3.5</v>
      </c>
      <c r="K183" s="1">
        <v>-0.7</v>
      </c>
      <c r="L183" s="1">
        <v>-5.8</v>
      </c>
      <c r="M183" s="1">
        <v>-8.3000000000000007</v>
      </c>
      <c r="N183" s="1">
        <v>-1.9</v>
      </c>
      <c r="O183" s="1">
        <f t="shared" si="77"/>
        <v>24.8</v>
      </c>
      <c r="P183" s="1">
        <f t="shared" si="85"/>
        <v>-8.1</v>
      </c>
      <c r="Q183" s="1">
        <f t="shared" si="86"/>
        <v>-4.8666666666666663</v>
      </c>
      <c r="R183" s="1">
        <f t="shared" si="87"/>
        <v>7.1000000000000005</v>
      </c>
      <c r="S183" s="1">
        <f t="shared" si="88"/>
        <v>-1</v>
      </c>
      <c r="U183" s="1">
        <f t="shared" si="78"/>
        <v>8.1999999999999993</v>
      </c>
      <c r="V183" s="1">
        <f t="shared" si="79"/>
        <v>-10.6</v>
      </c>
      <c r="W183" s="4">
        <f t="shared" ref="W183:W185" si="117">INTERCEPT(F$7:G$7,F183:G183)</f>
        <v>145.33870967741936</v>
      </c>
      <c r="X183" s="1">
        <f t="shared" si="90"/>
        <v>283.41666666666669</v>
      </c>
      <c r="Y183" s="1">
        <f t="shared" si="80"/>
        <v>138.07795698924733</v>
      </c>
      <c r="Z183" s="1">
        <f t="shared" si="81"/>
        <v>214.37768817204301</v>
      </c>
      <c r="AA183" s="7">
        <f t="shared" si="82"/>
        <v>754.82616487455198</v>
      </c>
      <c r="AB183" s="1">
        <f t="shared" si="83"/>
        <v>217.73294044665013</v>
      </c>
      <c r="AC183" s="1">
        <f t="shared" si="91"/>
        <v>1538.6461124896609</v>
      </c>
      <c r="AD183" s="1">
        <f t="shared" si="92"/>
        <v>36.472239454094293</v>
      </c>
      <c r="AE183" s="12">
        <f t="shared" si="93"/>
        <v>0.58809247646799645</v>
      </c>
      <c r="AH183" s="23">
        <f t="shared" si="84"/>
        <v>0.24458000000000002</v>
      </c>
      <c r="AI183" s="23">
        <f t="shared" si="75"/>
        <v>0.29576000000000002</v>
      </c>
      <c r="AJ183" s="11">
        <f t="shared" si="74"/>
        <v>0.20612</v>
      </c>
      <c r="AK183" s="11">
        <f t="shared" si="74"/>
        <v>0.31556000000000001</v>
      </c>
      <c r="AL183" s="11">
        <f t="shared" si="74"/>
        <v>0.35343999999999998</v>
      </c>
      <c r="AM183" s="11">
        <f t="shared" si="74"/>
        <v>0.4975</v>
      </c>
      <c r="AN183" s="23">
        <f t="shared" si="67"/>
        <v>0.86144942579200012</v>
      </c>
      <c r="AO183" s="23">
        <f t="shared" si="67"/>
        <v>1.0223935996480003</v>
      </c>
      <c r="AP183" s="23">
        <f t="shared" si="67"/>
        <v>0.83114343491200005</v>
      </c>
      <c r="AQ183" s="23">
        <f t="shared" si="66"/>
        <v>0.77845159731200009</v>
      </c>
      <c r="AR183" s="23">
        <f t="shared" si="66"/>
        <v>0.64149012500000013</v>
      </c>
      <c r="AS183" s="23">
        <f t="shared" si="107"/>
        <v>2.38908160950368</v>
      </c>
      <c r="AT183" s="23">
        <f t="shared" si="107"/>
        <v>1.1521772454779111</v>
      </c>
      <c r="AU183" s="23">
        <f t="shared" si="107"/>
        <v>0.94537450722862137</v>
      </c>
      <c r="AV183" s="23">
        <f t="shared" si="107"/>
        <v>0.30806793414488115</v>
      </c>
    </row>
    <row r="184" spans="1:48" x14ac:dyDescent="0.35">
      <c r="A184">
        <v>2014</v>
      </c>
      <c r="B184" s="1">
        <v>-5.3</v>
      </c>
      <c r="C184" s="1">
        <v>-9</v>
      </c>
      <c r="D184" s="1">
        <v>-12.4</v>
      </c>
      <c r="E184" s="1">
        <v>-8.5</v>
      </c>
      <c r="F184" s="6">
        <v>-1.1000000000000001</v>
      </c>
      <c r="G184" s="1">
        <v>6.6</v>
      </c>
      <c r="H184" s="1">
        <v>8.6999999999999993</v>
      </c>
      <c r="I184" s="1">
        <v>7.4</v>
      </c>
      <c r="J184" s="1">
        <v>3.4</v>
      </c>
      <c r="K184" s="1">
        <v>-1.3</v>
      </c>
      <c r="L184" s="1">
        <v>-3.3</v>
      </c>
      <c r="M184" s="1">
        <v>-8.5</v>
      </c>
      <c r="N184" s="1">
        <v>-1.9</v>
      </c>
      <c r="O184" s="1">
        <f t="shared" si="77"/>
        <v>26.099999999999998</v>
      </c>
      <c r="P184" s="1">
        <f t="shared" si="85"/>
        <v>-7.5333333333333341</v>
      </c>
      <c r="Q184" s="1">
        <f t="shared" si="86"/>
        <v>-7.333333333333333</v>
      </c>
      <c r="R184" s="1">
        <f t="shared" si="87"/>
        <v>7.5666666666666664</v>
      </c>
      <c r="S184" s="1">
        <f t="shared" si="88"/>
        <v>-0.40000000000000008</v>
      </c>
      <c r="U184" s="1">
        <f t="shared" si="78"/>
        <v>8.6999999999999993</v>
      </c>
      <c r="V184" s="1">
        <f t="shared" si="79"/>
        <v>-12.4</v>
      </c>
      <c r="W184" s="4">
        <f t="shared" si="117"/>
        <v>139.85714285714286</v>
      </c>
      <c r="X184" s="1">
        <f t="shared" si="90"/>
        <v>280.06382978723406</v>
      </c>
      <c r="Y184" s="1">
        <f t="shared" si="80"/>
        <v>140.20668693009119</v>
      </c>
      <c r="Z184" s="1">
        <f t="shared" si="81"/>
        <v>209.96048632218844</v>
      </c>
      <c r="AA184" s="7">
        <f t="shared" si="82"/>
        <v>813.1987841945288</v>
      </c>
      <c r="AB184" s="1">
        <f t="shared" si="83"/>
        <v>221.44047619047618</v>
      </c>
      <c r="AC184" s="1">
        <f t="shared" si="91"/>
        <v>1830.5746031746028</v>
      </c>
      <c r="AD184" s="1">
        <f t="shared" si="92"/>
        <v>29.136904761904773</v>
      </c>
      <c r="AE184" s="12">
        <f t="shared" si="93"/>
        <v>0.60005752475789476</v>
      </c>
      <c r="AH184" s="23">
        <f t="shared" si="84"/>
        <v>0.26302999999999999</v>
      </c>
      <c r="AI184" s="23">
        <f t="shared" si="75"/>
        <v>0.31226999999999999</v>
      </c>
      <c r="AJ184" s="11">
        <f t="shared" si="74"/>
        <v>0.21443999999999999</v>
      </c>
      <c r="AK184" s="11">
        <f t="shared" si="74"/>
        <v>0.32882</v>
      </c>
      <c r="AL184" s="11">
        <f t="shared" si="74"/>
        <v>0.36617999999999995</v>
      </c>
      <c r="AM184" s="11">
        <f t="shared" si="74"/>
        <v>0.5059499999999999</v>
      </c>
      <c r="AN184" s="23">
        <f t="shared" si="67"/>
        <v>0.83604767801800006</v>
      </c>
      <c r="AO184" s="23">
        <f t="shared" si="67"/>
        <v>1.0058181229120002</v>
      </c>
      <c r="AP184" s="23">
        <f t="shared" si="67"/>
        <v>0.811908473608</v>
      </c>
      <c r="AQ184" s="23">
        <f t="shared" si="66"/>
        <v>0.76229065760800019</v>
      </c>
      <c r="AR184" s="23">
        <f t="shared" si="66"/>
        <v>0.63657517405000008</v>
      </c>
      <c r="AS184" s="23">
        <f t="shared" si="107"/>
        <v>2.4595550069637566</v>
      </c>
      <c r="AT184" s="23">
        <f t="shared" si="107"/>
        <v>1.1819789140800663</v>
      </c>
      <c r="AU184" s="23">
        <f t="shared" si="107"/>
        <v>0.97100902390753996</v>
      </c>
      <c r="AV184" s="23">
        <f t="shared" si="107"/>
        <v>0.31853066239662486</v>
      </c>
    </row>
    <row r="185" spans="1:48" x14ac:dyDescent="0.35">
      <c r="A185">
        <v>2015</v>
      </c>
      <c r="B185" s="1">
        <v>-13.9</v>
      </c>
      <c r="C185" s="1">
        <v>-18.600000000000001</v>
      </c>
      <c r="D185" s="1">
        <v>-14</v>
      </c>
      <c r="E185" s="1">
        <v>-10</v>
      </c>
      <c r="F185" s="6">
        <v>-1.6</v>
      </c>
      <c r="G185" s="1">
        <v>4.7</v>
      </c>
      <c r="H185" s="1">
        <v>9.1999999999999993</v>
      </c>
      <c r="I185" s="1">
        <v>6.8</v>
      </c>
      <c r="J185" s="1">
        <v>2.8</v>
      </c>
      <c r="K185" s="1">
        <v>-2.5</v>
      </c>
      <c r="L185" s="1">
        <v>-7.5</v>
      </c>
      <c r="M185" s="1">
        <v>-10.4</v>
      </c>
      <c r="N185" s="1">
        <v>-4.5999999999999996</v>
      </c>
      <c r="O185" s="1">
        <f t="shared" si="77"/>
        <v>23.5</v>
      </c>
      <c r="P185" s="1">
        <f t="shared" si="85"/>
        <v>-13.666666666666666</v>
      </c>
      <c r="Q185" s="1">
        <f t="shared" si="86"/>
        <v>-8.5333333333333332</v>
      </c>
      <c r="R185" s="1">
        <f t="shared" si="87"/>
        <v>6.8999999999999995</v>
      </c>
      <c r="S185" s="1">
        <f t="shared" si="88"/>
        <v>-2.4</v>
      </c>
      <c r="U185" s="1">
        <f t="shared" si="78"/>
        <v>9.1999999999999993</v>
      </c>
      <c r="V185" s="1">
        <f t="shared" si="79"/>
        <v>-18.600000000000001</v>
      </c>
      <c r="W185" s="4">
        <f t="shared" si="117"/>
        <v>143.24603174603175</v>
      </c>
      <c r="X185" s="1">
        <f t="shared" si="90"/>
        <v>274.11320754716979</v>
      </c>
      <c r="Y185" s="1">
        <f t="shared" si="80"/>
        <v>130.86717580113805</v>
      </c>
      <c r="Z185" s="1">
        <f t="shared" si="81"/>
        <v>208.67961964660077</v>
      </c>
      <c r="AA185" s="7">
        <f t="shared" si="82"/>
        <v>802.65201158031334</v>
      </c>
      <c r="AB185" s="1">
        <f t="shared" si="83"/>
        <v>228.18220195879769</v>
      </c>
      <c r="AC185" s="1">
        <f t="shared" si="91"/>
        <v>2829.4593042890915</v>
      </c>
      <c r="AD185" s="1">
        <f t="shared" si="92"/>
        <v>29.154930766632901</v>
      </c>
      <c r="AE185" s="12">
        <f t="shared" si="93"/>
        <v>0.65248035305748819</v>
      </c>
      <c r="AH185" s="23">
        <f t="shared" si="84"/>
        <v>0.28148000000000001</v>
      </c>
      <c r="AI185" s="23">
        <f t="shared" si="75"/>
        <v>0.27925</v>
      </c>
      <c r="AJ185" s="11">
        <f t="shared" si="74"/>
        <v>0.1978</v>
      </c>
      <c r="AK185" s="11">
        <f t="shared" si="74"/>
        <v>0.30230000000000001</v>
      </c>
      <c r="AL185" s="11">
        <f t="shared" si="74"/>
        <v>0.3407</v>
      </c>
      <c r="AM185" s="11">
        <f t="shared" si="74"/>
        <v>0.48904999999999998</v>
      </c>
      <c r="AN185" s="23">
        <f t="shared" si="67"/>
        <v>0.8881704612500001</v>
      </c>
      <c r="AO185" s="23">
        <f t="shared" si="67"/>
        <v>1.0393041128</v>
      </c>
      <c r="AP185" s="23">
        <f t="shared" si="67"/>
        <v>0.85122940180000017</v>
      </c>
      <c r="AQ185" s="23">
        <f t="shared" si="66"/>
        <v>0.79539810580000014</v>
      </c>
      <c r="AR185" s="23">
        <f t="shared" si="66"/>
        <v>0.64675066405000015</v>
      </c>
      <c r="AS185" s="23">
        <f t="shared" si="107"/>
        <v>2.4838960876099878</v>
      </c>
      <c r="AT185" s="23">
        <f t="shared" si="107"/>
        <v>1.2023884307394175</v>
      </c>
      <c r="AU185" s="23">
        <f t="shared" si="107"/>
        <v>0.98541809407149106</v>
      </c>
      <c r="AV185" s="23">
        <f t="shared" si="107"/>
        <v>0.31897755628282792</v>
      </c>
    </row>
    <row r="186" spans="1:48" x14ac:dyDescent="0.35">
      <c r="A186">
        <v>2016</v>
      </c>
      <c r="B186" s="1">
        <v>-7</v>
      </c>
      <c r="C186" s="1">
        <v>-9.3000000000000007</v>
      </c>
      <c r="D186" s="1">
        <v>-6.5</v>
      </c>
      <c r="E186" s="1">
        <v>-0.4</v>
      </c>
      <c r="F186" s="5">
        <v>1.7</v>
      </c>
      <c r="G186" s="1">
        <v>6</v>
      </c>
      <c r="H186" s="1">
        <v>9.1999999999999993</v>
      </c>
      <c r="I186" s="1">
        <v>8.1999999999999993</v>
      </c>
      <c r="J186" s="1">
        <v>3</v>
      </c>
      <c r="K186" s="1">
        <v>-1.2</v>
      </c>
      <c r="L186" s="1">
        <v>-4.7</v>
      </c>
      <c r="M186" s="1">
        <v>-8.3000000000000007</v>
      </c>
      <c r="N186" s="1">
        <v>-0.8</v>
      </c>
      <c r="O186" s="1">
        <f t="shared" si="77"/>
        <v>28.099999999999998</v>
      </c>
      <c r="P186" s="1">
        <f t="shared" si="85"/>
        <v>-8.9</v>
      </c>
      <c r="Q186" s="1">
        <f t="shared" si="86"/>
        <v>-1.7333333333333334</v>
      </c>
      <c r="R186" s="1">
        <f t="shared" si="87"/>
        <v>7.8</v>
      </c>
      <c r="S186" s="1">
        <f t="shared" si="88"/>
        <v>-0.96666666666666679</v>
      </c>
      <c r="U186" s="1">
        <f t="shared" si="78"/>
        <v>9.1999999999999993</v>
      </c>
      <c r="V186" s="1">
        <f t="shared" si="79"/>
        <v>-9.3000000000000007</v>
      </c>
      <c r="W186" s="5">
        <f t="shared" ref="W186:W187" si="118">INTERCEPT(E$7:F$7,E186:F186)</f>
        <v>110.80952380952381</v>
      </c>
      <c r="X186" s="1">
        <f t="shared" si="90"/>
        <v>279.78571428571428</v>
      </c>
      <c r="Y186" s="1">
        <f t="shared" si="80"/>
        <v>168.97619047619048</v>
      </c>
      <c r="Z186" s="1">
        <f t="shared" si="81"/>
        <v>195.29761904761904</v>
      </c>
      <c r="AA186" s="7">
        <f t="shared" si="82"/>
        <v>1036.3873015873016</v>
      </c>
      <c r="AB186" s="1">
        <f>365-X185+W186</f>
        <v>201.696316262354</v>
      </c>
      <c r="AC186" s="1">
        <f t="shared" si="91"/>
        <v>1250.5171608265948</v>
      </c>
      <c r="AD186" s="1">
        <f t="shared" si="92"/>
        <v>9.9613656783468087</v>
      </c>
      <c r="AE186" s="12">
        <f t="shared" si="93"/>
        <v>0.52345979669998555</v>
      </c>
      <c r="AH186" s="23">
        <f t="shared" si="84"/>
        <v>0.28148000000000001</v>
      </c>
      <c r="AI186" s="23">
        <f t="shared" si="75"/>
        <v>0.33766999999999997</v>
      </c>
      <c r="AJ186" s="11">
        <f t="shared" si="74"/>
        <v>0.22724</v>
      </c>
      <c r="AK186" s="11">
        <f t="shared" si="74"/>
        <v>0.34921999999999997</v>
      </c>
      <c r="AL186" s="11">
        <f t="shared" si="74"/>
        <v>0.38577999999999996</v>
      </c>
      <c r="AM186" s="11">
        <f t="shared" si="74"/>
        <v>0.51895000000000002</v>
      </c>
      <c r="AN186" s="23">
        <f t="shared" si="67"/>
        <v>0.79954418993800025</v>
      </c>
      <c r="AO186" s="23">
        <f t="shared" si="67"/>
        <v>0.98097160259200011</v>
      </c>
      <c r="AP186" s="23">
        <f t="shared" si="67"/>
        <v>0.78397795232800016</v>
      </c>
      <c r="AQ186" s="23">
        <f t="shared" si="66"/>
        <v>0.73896162432800017</v>
      </c>
      <c r="AR186" s="23">
        <f t="shared" si="66"/>
        <v>0.62968852804999997</v>
      </c>
      <c r="AS186" s="23">
        <f t="shared" si="107"/>
        <v>2.742127918937721</v>
      </c>
      <c r="AT186" s="23">
        <f t="shared" si="107"/>
        <v>1.311205607522443</v>
      </c>
      <c r="AU186" s="23">
        <f t="shared" si="107"/>
        <v>1.0792861182470983</v>
      </c>
      <c r="AV186" s="23">
        <f t="shared" si="107"/>
        <v>0.3576448435355094</v>
      </c>
    </row>
    <row r="187" spans="1:48" x14ac:dyDescent="0.35">
      <c r="A187">
        <v>2017</v>
      </c>
      <c r="B187" s="1">
        <v>-10.9</v>
      </c>
      <c r="C187" s="1">
        <v>-14.9</v>
      </c>
      <c r="D187" s="1">
        <v>-12.7</v>
      </c>
      <c r="E187" s="1">
        <v>-8.4</v>
      </c>
      <c r="F187" s="5">
        <v>0.5</v>
      </c>
      <c r="G187" s="1">
        <v>4.5999999999999996</v>
      </c>
      <c r="H187" s="1">
        <v>7.3</v>
      </c>
      <c r="I187" s="1">
        <v>6.8</v>
      </c>
      <c r="J187" s="1">
        <v>3</v>
      </c>
      <c r="K187" s="1">
        <v>-0.1</v>
      </c>
      <c r="L187" s="1">
        <v>-4.5</v>
      </c>
      <c r="M187" s="1">
        <v>-4.8</v>
      </c>
      <c r="N187" s="1">
        <v>-2.9</v>
      </c>
      <c r="O187" s="1">
        <f t="shared" si="77"/>
        <v>22.2</v>
      </c>
      <c r="P187" s="1">
        <f t="shared" si="85"/>
        <v>-11.366666666666667</v>
      </c>
      <c r="Q187" s="1">
        <f t="shared" si="86"/>
        <v>-6.8666666666666671</v>
      </c>
      <c r="R187" s="1">
        <f t="shared" si="87"/>
        <v>6.2333333333333334</v>
      </c>
      <c r="S187" s="1">
        <f t="shared" si="88"/>
        <v>-0.53333333333333333</v>
      </c>
      <c r="U187" s="1">
        <f t="shared" si="78"/>
        <v>7.3</v>
      </c>
      <c r="V187" s="1">
        <f t="shared" si="79"/>
        <v>-14.9</v>
      </c>
      <c r="W187" s="5">
        <f t="shared" si="118"/>
        <v>133.7865168539326</v>
      </c>
      <c r="X187" s="1">
        <f t="shared" si="90"/>
        <v>287.51612903225805</v>
      </c>
      <c r="Y187" s="1">
        <f t="shared" si="80"/>
        <v>153.72961217832545</v>
      </c>
      <c r="Z187" s="1">
        <f t="shared" si="81"/>
        <v>210.65132294309532</v>
      </c>
      <c r="AA187" s="7">
        <f t="shared" si="82"/>
        <v>748.15077926785045</v>
      </c>
      <c r="AB187" s="1">
        <f t="shared" ref="AB187:AB192" si="119">365-X186+W187</f>
        <v>219.00080256821832</v>
      </c>
      <c r="AC187" s="1">
        <f t="shared" si="91"/>
        <v>2175.4079721776352</v>
      </c>
      <c r="AD187" s="1">
        <f t="shared" si="92"/>
        <v>24.286115569823437</v>
      </c>
      <c r="AE187" s="12">
        <f t="shared" si="93"/>
        <v>0.6303418152668081</v>
      </c>
      <c r="AH187" s="23">
        <f t="shared" si="84"/>
        <v>0.21137</v>
      </c>
      <c r="AI187" s="23">
        <f t="shared" si="75"/>
        <v>0.26273999999999997</v>
      </c>
      <c r="AJ187" s="11">
        <f t="shared" si="74"/>
        <v>0.18948000000000001</v>
      </c>
      <c r="AK187" s="11">
        <f t="shared" si="74"/>
        <v>0.28904000000000002</v>
      </c>
      <c r="AL187" s="11">
        <f t="shared" si="74"/>
        <v>0.32795999999999997</v>
      </c>
      <c r="AM187" s="11">
        <f t="shared" si="74"/>
        <v>0.48059999999999997</v>
      </c>
      <c r="AN187" s="23">
        <f t="shared" si="67"/>
        <v>0.9162107843920001</v>
      </c>
      <c r="AO187" s="23">
        <f t="shared" si="67"/>
        <v>1.056549662368</v>
      </c>
      <c r="AP187" s="23">
        <f t="shared" si="67"/>
        <v>0.87216637427200006</v>
      </c>
      <c r="AQ187" s="23">
        <f t="shared" si="66"/>
        <v>0.81313018307200013</v>
      </c>
      <c r="AR187" s="23">
        <f t="shared" si="66"/>
        <v>0.65235679120000012</v>
      </c>
      <c r="AS187" s="23">
        <f t="shared" si="107"/>
        <v>2.4178979962215119</v>
      </c>
      <c r="AT187" s="23">
        <f t="shared" si="107"/>
        <v>1.1750384213390264</v>
      </c>
      <c r="AU187" s="23">
        <f t="shared" si="107"/>
        <v>0.96192057559324107</v>
      </c>
      <c r="AV187" s="23">
        <f t="shared" si="107"/>
        <v>0.30928951384197151</v>
      </c>
    </row>
    <row r="188" spans="1:48" x14ac:dyDescent="0.35">
      <c r="A188">
        <v>2018</v>
      </c>
      <c r="B188" s="1">
        <v>-10.1</v>
      </c>
      <c r="C188" s="1">
        <v>-16.2</v>
      </c>
      <c r="D188" s="1">
        <v>-12.1</v>
      </c>
      <c r="E188" s="1">
        <v>-6.1</v>
      </c>
      <c r="F188" s="6">
        <v>-2.5</v>
      </c>
      <c r="G188" s="1">
        <v>3.8</v>
      </c>
      <c r="H188" s="1">
        <v>6</v>
      </c>
      <c r="I188" s="1">
        <v>7.1</v>
      </c>
      <c r="J188" s="1">
        <v>3.2</v>
      </c>
      <c r="K188" s="1">
        <v>-3.3</v>
      </c>
      <c r="L188" s="1">
        <v>-4.5999999999999996</v>
      </c>
      <c r="M188" s="1">
        <v>-5.9</v>
      </c>
      <c r="N188" s="1">
        <v>-3.4</v>
      </c>
      <c r="O188" s="1">
        <f t="shared" si="77"/>
        <v>20.099999999999998</v>
      </c>
      <c r="P188" s="1">
        <f t="shared" si="85"/>
        <v>-10.366666666666665</v>
      </c>
      <c r="Q188" s="1">
        <f t="shared" si="86"/>
        <v>-6.8999999999999995</v>
      </c>
      <c r="R188" s="1">
        <f t="shared" si="87"/>
        <v>5.6333333333333329</v>
      </c>
      <c r="S188" s="1">
        <f t="shared" si="88"/>
        <v>-1.5666666666666664</v>
      </c>
      <c r="U188" s="1">
        <f t="shared" si="78"/>
        <v>7.1</v>
      </c>
      <c r="V188" s="1">
        <f t="shared" si="79"/>
        <v>-16.2</v>
      </c>
      <c r="W188" s="4">
        <f t="shared" ref="W188" si="120">INTERCEPT(F$7:G$7,F188:G188)</f>
        <v>147.60317460317461</v>
      </c>
      <c r="X188" s="1">
        <f t="shared" si="90"/>
        <v>273.01538461538462</v>
      </c>
      <c r="Y188" s="1">
        <f t="shared" si="80"/>
        <v>125.41221001221001</v>
      </c>
      <c r="Z188" s="1">
        <f t="shared" si="81"/>
        <v>210.3092796092796</v>
      </c>
      <c r="AA188" s="7">
        <f t="shared" si="82"/>
        <v>593.61779405779396</v>
      </c>
      <c r="AB188" s="1">
        <f t="shared" si="119"/>
        <v>225.08704557091656</v>
      </c>
      <c r="AC188" s="1">
        <f t="shared" si="91"/>
        <v>2430.9400921658985</v>
      </c>
      <c r="AD188" s="1">
        <f t="shared" si="92"/>
        <v>35.059651817716329</v>
      </c>
      <c r="AE188" s="12">
        <f t="shared" si="93"/>
        <v>0.66927300983129523</v>
      </c>
      <c r="AH188" s="23">
        <f t="shared" si="84"/>
        <v>0.16340000000000002</v>
      </c>
      <c r="AI188" s="23">
        <f t="shared" si="75"/>
        <v>0.23606999999999995</v>
      </c>
      <c r="AJ188" s="11">
        <f t="shared" si="74"/>
        <v>0.17604</v>
      </c>
      <c r="AK188" s="11">
        <f t="shared" si="74"/>
        <v>0.26761999999999997</v>
      </c>
      <c r="AL188" s="11">
        <f t="shared" si="74"/>
        <v>0.30737999999999999</v>
      </c>
      <c r="AM188" s="11">
        <f t="shared" si="74"/>
        <v>0.46694999999999998</v>
      </c>
      <c r="AN188" s="23">
        <f t="shared" si="67"/>
        <v>0.96429358865800019</v>
      </c>
      <c r="AO188" s="23">
        <f t="shared" si="67"/>
        <v>1.0851155974720001</v>
      </c>
      <c r="AP188" s="23">
        <f t="shared" si="67"/>
        <v>0.90778532384800015</v>
      </c>
      <c r="AQ188" s="23">
        <f t="shared" si="66"/>
        <v>0.84343376384800017</v>
      </c>
      <c r="AR188" s="23">
        <f t="shared" si="66"/>
        <v>0.66214287205000011</v>
      </c>
      <c r="AS188" s="23">
        <f t="shared" si="107"/>
        <v>2.1826791990766243</v>
      </c>
      <c r="AT188" s="23">
        <f t="shared" si="107"/>
        <v>1.0678318385055674</v>
      </c>
      <c r="AU188" s="23">
        <f t="shared" si="107"/>
        <v>0.87265695355671347</v>
      </c>
      <c r="AV188" s="23">
        <f t="shared" si="107"/>
        <v>0.27756029803855775</v>
      </c>
    </row>
    <row r="189" spans="1:48" x14ac:dyDescent="0.35">
      <c r="A189">
        <v>2019</v>
      </c>
      <c r="B189" s="1">
        <v>-11.3</v>
      </c>
      <c r="C189" s="1">
        <v>-9.9</v>
      </c>
      <c r="D189" s="1">
        <v>-11.1</v>
      </c>
      <c r="E189" s="1">
        <v>-2.4</v>
      </c>
      <c r="F189" s="5">
        <v>4.7</v>
      </c>
      <c r="G189" s="1">
        <v>7.2</v>
      </c>
      <c r="H189" s="1">
        <v>10.199999999999999</v>
      </c>
      <c r="I189" s="1">
        <v>9</v>
      </c>
      <c r="J189" s="1">
        <v>5.0999999999999996</v>
      </c>
      <c r="K189" s="5">
        <v>0.9</v>
      </c>
      <c r="L189" s="1">
        <v>-0.7</v>
      </c>
      <c r="M189" s="1">
        <v>-7.4</v>
      </c>
      <c r="N189" s="1">
        <v>-0.5</v>
      </c>
      <c r="O189" s="1">
        <f t="shared" si="77"/>
        <v>36.200000000000003</v>
      </c>
      <c r="P189" s="1">
        <f t="shared" si="85"/>
        <v>-9.0333333333333332</v>
      </c>
      <c r="Q189" s="1">
        <f t="shared" si="86"/>
        <v>-2.9333333333333336</v>
      </c>
      <c r="R189" s="1">
        <f t="shared" si="87"/>
        <v>8.7999999999999989</v>
      </c>
      <c r="S189" s="1">
        <f t="shared" si="88"/>
        <v>1.7666666666666666</v>
      </c>
      <c r="U189" s="1">
        <f t="shared" si="78"/>
        <v>10.199999999999999</v>
      </c>
      <c r="V189" s="1">
        <f t="shared" si="79"/>
        <v>-11.3</v>
      </c>
      <c r="W189" s="5">
        <f t="shared" ref="W189:W192" si="121">INTERCEPT(E$7:F$7,E189:F189)</f>
        <v>115.30985915492958</v>
      </c>
      <c r="X189" s="5">
        <f>INTERCEPT(K$7:L$7,K189:L189)</f>
        <v>305.65625</v>
      </c>
      <c r="Y189" s="1">
        <f t="shared" si="80"/>
        <v>190.3463908450704</v>
      </c>
      <c r="Z189" s="1">
        <f t="shared" si="81"/>
        <v>210.4830545774648</v>
      </c>
      <c r="AA189" s="7">
        <f t="shared" si="82"/>
        <v>1294.3554577464786</v>
      </c>
      <c r="AB189" s="1">
        <f t="shared" si="119"/>
        <v>207.29447453954498</v>
      </c>
      <c r="AC189" s="1">
        <f t="shared" si="91"/>
        <v>1561.6183748645722</v>
      </c>
      <c r="AD189" s="1">
        <f t="shared" si="92"/>
        <v>11.662621885157094</v>
      </c>
      <c r="AE189" s="12">
        <f t="shared" si="93"/>
        <v>0.52344652232912647</v>
      </c>
      <c r="AH189" s="23">
        <f t="shared" si="84"/>
        <v>0.31838</v>
      </c>
      <c r="AI189" s="23">
        <f t="shared" si="75"/>
        <v>0.44054000000000004</v>
      </c>
      <c r="AJ189" s="11">
        <f t="shared" si="74"/>
        <v>0.27907999999999999</v>
      </c>
      <c r="AK189" s="11">
        <f t="shared" si="74"/>
        <v>0.43184000000000006</v>
      </c>
      <c r="AL189" s="11">
        <f t="shared" si="74"/>
        <v>0.46516000000000002</v>
      </c>
      <c r="AM189" s="11">
        <f t="shared" si="74"/>
        <v>0.5716</v>
      </c>
      <c r="AN189" s="23">
        <f t="shared" si="67"/>
        <v>0.6836372896720001</v>
      </c>
      <c r="AO189" s="23">
        <f t="shared" si="67"/>
        <v>0.88845246428800007</v>
      </c>
      <c r="AP189" s="23">
        <f t="shared" si="67"/>
        <v>0.69145720115200004</v>
      </c>
      <c r="AQ189" s="23">
        <f t="shared" si="67"/>
        <v>0.66349305795200009</v>
      </c>
      <c r="AR189" s="23">
        <f t="shared" si="67"/>
        <v>0.6101622752000001</v>
      </c>
      <c r="AS189" s="23">
        <f t="shared" si="107"/>
        <v>2.916368031979462</v>
      </c>
      <c r="AT189" s="23">
        <f t="shared" si="107"/>
        <v>1.3761547176328173</v>
      </c>
      <c r="AU189" s="23">
        <f t="shared" si="107"/>
        <v>1.1429035410659494</v>
      </c>
      <c r="AV189" s="23">
        <f t="shared" si="107"/>
        <v>0.39343907624835806</v>
      </c>
    </row>
    <row r="190" spans="1:48" x14ac:dyDescent="0.35">
      <c r="A190">
        <v>2020</v>
      </c>
      <c r="B190" s="1">
        <v>-13.2</v>
      </c>
      <c r="C190" s="1">
        <v>-15.3</v>
      </c>
      <c r="D190" s="1">
        <v>-13.8</v>
      </c>
      <c r="E190" s="1">
        <v>-3.7</v>
      </c>
      <c r="F190" s="5">
        <v>0.4</v>
      </c>
      <c r="G190" s="1">
        <v>3.3</v>
      </c>
      <c r="H190" s="1">
        <v>7.6</v>
      </c>
      <c r="I190" s="1">
        <v>6.3</v>
      </c>
      <c r="J190" s="1">
        <v>1.6</v>
      </c>
      <c r="K190" s="1">
        <v>-0.2</v>
      </c>
      <c r="L190" s="1">
        <v>-4.8</v>
      </c>
      <c r="M190" s="1">
        <v>-4.3</v>
      </c>
      <c r="N190" s="1">
        <v>-3</v>
      </c>
      <c r="O190" s="1">
        <f t="shared" si="77"/>
        <v>19.2</v>
      </c>
      <c r="P190" s="1">
        <f t="shared" si="85"/>
        <v>-11.966666666666669</v>
      </c>
      <c r="Q190" s="1">
        <f t="shared" si="86"/>
        <v>-5.7</v>
      </c>
      <c r="R190" s="1">
        <f t="shared" si="87"/>
        <v>5.7333333333333334</v>
      </c>
      <c r="S190" s="1">
        <f t="shared" si="88"/>
        <v>-1.1333333333333331</v>
      </c>
      <c r="U190" s="1">
        <f t="shared" si="78"/>
        <v>7.6</v>
      </c>
      <c r="V190" s="1">
        <f t="shared" si="79"/>
        <v>-15.3</v>
      </c>
      <c r="W190" s="5">
        <f t="shared" si="121"/>
        <v>132.52439024390245</v>
      </c>
      <c r="X190" s="1">
        <f t="shared" si="90"/>
        <v>285.11111111111109</v>
      </c>
      <c r="Y190" s="1">
        <f t="shared" si="80"/>
        <v>152.58672086720864</v>
      </c>
      <c r="Z190" s="1">
        <f t="shared" si="81"/>
        <v>208.81775067750675</v>
      </c>
      <c r="AA190" s="7">
        <f t="shared" si="82"/>
        <v>773.10605239385711</v>
      </c>
      <c r="AB190" s="1">
        <f t="shared" si="119"/>
        <v>191.86814024390245</v>
      </c>
      <c r="AC190" s="1">
        <f t="shared" si="91"/>
        <v>1957.0550304878047</v>
      </c>
      <c r="AD190" s="1">
        <f t="shared" si="92"/>
        <v>36.590320121951223</v>
      </c>
      <c r="AE190" s="12">
        <f t="shared" si="93"/>
        <v>0.6140550704999943</v>
      </c>
      <c r="AH190" s="23">
        <f t="shared" si="84"/>
        <v>0.22244000000000003</v>
      </c>
      <c r="AI190" s="23">
        <f t="shared" si="75"/>
        <v>0.22463999999999998</v>
      </c>
      <c r="AJ190" s="11">
        <f t="shared" si="74"/>
        <v>0.17027999999999999</v>
      </c>
      <c r="AK190" s="11">
        <f t="shared" si="74"/>
        <v>0.25844</v>
      </c>
      <c r="AL190" s="11">
        <f t="shared" si="74"/>
        <v>0.29855999999999999</v>
      </c>
      <c r="AM190" s="11">
        <f t="shared" si="74"/>
        <v>0.46109999999999995</v>
      </c>
      <c r="AN190" s="23">
        <f t="shared" ref="AN190:AR192" si="122">2.42*AI190^2-3.01*AI190+1.54</f>
        <v>0.98595437363200022</v>
      </c>
      <c r="AO190" s="23">
        <f t="shared" si="122"/>
        <v>1.0976257737280002</v>
      </c>
      <c r="AP190" s="23">
        <f t="shared" si="122"/>
        <v>0.92373038531200002</v>
      </c>
      <c r="AQ190" s="23">
        <f t="shared" si="122"/>
        <v>0.8570485381120001</v>
      </c>
      <c r="AR190" s="23">
        <f t="shared" si="122"/>
        <v>0.66661296820000027</v>
      </c>
      <c r="AS190" s="23">
        <f t="shared" si="107"/>
        <v>2.5052157650760467</v>
      </c>
      <c r="AT190" s="23">
        <f t="shared" si="107"/>
        <v>1.2292776428955146</v>
      </c>
      <c r="AU190" s="23">
        <f t="shared" si="107"/>
        <v>1.0038916752651879</v>
      </c>
      <c r="AV190" s="23">
        <f t="shared" si="107"/>
        <v>0.31782236230739364</v>
      </c>
    </row>
    <row r="191" spans="1:48" x14ac:dyDescent="0.35">
      <c r="A191" s="52">
        <v>2021</v>
      </c>
      <c r="B191" s="1">
        <v>-6.4</v>
      </c>
      <c r="C191" s="1">
        <v>-10.4</v>
      </c>
      <c r="D191" s="1">
        <v>-11</v>
      </c>
      <c r="E191" s="1">
        <v>-3.9</v>
      </c>
      <c r="F191" s="46">
        <v>2.6</v>
      </c>
      <c r="G191" s="1">
        <v>5.3</v>
      </c>
      <c r="H191" s="1">
        <v>7.9</v>
      </c>
      <c r="I191" s="1">
        <v>8.1</v>
      </c>
      <c r="J191" s="1">
        <v>0.6</v>
      </c>
      <c r="K191" s="1">
        <v>-0.9</v>
      </c>
      <c r="L191" s="1">
        <v>-5</v>
      </c>
      <c r="M191" s="1">
        <v>-2.7</v>
      </c>
      <c r="N191" s="1">
        <f t="shared" ref="N191:N254" si="123">AVERAGE(B191:M191)</f>
        <v>-1.3166666666666664</v>
      </c>
      <c r="O191" s="1">
        <f>SUMIF(F191:J191,"&gt;0")</f>
        <v>24.5</v>
      </c>
      <c r="P191" s="1">
        <f t="shared" si="85"/>
        <v>-7.0333333333333341</v>
      </c>
      <c r="Q191" s="1">
        <f t="shared" si="86"/>
        <v>-4.1000000000000005</v>
      </c>
      <c r="R191" s="1">
        <f t="shared" si="87"/>
        <v>7.0999999999999988</v>
      </c>
      <c r="S191" s="1">
        <f t="shared" si="88"/>
        <v>-1.7666666666666666</v>
      </c>
      <c r="U191" s="1">
        <f t="shared" si="78"/>
        <v>8.1</v>
      </c>
      <c r="V191" s="1">
        <f t="shared" si="79"/>
        <v>-11</v>
      </c>
      <c r="W191" s="5">
        <f t="shared" si="121"/>
        <v>123.3</v>
      </c>
      <c r="X191" s="1">
        <f t="shared" si="90"/>
        <v>270.2</v>
      </c>
      <c r="Y191" s="1">
        <f t="shared" si="80"/>
        <v>146.89999999999998</v>
      </c>
      <c r="Z191" s="1">
        <f t="shared" si="81"/>
        <v>196.75</v>
      </c>
      <c r="AA191" s="7">
        <f t="shared" si="82"/>
        <v>793.25999999999976</v>
      </c>
      <c r="AB191" s="1">
        <f t="shared" si="119"/>
        <v>203.18888888888893</v>
      </c>
      <c r="AC191" s="1">
        <f t="shared" si="91"/>
        <v>1490.051851851852</v>
      </c>
      <c r="AD191" s="1">
        <f t="shared" si="92"/>
        <v>21.705555555555534</v>
      </c>
      <c r="AE191" s="12">
        <f t="shared" si="93"/>
        <v>0.57815586091760351</v>
      </c>
      <c r="AH191" s="23">
        <f t="shared" si="84"/>
        <v>0.23351000000000005</v>
      </c>
      <c r="AI191" s="23">
        <f t="shared" si="75"/>
        <v>0.29194999999999999</v>
      </c>
      <c r="AJ191" s="11">
        <f t="shared" si="74"/>
        <v>0.20419999999999999</v>
      </c>
      <c r="AK191" s="11">
        <f t="shared" si="74"/>
        <v>0.3125</v>
      </c>
      <c r="AL191" s="11">
        <f t="shared" si="74"/>
        <v>0.35049999999999998</v>
      </c>
      <c r="AM191" s="11">
        <f t="shared" si="74"/>
        <v>0.49554999999999999</v>
      </c>
      <c r="AN191" s="23">
        <f t="shared" si="122"/>
        <v>0.86749872205000012</v>
      </c>
      <c r="AO191" s="23">
        <f t="shared" si="122"/>
        <v>1.0262662888</v>
      </c>
      <c r="AP191" s="23">
        <f t="shared" si="122"/>
        <v>0.8357031250000001</v>
      </c>
      <c r="AQ191" s="23">
        <f t="shared" si="122"/>
        <v>0.78229260500000009</v>
      </c>
      <c r="AR191" s="23">
        <f t="shared" si="122"/>
        <v>0.64267342205000011</v>
      </c>
      <c r="AS191" s="23">
        <f t="shared" ref="AS191:AV192" si="124">AS$6*SQRT($AA191*AO191)</f>
        <v>2.4537836066554024</v>
      </c>
      <c r="AT191" s="23">
        <f t="shared" si="124"/>
        <v>1.1843815203488062</v>
      </c>
      <c r="AU191" s="23">
        <f t="shared" si="124"/>
        <v>0.97153174823684385</v>
      </c>
      <c r="AV191" s="23">
        <f t="shared" si="124"/>
        <v>0.31610472201467521</v>
      </c>
    </row>
    <row r="192" spans="1:48" x14ac:dyDescent="0.35">
      <c r="A192" s="52">
        <v>2022</v>
      </c>
      <c r="B192" s="1">
        <v>-7.6</v>
      </c>
      <c r="C192" s="1">
        <v>-13.3</v>
      </c>
      <c r="D192" s="1">
        <v>-10.5</v>
      </c>
      <c r="E192" s="1">
        <v>-5.0999999999999996</v>
      </c>
      <c r="F192" s="46">
        <v>-1.5</v>
      </c>
      <c r="G192" s="1">
        <v>4.0999999999999996</v>
      </c>
      <c r="H192" s="1">
        <v>8.2483092804363842</v>
      </c>
      <c r="I192" s="1">
        <v>7.4</v>
      </c>
      <c r="J192" s="1">
        <v>5.3</v>
      </c>
      <c r="K192" s="1">
        <v>0</v>
      </c>
      <c r="L192" s="1">
        <v>-4.7</v>
      </c>
      <c r="M192" s="1">
        <v>-5</v>
      </c>
      <c r="N192" s="1">
        <f t="shared" si="123"/>
        <v>-1.8876408932969675</v>
      </c>
      <c r="O192" s="1">
        <f>SUMIF(F192:J192,"&gt;0")</f>
        <v>25.048309280436385</v>
      </c>
      <c r="P192" s="1">
        <f t="shared" si="85"/>
        <v>-7.8666666666666671</v>
      </c>
      <c r="Q192" s="1">
        <f t="shared" si="86"/>
        <v>-5.7</v>
      </c>
      <c r="R192" s="1">
        <f t="shared" si="87"/>
        <v>6.5827697601454611</v>
      </c>
      <c r="S192" s="1">
        <f t="shared" si="88"/>
        <v>0.19999999999999987</v>
      </c>
      <c r="U192" s="1">
        <f t="shared" si="78"/>
        <v>8.2483092804363842</v>
      </c>
      <c r="V192" s="1">
        <f t="shared" si="79"/>
        <v>-13.3</v>
      </c>
      <c r="W192" s="5">
        <f t="shared" si="121"/>
        <v>148.20833333333334</v>
      </c>
      <c r="X192" s="1">
        <f t="shared" si="90"/>
        <v>288.5</v>
      </c>
      <c r="Y192" s="1">
        <f t="shared" si="80"/>
        <v>140.29166666666666</v>
      </c>
      <c r="Z192" s="1">
        <f t="shared" si="81"/>
        <v>218.35416666666669</v>
      </c>
      <c r="AA192" s="7">
        <f t="shared" si="82"/>
        <v>771.44603742303627</v>
      </c>
      <c r="AB192" s="1">
        <f t="shared" si="119"/>
        <v>243.00833333333335</v>
      </c>
      <c r="AC192" s="1">
        <f t="shared" si="91"/>
        <v>2154.673888888889</v>
      </c>
      <c r="AD192" s="1">
        <f t="shared" si="92"/>
        <v>26.704166666666666</v>
      </c>
      <c r="AE192" s="12">
        <f t="shared" si="93"/>
        <v>0.6256415797814886</v>
      </c>
      <c r="AH192" s="23">
        <f t="shared" si="84"/>
        <v>0.24636261244810259</v>
      </c>
      <c r="AI192" s="23">
        <f t="shared" si="75"/>
        <v>0.29891352786154207</v>
      </c>
      <c r="AJ192" s="11">
        <f t="shared" si="74"/>
        <v>0.20770917939479286</v>
      </c>
      <c r="AK192" s="11">
        <f t="shared" si="74"/>
        <v>0.31809275466045112</v>
      </c>
      <c r="AL192" s="11">
        <f t="shared" si="74"/>
        <v>0.35587343094827656</v>
      </c>
      <c r="AM192" s="11">
        <f t="shared" si="74"/>
        <v>0.49911401032283648</v>
      </c>
      <c r="AN192" s="23">
        <f t="shared" si="122"/>
        <v>0.85649558021225003</v>
      </c>
      <c r="AO192" s="23">
        <f t="shared" si="122"/>
        <v>1.0192016797774306</v>
      </c>
      <c r="AP192" s="23">
        <f t="shared" si="122"/>
        <v>0.8274036698453292</v>
      </c>
      <c r="AQ192" s="23">
        <f t="shared" si="122"/>
        <v>0.77530404807454012</v>
      </c>
      <c r="AR192" s="23">
        <f t="shared" si="122"/>
        <v>0.64052463355558009</v>
      </c>
      <c r="AS192" s="23">
        <f t="shared" si="124"/>
        <v>2.4114668322175388</v>
      </c>
      <c r="AT192" s="23">
        <f t="shared" si="124"/>
        <v>1.1621691140566779</v>
      </c>
      <c r="AU192" s="23">
        <f t="shared" si="124"/>
        <v>0.95379141507831933</v>
      </c>
      <c r="AV192" s="23">
        <f t="shared" si="124"/>
        <v>0.31120655090140015</v>
      </c>
    </row>
    <row r="193" spans="1:48" x14ac:dyDescent="0.35">
      <c r="A193" s="31">
        <v>2023</v>
      </c>
      <c r="B193" s="1">
        <v>-2.3205579528386115</v>
      </c>
      <c r="C193" s="1">
        <v>-5.7396681569955303</v>
      </c>
      <c r="D193" s="1">
        <v>-11.389796573679636</v>
      </c>
      <c r="E193" s="1">
        <v>-5.776447743773395</v>
      </c>
      <c r="F193" s="46">
        <v>0.26146644970543909</v>
      </c>
      <c r="G193" s="1">
        <v>5.3069518367463697</v>
      </c>
      <c r="H193" s="1">
        <v>9.2092688636356428</v>
      </c>
      <c r="I193" s="1">
        <v>8.7776249575504899</v>
      </c>
      <c r="J193" s="1">
        <v>3.245654110782477</v>
      </c>
      <c r="K193" s="1">
        <v>-0.37240352334317239</v>
      </c>
      <c r="L193" s="1">
        <v>-3.5555222449238513</v>
      </c>
      <c r="M193" s="1">
        <v>-6.5666412216483145</v>
      </c>
      <c r="N193" s="1">
        <f t="shared" si="123"/>
        <v>-0.74333926656517457</v>
      </c>
      <c r="O193" s="1">
        <f t="shared" si="77"/>
        <v>26.80096621842042</v>
      </c>
      <c r="P193" s="1">
        <f t="shared" ref="P193:P254" si="125">(M192+B193+C193)/3</f>
        <v>-4.3534087032780473</v>
      </c>
      <c r="Q193" s="1">
        <f t="shared" ref="Q193:Q254" si="126">AVERAGE(D193:F193)</f>
        <v>-5.6349259559158646</v>
      </c>
      <c r="R193" s="1">
        <f t="shared" ref="R193:R254" si="127">AVERAGE(G193:I193)</f>
        <v>7.7646152193108335</v>
      </c>
      <c r="S193" s="1">
        <f t="shared" ref="S193:S254" si="128">AVERAGE(J193:L193)</f>
        <v>-0.22742388582818215</v>
      </c>
      <c r="U193" s="1">
        <f t="shared" ref="U193:U254" si="129">MAX(B193:M193)</f>
        <v>9.2092688636356428</v>
      </c>
      <c r="V193" s="1">
        <f t="shared" ref="V193:V254" si="130">MIN(B193:M193)</f>
        <v>-11.389796573679636</v>
      </c>
      <c r="W193" s="5">
        <f t="shared" ref="W193:W254" si="131">INTERCEPT(E$7:F$7,E193:F193)</f>
        <v>134.17922490110428</v>
      </c>
      <c r="X193" s="5">
        <f t="shared" ref="X193:X241" si="132">INTERCEPT(K$7:L$7,K193:L193)</f>
        <v>284.93170473505734</v>
      </c>
      <c r="Y193" s="1">
        <f t="shared" ref="Y193:Y254" si="133">(X193-W193)</f>
        <v>150.75247983395306</v>
      </c>
      <c r="Z193" s="1">
        <f t="shared" ref="Z193:Z254" si="134">(X193+W193)/2</f>
        <v>209.55546481808079</v>
      </c>
      <c r="AA193" s="7">
        <f t="shared" ref="AA193:AA254" si="135">(2/3)*U193*(X193-W193)</f>
        <v>925.54674576712273</v>
      </c>
      <c r="AB193" s="1">
        <f t="shared" ref="AB193:AB254" si="136">365-X192+W193</f>
        <v>210.67922490110428</v>
      </c>
      <c r="AC193" s="1">
        <f t="shared" ref="AC193:AC254" si="137">ABS((2/3)*V193*AB193)</f>
        <v>1599.7290092827193</v>
      </c>
      <c r="AD193" s="1">
        <f t="shared" ref="AD193:AD254" si="138">W193-AB193/2</f>
        <v>28.839612450552139</v>
      </c>
      <c r="AE193" s="12">
        <f t="shared" ref="AE193:AE254" si="139">SQRT(AC193)/(SQRT(AA193)+SQRT(AC193))</f>
        <v>0.56797708472114394</v>
      </c>
      <c r="AH193" s="23">
        <f t="shared" ref="AH193:AH254" si="140">0.0369*H193-0.058</f>
        <v>0.28182202106815524</v>
      </c>
      <c r="AI193" s="23">
        <f t="shared" si="75"/>
        <v>0.32117227097393936</v>
      </c>
      <c r="AJ193" s="11">
        <f t="shared" si="74"/>
        <v>0.21892618379789069</v>
      </c>
      <c r="AK193" s="11">
        <f t="shared" si="74"/>
        <v>0.33596985542788832</v>
      </c>
      <c r="AL193" s="11">
        <f t="shared" si="74"/>
        <v>0.3730494689405201</v>
      </c>
      <c r="AM193" s="11">
        <f t="shared" si="74"/>
        <v>0.51050628041973267</v>
      </c>
      <c r="AN193" s="23">
        <f t="shared" ref="AN193:AN254" si="141">2.42*AI193^2-3.01*AI193+1.54</f>
        <v>0.82289840326343189</v>
      </c>
      <c r="AO193" s="23">
        <f t="shared" ref="AO193:AO254" si="142">2.42*AJ193^2-3.01*AJ193+1.54</f>
        <v>0.99701957773293393</v>
      </c>
      <c r="AP193" s="23">
        <f t="shared" ref="AP193:AP254" si="143">2.42*AK193^2-3.01*AK193+1.54</f>
        <v>0.80189003505214784</v>
      </c>
      <c r="AQ193" s="23">
        <f t="shared" ref="AQ193:AQ254" si="144">2.42*AL193^2-3.01*AL193+1.54</f>
        <v>0.75390259167890039</v>
      </c>
      <c r="AR193" s="23">
        <f t="shared" ref="AR193:AR254" si="145">2.42*AM193^2-3.01*AM193+1.54</f>
        <v>0.63406841881874232</v>
      </c>
      <c r="AS193" s="23">
        <f t="shared" ref="AS193:AS254" si="146">AS$6*SQRT($AA193*AO193)</f>
        <v>2.6124589406936098</v>
      </c>
      <c r="AT193" s="23">
        <f t="shared" ref="AT193:AT254" si="147">AT$6*SQRT($AA193*AP193)</f>
        <v>1.2531827813412728</v>
      </c>
      <c r="AU193" s="23">
        <f t="shared" ref="AU193:AU254" si="148">AU$6*SQRT($AA193*AQ193)</f>
        <v>1.030199664835967</v>
      </c>
      <c r="AV193" s="23">
        <f t="shared" ref="AV193:AV254" si="149">AV$6*SQRT($AA193*AR193)</f>
        <v>0.33915269788069335</v>
      </c>
    </row>
    <row r="194" spans="1:48" x14ac:dyDescent="0.35">
      <c r="A194" s="31">
        <v>2024</v>
      </c>
      <c r="B194" s="1">
        <v>-7.5880481808125753</v>
      </c>
      <c r="C194" s="1">
        <v>-9.7587390722475469</v>
      </c>
      <c r="D194" s="1">
        <v>-9.8147607254174218</v>
      </c>
      <c r="E194" s="1">
        <v>-3.5953877041949314</v>
      </c>
      <c r="F194" s="1">
        <v>-1.0543229887208838</v>
      </c>
      <c r="G194" s="1">
        <v>6.103660108769831</v>
      </c>
      <c r="H194" s="1">
        <v>10.617766235825984</v>
      </c>
      <c r="I194" s="1">
        <v>8.3538565684845363</v>
      </c>
      <c r="J194" s="1">
        <v>4.6531877607073628</v>
      </c>
      <c r="K194" s="1">
        <v>-0.5937969632973924</v>
      </c>
      <c r="L194" s="1">
        <v>-1.9977031628591562</v>
      </c>
      <c r="M194" s="1">
        <v>-5.9956936824100744</v>
      </c>
      <c r="N194" s="1">
        <f t="shared" si="123"/>
        <v>-0.88916515051435552</v>
      </c>
      <c r="O194" s="1">
        <f t="shared" si="77"/>
        <v>29.728470673787712</v>
      </c>
      <c r="P194" s="1">
        <f t="shared" si="125"/>
        <v>-7.9711428249028122</v>
      </c>
      <c r="Q194" s="1">
        <f t="shared" si="126"/>
        <v>-4.8214904727777457</v>
      </c>
      <c r="R194" s="1">
        <f t="shared" si="127"/>
        <v>8.3584276376934508</v>
      </c>
      <c r="S194" s="1">
        <f t="shared" si="128"/>
        <v>0.68722921151693817</v>
      </c>
      <c r="U194" s="1">
        <f t="shared" si="129"/>
        <v>10.617766235825984</v>
      </c>
      <c r="V194" s="1">
        <f t="shared" si="130"/>
        <v>-9.8147607254174218</v>
      </c>
      <c r="W194" s="4">
        <f t="shared" ref="W194" si="150">INTERCEPT(F$7:G$7,F194:G194)</f>
        <v>139.99244580743141</v>
      </c>
      <c r="X194" s="5">
        <f t="shared" si="132"/>
        <v>275.59970268225624</v>
      </c>
      <c r="Y194" s="1">
        <f t="shared" si="133"/>
        <v>135.60725687482483</v>
      </c>
      <c r="Z194" s="1">
        <f t="shared" si="134"/>
        <v>207.79607424484382</v>
      </c>
      <c r="AA194" s="7">
        <f t="shared" si="135"/>
        <v>959.89743558566408</v>
      </c>
      <c r="AB194" s="1">
        <f t="shared" si="136"/>
        <v>220.06074107237407</v>
      </c>
      <c r="AC194" s="1">
        <f t="shared" si="137"/>
        <v>1439.8956791222597</v>
      </c>
      <c r="AD194" s="1">
        <f t="shared" si="138"/>
        <v>29.962075271244373</v>
      </c>
      <c r="AE194" s="12">
        <f t="shared" si="139"/>
        <v>0.55051451283127217</v>
      </c>
      <c r="AH194" s="23">
        <f t="shared" si="140"/>
        <v>0.33379557410197885</v>
      </c>
      <c r="AI194" s="23">
        <f t="shared" si="75"/>
        <v>0.35835157755710395</v>
      </c>
      <c r="AJ194" s="11">
        <f t="shared" si="74"/>
        <v>0.23766221231224136</v>
      </c>
      <c r="AK194" s="11">
        <f t="shared" si="74"/>
        <v>0.36583040087263469</v>
      </c>
      <c r="AL194" s="11">
        <f t="shared" si="74"/>
        <v>0.40173901260311956</v>
      </c>
      <c r="AM194" s="11">
        <f t="shared" si="74"/>
        <v>0.52953505937962009</v>
      </c>
      <c r="AN194" s="23">
        <f t="shared" si="141"/>
        <v>0.77212811614626675</v>
      </c>
      <c r="AO194" s="23">
        <f t="shared" si="142"/>
        <v>0.96132639267013387</v>
      </c>
      <c r="AP194" s="23">
        <f t="shared" si="143"/>
        <v>0.76272364830374051</v>
      </c>
      <c r="AQ194" s="23">
        <f t="shared" si="144"/>
        <v>0.72133961894314758</v>
      </c>
      <c r="AR194" s="23">
        <f t="shared" si="145"/>
        <v>0.62468532871881377</v>
      </c>
      <c r="AS194" s="23">
        <f t="shared" si="146"/>
        <v>2.6124398500772728</v>
      </c>
      <c r="AT194" s="23">
        <f t="shared" si="147"/>
        <v>1.2446689435855671</v>
      </c>
      <c r="AU194" s="23">
        <f t="shared" si="148"/>
        <v>1.0262352209281302</v>
      </c>
      <c r="AV194" s="23">
        <f t="shared" si="149"/>
        <v>0.34282391053818678</v>
      </c>
    </row>
    <row r="195" spans="1:48" x14ac:dyDescent="0.35">
      <c r="A195" s="31">
        <v>2025</v>
      </c>
      <c r="B195" s="1">
        <v>-6.1085688132577491</v>
      </c>
      <c r="C195" s="1">
        <v>-13.301485147966549</v>
      </c>
      <c r="D195" s="1">
        <v>-14.313291960625982</v>
      </c>
      <c r="E195" s="1">
        <v>-7.2690976963241454</v>
      </c>
      <c r="F195" s="46">
        <v>0.86014031656230983</v>
      </c>
      <c r="G195" s="1">
        <v>5.20738200728292</v>
      </c>
      <c r="H195" s="1">
        <v>9.6777041385339349</v>
      </c>
      <c r="I195" s="1">
        <v>8.3904595360318179</v>
      </c>
      <c r="J195" s="1">
        <v>4.3664900000679978</v>
      </c>
      <c r="K195" s="46">
        <v>0.30892705132036014</v>
      </c>
      <c r="L195" s="1">
        <v>-2.5514417251472086</v>
      </c>
      <c r="M195" s="1">
        <v>-4.4115621528031479</v>
      </c>
      <c r="N195" s="1">
        <f t="shared" si="123"/>
        <v>-1.5953620371937867</v>
      </c>
      <c r="O195" s="1">
        <f t="shared" si="77"/>
        <v>28.502175998478982</v>
      </c>
      <c r="P195" s="1">
        <f t="shared" si="125"/>
        <v>-8.4685825478781229</v>
      </c>
      <c r="Q195" s="1">
        <f t="shared" si="126"/>
        <v>-6.9074164467959394</v>
      </c>
      <c r="R195" s="1">
        <f t="shared" si="127"/>
        <v>7.7585152272828912</v>
      </c>
      <c r="S195" s="1">
        <f t="shared" si="128"/>
        <v>0.7079917754137165</v>
      </c>
      <c r="U195" s="1">
        <f t="shared" si="129"/>
        <v>9.6777041385339349</v>
      </c>
      <c r="V195" s="1">
        <f t="shared" si="130"/>
        <v>-14.313291960625982</v>
      </c>
      <c r="W195" s="5">
        <f t="shared" si="131"/>
        <v>132.27284886805333</v>
      </c>
      <c r="X195" s="5">
        <f t="shared" si="132"/>
        <v>291.79407702349033</v>
      </c>
      <c r="Y195" s="1">
        <f t="shared" si="133"/>
        <v>159.521228155437</v>
      </c>
      <c r="Z195" s="1">
        <f t="shared" si="134"/>
        <v>212.03346294577182</v>
      </c>
      <c r="AA195" s="7">
        <f t="shared" si="135"/>
        <v>1029.1994999359258</v>
      </c>
      <c r="AB195" s="1">
        <f t="shared" si="136"/>
        <v>221.67314618579709</v>
      </c>
      <c r="AC195" s="1">
        <f t="shared" si="137"/>
        <v>2115.2483074585584</v>
      </c>
      <c r="AD195" s="1">
        <f t="shared" si="138"/>
        <v>21.436275775154783</v>
      </c>
      <c r="AE195" s="12">
        <f t="shared" si="139"/>
        <v>0.58908774533498887</v>
      </c>
      <c r="AH195" s="23">
        <f t="shared" si="140"/>
        <v>0.29910728271190223</v>
      </c>
      <c r="AI195" s="23">
        <f t="shared" si="75"/>
        <v>0.34277763518068305</v>
      </c>
      <c r="AJ195" s="11">
        <f t="shared" si="74"/>
        <v>0.22981392639026549</v>
      </c>
      <c r="AK195" s="11">
        <f t="shared" si="74"/>
        <v>0.35332219518448565</v>
      </c>
      <c r="AL195" s="11">
        <f t="shared" si="74"/>
        <v>0.38972132478509403</v>
      </c>
      <c r="AM195" s="11">
        <f t="shared" si="74"/>
        <v>0.5215641439901133</v>
      </c>
      <c r="AN195" s="23">
        <f t="shared" si="141"/>
        <v>0.79258086548189288</v>
      </c>
      <c r="AO195" s="23">
        <f t="shared" si="142"/>
        <v>0.97607102821154401</v>
      </c>
      <c r="AP195" s="23">
        <f t="shared" si="143"/>
        <v>0.77860470063085907</v>
      </c>
      <c r="AQ195" s="23">
        <f t="shared" si="144"/>
        <v>0.73449497299810895</v>
      </c>
      <c r="AR195" s="23">
        <f t="shared" si="145"/>
        <v>0.62840248482641714</v>
      </c>
      <c r="AS195" s="23">
        <f t="shared" si="146"/>
        <v>2.7257683572452041</v>
      </c>
      <c r="AT195" s="23">
        <f t="shared" si="147"/>
        <v>1.302165322462697</v>
      </c>
      <c r="AU195" s="23">
        <f t="shared" si="148"/>
        <v>1.0722814776959801</v>
      </c>
      <c r="AV195" s="23">
        <f t="shared" si="149"/>
        <v>0.35603833857577893</v>
      </c>
    </row>
    <row r="196" spans="1:48" x14ac:dyDescent="0.35">
      <c r="A196" s="31">
        <v>2026</v>
      </c>
      <c r="B196" s="1">
        <v>-7.2084249476494584</v>
      </c>
      <c r="C196" s="1">
        <v>-2.7206893140439794</v>
      </c>
      <c r="D196" s="1">
        <v>-8.4494546819967749</v>
      </c>
      <c r="E196" s="1">
        <v>-4.3942149895478915</v>
      </c>
      <c r="F196" s="46">
        <v>1.0849750115220442</v>
      </c>
      <c r="G196" s="1">
        <v>7.8336860445484682</v>
      </c>
      <c r="H196" s="1">
        <v>9.6948142698300366</v>
      </c>
      <c r="I196" s="1">
        <v>8.4310473760310565</v>
      </c>
      <c r="J196" s="1">
        <v>3.6642235963970706</v>
      </c>
      <c r="K196" s="1">
        <v>-0.25083022467764404</v>
      </c>
      <c r="L196" s="1">
        <v>-2.8898698875147661</v>
      </c>
      <c r="M196" s="1">
        <v>-3.9380483769072834</v>
      </c>
      <c r="N196" s="1">
        <f t="shared" si="123"/>
        <v>7.1434489665906556E-2</v>
      </c>
      <c r="O196" s="1">
        <f t="shared" si="77"/>
        <v>30.708746298328677</v>
      </c>
      <c r="P196" s="1">
        <f t="shared" si="125"/>
        <v>-4.7802254714988619</v>
      </c>
      <c r="Q196" s="1">
        <f t="shared" si="126"/>
        <v>-3.9195648866742077</v>
      </c>
      <c r="R196" s="1">
        <f t="shared" si="127"/>
        <v>8.6531825634698532</v>
      </c>
      <c r="S196" s="1">
        <f t="shared" si="128"/>
        <v>0.1745078280682201</v>
      </c>
      <c r="U196" s="1">
        <f t="shared" si="129"/>
        <v>9.6948142698300366</v>
      </c>
      <c r="V196" s="1">
        <f t="shared" si="130"/>
        <v>-8.4494546819967749</v>
      </c>
      <c r="W196" s="5">
        <f t="shared" si="131"/>
        <v>129.46046900272478</v>
      </c>
      <c r="X196" s="5">
        <f t="shared" si="132"/>
        <v>285.60109629635366</v>
      </c>
      <c r="Y196" s="1">
        <f t="shared" si="133"/>
        <v>156.14062729362888</v>
      </c>
      <c r="Z196" s="1">
        <f t="shared" si="134"/>
        <v>207.53078264953922</v>
      </c>
      <c r="AA196" s="7">
        <f t="shared" si="135"/>
        <v>1009.1695877243243</v>
      </c>
      <c r="AB196" s="1">
        <f t="shared" si="136"/>
        <v>202.66639197923445</v>
      </c>
      <c r="AC196" s="1">
        <f t="shared" si="137"/>
        <v>1141.6136630615572</v>
      </c>
      <c r="AD196" s="1">
        <f t="shared" si="138"/>
        <v>28.127273013107555</v>
      </c>
      <c r="AE196" s="12">
        <f t="shared" si="139"/>
        <v>0.51540948767100092</v>
      </c>
      <c r="AH196" s="23">
        <f t="shared" si="140"/>
        <v>0.29973864655672838</v>
      </c>
      <c r="AI196" s="23">
        <f t="shared" si="75"/>
        <v>0.37080107798877421</v>
      </c>
      <c r="AJ196" s="11">
        <f t="shared" si="74"/>
        <v>0.24393597630930353</v>
      </c>
      <c r="AK196" s="11">
        <f t="shared" si="74"/>
        <v>0.37582921224295252</v>
      </c>
      <c r="AL196" s="11">
        <f t="shared" si="74"/>
        <v>0.411345713723621</v>
      </c>
      <c r="AM196" s="11">
        <f t="shared" si="74"/>
        <v>0.53590685093913637</v>
      </c>
      <c r="AN196" s="23">
        <f t="shared" si="141"/>
        <v>0.75662287869287126</v>
      </c>
      <c r="AO196" s="23">
        <f t="shared" si="142"/>
        <v>0.94975423181089136</v>
      </c>
      <c r="AP196" s="23">
        <f t="shared" si="143"/>
        <v>0.75057325534459585</v>
      </c>
      <c r="AQ196" s="23">
        <f t="shared" si="144"/>
        <v>0.71132621849298516</v>
      </c>
      <c r="AR196" s="23">
        <f t="shared" si="145"/>
        <v>0.6219350686512739</v>
      </c>
      <c r="AS196" s="23">
        <f t="shared" si="146"/>
        <v>2.6624787300875088</v>
      </c>
      <c r="AT196" s="23">
        <f t="shared" si="147"/>
        <v>1.2660080042455375</v>
      </c>
      <c r="AU196" s="23">
        <f t="shared" si="148"/>
        <v>1.0449153097265051</v>
      </c>
      <c r="AV196" s="23">
        <f t="shared" si="149"/>
        <v>0.35073785016324183</v>
      </c>
    </row>
    <row r="197" spans="1:48" x14ac:dyDescent="0.35">
      <c r="A197" s="31">
        <v>2027</v>
      </c>
      <c r="B197" s="1">
        <v>-8.3721131966198943</v>
      </c>
      <c r="C197" s="1">
        <v>-12.4974474541393</v>
      </c>
      <c r="D197" s="1">
        <v>-10.180327602126489</v>
      </c>
      <c r="E197" s="1">
        <v>-1.04554801311761</v>
      </c>
      <c r="F197" s="46">
        <v>2.7925482640593078</v>
      </c>
      <c r="G197" s="1">
        <v>6.1764327699225694</v>
      </c>
      <c r="H197" s="1">
        <v>9.5500451622982503</v>
      </c>
      <c r="I197" s="1">
        <v>8.681607424068142</v>
      </c>
      <c r="J197" s="1">
        <v>3.9520224670147663</v>
      </c>
      <c r="K197" s="46">
        <v>-1.1705744995574363E-2</v>
      </c>
      <c r="L197" s="1">
        <v>-2.1154646447762047</v>
      </c>
      <c r="M197" s="1">
        <v>-5.926250693920859</v>
      </c>
      <c r="N197" s="1">
        <f t="shared" si="123"/>
        <v>-0.749683438527741</v>
      </c>
      <c r="O197" s="1">
        <f t="shared" si="77"/>
        <v>31.152656087363038</v>
      </c>
      <c r="P197" s="1">
        <f t="shared" si="125"/>
        <v>-8.26920300922216</v>
      </c>
      <c r="Q197" s="1">
        <f t="shared" si="126"/>
        <v>-2.8111091170615974</v>
      </c>
      <c r="R197" s="1">
        <f t="shared" si="127"/>
        <v>8.1360284520963209</v>
      </c>
      <c r="S197" s="1">
        <f t="shared" si="128"/>
        <v>0.60828402574766249</v>
      </c>
      <c r="U197" s="1">
        <f t="shared" si="129"/>
        <v>9.5500451622982503</v>
      </c>
      <c r="V197" s="1">
        <f t="shared" si="130"/>
        <v>-12.4974474541393</v>
      </c>
      <c r="W197" s="5">
        <f t="shared" si="131"/>
        <v>113.30860199878649</v>
      </c>
      <c r="X197" s="5">
        <f t="shared" si="132"/>
        <v>288.33029175900231</v>
      </c>
      <c r="Y197" s="1">
        <f t="shared" si="133"/>
        <v>175.02168976021582</v>
      </c>
      <c r="Z197" s="1">
        <f t="shared" si="134"/>
        <v>200.81944687889438</v>
      </c>
      <c r="AA197" s="7">
        <f t="shared" si="135"/>
        <v>1114.3100277278761</v>
      </c>
      <c r="AB197" s="1">
        <f t="shared" si="136"/>
        <v>192.70750570243283</v>
      </c>
      <c r="AC197" s="1">
        <f t="shared" si="137"/>
        <v>1605.5679510229356</v>
      </c>
      <c r="AD197" s="1">
        <f t="shared" si="138"/>
        <v>16.954849147570073</v>
      </c>
      <c r="AE197" s="12">
        <f t="shared" si="139"/>
        <v>0.54552880557605277</v>
      </c>
      <c r="AH197" s="23">
        <f t="shared" si="140"/>
        <v>0.29439666648880547</v>
      </c>
      <c r="AI197" s="23">
        <f t="shared" si="75"/>
        <v>0.37643873230951058</v>
      </c>
      <c r="AJ197" s="11">
        <f t="shared" si="74"/>
        <v>0.24677699895912344</v>
      </c>
      <c r="AK197" s="11">
        <f t="shared" si="74"/>
        <v>0.38035709209110302</v>
      </c>
      <c r="AL197" s="11">
        <f t="shared" si="74"/>
        <v>0.41569602965615776</v>
      </c>
      <c r="AM197" s="11">
        <f t="shared" si="74"/>
        <v>0.53879226456785978</v>
      </c>
      <c r="AN197" s="23">
        <f t="shared" si="141"/>
        <v>0.74984822417072838</v>
      </c>
      <c r="AO197" s="23">
        <f t="shared" si="142"/>
        <v>0.94457654019399484</v>
      </c>
      <c r="AP197" s="23">
        <f t="shared" si="143"/>
        <v>0.74523022516545945</v>
      </c>
      <c r="AQ197" s="23">
        <f t="shared" si="144"/>
        <v>0.70693866828894669</v>
      </c>
      <c r="AR197" s="23">
        <f t="shared" si="145"/>
        <v>0.62075427619749557</v>
      </c>
      <c r="AS197" s="23">
        <f t="shared" si="146"/>
        <v>2.7901017928917562</v>
      </c>
      <c r="AT197" s="23">
        <f t="shared" si="147"/>
        <v>1.3255804227689132</v>
      </c>
      <c r="AU197" s="23">
        <f t="shared" si="148"/>
        <v>1.0946076906283677</v>
      </c>
      <c r="AV197" s="23">
        <f t="shared" si="149"/>
        <v>0.36820604569381865</v>
      </c>
    </row>
    <row r="198" spans="1:48" x14ac:dyDescent="0.35">
      <c r="A198" s="31">
        <v>2028</v>
      </c>
      <c r="B198" s="1">
        <v>-9.0951968022656189</v>
      </c>
      <c r="C198" s="1">
        <v>-15.168082187515342</v>
      </c>
      <c r="D198" s="1">
        <v>-11.772567527419451</v>
      </c>
      <c r="E198" s="1">
        <v>-5.7319536215282012</v>
      </c>
      <c r="F198" s="46">
        <v>2.4508545867181279</v>
      </c>
      <c r="G198" s="1">
        <v>6.8294961029189798</v>
      </c>
      <c r="H198" s="1">
        <v>10.003970683784438</v>
      </c>
      <c r="I198" s="1">
        <v>8.6914642561942621</v>
      </c>
      <c r="J198" s="1">
        <v>4.2608011036909126</v>
      </c>
      <c r="K198" s="46">
        <v>0.34413683231216108</v>
      </c>
      <c r="L198" s="1">
        <v>-3.0021898359526729</v>
      </c>
      <c r="M198" s="1">
        <v>-4.2194130137816206</v>
      </c>
      <c r="N198" s="1">
        <f t="shared" si="123"/>
        <v>-1.3673899519036681</v>
      </c>
      <c r="O198" s="1">
        <f t="shared" si="77"/>
        <v>32.236586733306723</v>
      </c>
      <c r="P198" s="1">
        <f t="shared" si="125"/>
        <v>-10.06317656123394</v>
      </c>
      <c r="Q198" s="1">
        <f t="shared" si="126"/>
        <v>-5.0178888540765083</v>
      </c>
      <c r="R198" s="1">
        <f t="shared" si="127"/>
        <v>8.5083103476325608</v>
      </c>
      <c r="S198" s="1">
        <f t="shared" si="128"/>
        <v>0.53424936668346701</v>
      </c>
      <c r="U198" s="1">
        <f t="shared" si="129"/>
        <v>10.003970683784438</v>
      </c>
      <c r="V198" s="1">
        <f t="shared" si="130"/>
        <v>-15.168082187515342</v>
      </c>
      <c r="W198" s="5">
        <f t="shared" si="131"/>
        <v>126.36486411601685</v>
      </c>
      <c r="X198" s="5">
        <f t="shared" si="132"/>
        <v>291.63662544815548</v>
      </c>
      <c r="Y198" s="1">
        <f t="shared" si="133"/>
        <v>165.27176133213862</v>
      </c>
      <c r="Z198" s="1">
        <f t="shared" si="134"/>
        <v>209.00074478208617</v>
      </c>
      <c r="AA198" s="7">
        <f t="shared" si="135"/>
        <v>1102.2492368160888</v>
      </c>
      <c r="AB198" s="1">
        <f t="shared" si="136"/>
        <v>203.03457235701455</v>
      </c>
      <c r="AC198" s="1">
        <f t="shared" si="137"/>
        <v>2053.0967202788179</v>
      </c>
      <c r="AD198" s="1">
        <f t="shared" si="138"/>
        <v>24.84757793750957</v>
      </c>
      <c r="AE198" s="12">
        <f t="shared" si="139"/>
        <v>0.57712889119097288</v>
      </c>
      <c r="AH198" s="23">
        <f t="shared" si="140"/>
        <v>0.3111465182316458</v>
      </c>
      <c r="AI198" s="23">
        <f t="shared" si="75"/>
        <v>0.39020465151299538</v>
      </c>
      <c r="AJ198" s="11">
        <f t="shared" si="74"/>
        <v>0.25371415509316303</v>
      </c>
      <c r="AK198" s="11">
        <f t="shared" si="74"/>
        <v>0.39141318467972858</v>
      </c>
      <c r="AL198" s="11">
        <f t="shared" si="74"/>
        <v>0.42631854998640589</v>
      </c>
      <c r="AM198" s="11">
        <f t="shared" si="74"/>
        <v>0.54583781376649365</v>
      </c>
      <c r="AN198" s="23">
        <f t="shared" si="141"/>
        <v>0.73395240049683919</v>
      </c>
      <c r="AO198" s="23">
        <f t="shared" si="142"/>
        <v>0.93209790460660225</v>
      </c>
      <c r="AP198" s="23">
        <f t="shared" si="143"/>
        <v>0.73260067447554511</v>
      </c>
      <c r="AQ198" s="23">
        <f t="shared" si="144"/>
        <v>0.69661012921219667</v>
      </c>
      <c r="AR198" s="23">
        <f t="shared" si="145"/>
        <v>0.61804036439132681</v>
      </c>
      <c r="AS198" s="23">
        <f t="shared" si="146"/>
        <v>2.75657060361489</v>
      </c>
      <c r="AT198" s="23">
        <f t="shared" si="147"/>
        <v>1.3071679534955372</v>
      </c>
      <c r="AU198" s="23">
        <f t="shared" si="148"/>
        <v>1.0806856955529132</v>
      </c>
      <c r="AV198" s="23">
        <f t="shared" si="149"/>
        <v>0.36540657617849187</v>
      </c>
    </row>
    <row r="199" spans="1:48" x14ac:dyDescent="0.35">
      <c r="A199" s="31">
        <v>2029</v>
      </c>
      <c r="B199" s="1">
        <v>-5.168357785240314</v>
      </c>
      <c r="C199" s="1">
        <v>-5.2657684858375022</v>
      </c>
      <c r="D199" s="1">
        <v>-6.3754596818417824</v>
      </c>
      <c r="E199" s="1">
        <v>-5.4178624104900663</v>
      </c>
      <c r="F199" s="46">
        <v>1.8941988280774917</v>
      </c>
      <c r="G199" s="1">
        <v>7.272273589964743</v>
      </c>
      <c r="H199" s="1">
        <v>10.422533754294196</v>
      </c>
      <c r="I199" s="1">
        <v>8.854187768473837</v>
      </c>
      <c r="J199" s="1">
        <v>5.4888930851393232</v>
      </c>
      <c r="K199" s="46">
        <v>0.60182568474867915</v>
      </c>
      <c r="L199" s="1">
        <v>-2.7088548956006688</v>
      </c>
      <c r="M199" s="1">
        <v>-3.88879894977249</v>
      </c>
      <c r="N199" s="1">
        <f t="shared" si="123"/>
        <v>0.47573420849295395</v>
      </c>
      <c r="O199" s="1">
        <f t="shared" si="77"/>
        <v>33.932087025949592</v>
      </c>
      <c r="P199" s="1">
        <f t="shared" si="125"/>
        <v>-4.8845130949531459</v>
      </c>
      <c r="Q199" s="1">
        <f t="shared" si="126"/>
        <v>-3.2997077547514522</v>
      </c>
      <c r="R199" s="1">
        <f t="shared" si="127"/>
        <v>8.8496650375775925</v>
      </c>
      <c r="S199" s="1">
        <f t="shared" si="128"/>
        <v>1.1272879580957778</v>
      </c>
      <c r="U199" s="1">
        <f t="shared" si="129"/>
        <v>10.422533754294196</v>
      </c>
      <c r="V199" s="1">
        <f t="shared" si="130"/>
        <v>-6.3754596818417824</v>
      </c>
      <c r="W199" s="5">
        <f t="shared" si="131"/>
        <v>127.59893594002759</v>
      </c>
      <c r="X199" s="5">
        <f t="shared" si="132"/>
        <v>294.04438368164705</v>
      </c>
      <c r="Y199" s="1">
        <f t="shared" si="133"/>
        <v>166.44544774161946</v>
      </c>
      <c r="Z199" s="1">
        <f t="shared" si="134"/>
        <v>210.82165981083733</v>
      </c>
      <c r="AA199" s="7">
        <f t="shared" si="135"/>
        <v>1156.5221982237597</v>
      </c>
      <c r="AB199" s="1">
        <f t="shared" si="136"/>
        <v>200.9623104918721</v>
      </c>
      <c r="AC199" s="1">
        <f t="shared" si="137"/>
        <v>854.15140540713355</v>
      </c>
      <c r="AD199" s="1">
        <f t="shared" si="138"/>
        <v>27.117780694091536</v>
      </c>
      <c r="AE199" s="12">
        <f t="shared" si="139"/>
        <v>0.46218929703625378</v>
      </c>
      <c r="AH199" s="23">
        <f t="shared" si="140"/>
        <v>0.3265914955334559</v>
      </c>
      <c r="AI199" s="23">
        <f t="shared" si="75"/>
        <v>0.41173750522955982</v>
      </c>
      <c r="AJ199" s="11">
        <f t="shared" si="74"/>
        <v>0.26456535696607741</v>
      </c>
      <c r="AK199" s="11">
        <f t="shared" si="74"/>
        <v>0.40870728766468584</v>
      </c>
      <c r="AL199" s="11">
        <f t="shared" si="74"/>
        <v>0.44293445285430599</v>
      </c>
      <c r="AM199" s="11">
        <f t="shared" si="74"/>
        <v>0.55685856566867231</v>
      </c>
      <c r="AN199" s="23">
        <f t="shared" si="141"/>
        <v>0.71092732043366669</v>
      </c>
      <c r="AO199" s="23">
        <f t="shared" si="142"/>
        <v>0.91304575955004996</v>
      </c>
      <c r="AP199" s="23">
        <f t="shared" si="143"/>
        <v>0.7140318498456385</v>
      </c>
      <c r="AQ199" s="23">
        <f t="shared" si="144"/>
        <v>0.68154934635987008</v>
      </c>
      <c r="AR199" s="23">
        <f t="shared" si="145"/>
        <v>0.61427705576103842</v>
      </c>
      <c r="AS199" s="23">
        <f t="shared" si="146"/>
        <v>2.7946132231859511</v>
      </c>
      <c r="AT199" s="23">
        <f t="shared" si="147"/>
        <v>1.3218848045810954</v>
      </c>
      <c r="AU199" s="23">
        <f t="shared" si="148"/>
        <v>1.0949398103495813</v>
      </c>
      <c r="AV199" s="23">
        <f t="shared" si="149"/>
        <v>0.37315319905642824</v>
      </c>
    </row>
    <row r="200" spans="1:48" x14ac:dyDescent="0.35">
      <c r="A200" s="31">
        <v>2030</v>
      </c>
      <c r="B200" s="1">
        <v>-1.6787255324591479</v>
      </c>
      <c r="C200" s="1">
        <v>-9.2224549236235625</v>
      </c>
      <c r="D200" s="1">
        <v>-3.6381226769707489</v>
      </c>
      <c r="E200" s="1">
        <v>-2.7905626437435931</v>
      </c>
      <c r="F200" s="46">
        <v>1.9470618815913465</v>
      </c>
      <c r="G200" s="1">
        <v>5.9893362419213467</v>
      </c>
      <c r="H200" s="1">
        <v>8.3933777240458269</v>
      </c>
      <c r="I200" s="1">
        <v>8.7942237769852998</v>
      </c>
      <c r="J200" s="1">
        <v>4.863161705583396</v>
      </c>
      <c r="K200" s="1">
        <v>9.7675942509139205E-2</v>
      </c>
      <c r="L200" s="1">
        <v>-3.0453636172546528</v>
      </c>
      <c r="M200" s="1">
        <v>-3.2979904100609292</v>
      </c>
      <c r="N200" s="1">
        <f t="shared" si="123"/>
        <v>0.5343014557103104</v>
      </c>
      <c r="O200" s="1">
        <f t="shared" si="77"/>
        <v>29.987161330127215</v>
      </c>
      <c r="P200" s="1">
        <f t="shared" si="125"/>
        <v>-4.9299931352850672</v>
      </c>
      <c r="Q200" s="1">
        <f t="shared" si="126"/>
        <v>-1.4938744797076653</v>
      </c>
      <c r="R200" s="1">
        <f t="shared" si="127"/>
        <v>7.725645914317492</v>
      </c>
      <c r="S200" s="1">
        <f t="shared" si="128"/>
        <v>0.63849134361262738</v>
      </c>
      <c r="U200" s="1">
        <f t="shared" si="129"/>
        <v>8.7942237769852998</v>
      </c>
      <c r="V200" s="1">
        <f t="shared" si="130"/>
        <v>-9.2224549236235625</v>
      </c>
      <c r="W200" s="5">
        <f t="shared" si="131"/>
        <v>122.96515535982927</v>
      </c>
      <c r="X200" s="5">
        <f t="shared" si="132"/>
        <v>289.44784560928423</v>
      </c>
      <c r="Y200" s="1">
        <f t="shared" si="133"/>
        <v>166.48269024945495</v>
      </c>
      <c r="Z200" s="1">
        <f t="shared" si="134"/>
        <v>206.20650048455676</v>
      </c>
      <c r="AA200" s="7">
        <f t="shared" si="135"/>
        <v>976.05735536549025</v>
      </c>
      <c r="AB200" s="1">
        <f t="shared" si="136"/>
        <v>193.92077167818223</v>
      </c>
      <c r="AC200" s="1">
        <f t="shared" si="137"/>
        <v>1192.2837170375549</v>
      </c>
      <c r="AD200" s="1">
        <f t="shared" si="138"/>
        <v>26.004769520738151</v>
      </c>
      <c r="AE200" s="12">
        <f t="shared" si="139"/>
        <v>0.52499221567958509</v>
      </c>
      <c r="AH200" s="23">
        <f t="shared" si="140"/>
        <v>0.25171563801729102</v>
      </c>
      <c r="AI200" s="23">
        <f t="shared" si="75"/>
        <v>0.36163694889261561</v>
      </c>
      <c r="AJ200" s="11">
        <f t="shared" si="74"/>
        <v>0.23931783251281419</v>
      </c>
      <c r="AK200" s="11">
        <f t="shared" si="74"/>
        <v>0.36846904556729759</v>
      </c>
      <c r="AL200" s="11">
        <f t="shared" si="74"/>
        <v>0.4042741810352467</v>
      </c>
      <c r="AM200" s="11">
        <f t="shared" ref="AJ200:AM263" si="151">AM$3*$O200+AM$4</f>
        <v>0.5312165486458269</v>
      </c>
      <c r="AN200" s="23">
        <f t="shared" si="141"/>
        <v>0.767963488219779</v>
      </c>
      <c r="AO200" s="23">
        <f t="shared" si="142"/>
        <v>0.95825404453631724</v>
      </c>
      <c r="AP200" s="23">
        <f t="shared" si="143"/>
        <v>0.75947021169232043</v>
      </c>
      <c r="AQ200" s="23">
        <f t="shared" si="144"/>
        <v>0.71865373963706847</v>
      </c>
      <c r="AR200" s="23">
        <f t="shared" si="145"/>
        <v>0.62394046073960685</v>
      </c>
      <c r="AS200" s="23">
        <f t="shared" si="146"/>
        <v>2.630125373267644</v>
      </c>
      <c r="AT200" s="23">
        <f t="shared" si="147"/>
        <v>1.2524225345376578</v>
      </c>
      <c r="AU200" s="23">
        <f t="shared" si="148"/>
        <v>1.0329091419092591</v>
      </c>
      <c r="AV200" s="23">
        <f t="shared" si="149"/>
        <v>0.34549143042765207</v>
      </c>
    </row>
    <row r="201" spans="1:48" x14ac:dyDescent="0.35">
      <c r="A201" s="31">
        <v>2031</v>
      </c>
      <c r="B201" s="1">
        <v>-5.1182118555853089</v>
      </c>
      <c r="C201" s="1">
        <v>-3.8338398952889863</v>
      </c>
      <c r="D201" s="1">
        <v>-5.4950853710318821</v>
      </c>
      <c r="E201" s="1">
        <v>-6.7822233479462604</v>
      </c>
      <c r="F201" s="46">
        <v>1.9805728555054101</v>
      </c>
      <c r="G201" s="1">
        <v>6.4357093329121131</v>
      </c>
      <c r="H201" s="1">
        <v>9.1173064358049363</v>
      </c>
      <c r="I201" s="1">
        <v>8.1799680648315451</v>
      </c>
      <c r="J201" s="1">
        <v>4.6499201640770496</v>
      </c>
      <c r="K201" s="46">
        <v>0.81727377176127247</v>
      </c>
      <c r="L201" s="1">
        <v>-3.0185970854806614</v>
      </c>
      <c r="M201" s="1">
        <v>-4.6490189593761562</v>
      </c>
      <c r="N201" s="1">
        <f t="shared" si="123"/>
        <v>0.19031450918192258</v>
      </c>
      <c r="O201" s="1">
        <f t="shared" si="77"/>
        <v>30.363476853131054</v>
      </c>
      <c r="P201" s="1">
        <f t="shared" si="125"/>
        <v>-4.0833473869784074</v>
      </c>
      <c r="Q201" s="1">
        <f t="shared" si="126"/>
        <v>-3.4322452878242444</v>
      </c>
      <c r="R201" s="1">
        <f t="shared" si="127"/>
        <v>7.9109946111828648</v>
      </c>
      <c r="S201" s="1">
        <f t="shared" si="128"/>
        <v>0.81619895011922028</v>
      </c>
      <c r="U201" s="1">
        <f t="shared" si="129"/>
        <v>9.1173064358049363</v>
      </c>
      <c r="V201" s="1">
        <f t="shared" si="130"/>
        <v>-6.7822233479462604</v>
      </c>
      <c r="W201" s="5">
        <f t="shared" si="131"/>
        <v>128.60637030801647</v>
      </c>
      <c r="X201" s="5">
        <f t="shared" si="132"/>
        <v>294.99835486292721</v>
      </c>
      <c r="Y201" s="1">
        <f t="shared" si="133"/>
        <v>166.39198455491075</v>
      </c>
      <c r="Z201" s="1">
        <f t="shared" si="134"/>
        <v>211.80236258547183</v>
      </c>
      <c r="AA201" s="7">
        <f t="shared" si="135"/>
        <v>1011.3644744325621</v>
      </c>
      <c r="AB201" s="1">
        <f t="shared" si="136"/>
        <v>204.15852469873224</v>
      </c>
      <c r="AC201" s="1">
        <f t="shared" si="137"/>
        <v>923.09914192933661</v>
      </c>
      <c r="AD201" s="1">
        <f t="shared" si="138"/>
        <v>26.527107958650348</v>
      </c>
      <c r="AE201" s="12">
        <f t="shared" si="139"/>
        <v>0.48858710504203268</v>
      </c>
      <c r="AH201" s="23">
        <f t="shared" si="140"/>
        <v>0.27842860748120218</v>
      </c>
      <c r="AI201" s="23">
        <f t="shared" si="75"/>
        <v>0.36641615603476435</v>
      </c>
      <c r="AJ201" s="11">
        <f t="shared" si="151"/>
        <v>0.24172625186003877</v>
      </c>
      <c r="AK201" s="11">
        <f t="shared" si="151"/>
        <v>0.37230746390193675</v>
      </c>
      <c r="AL201" s="11">
        <f t="shared" si="151"/>
        <v>0.40796207316068434</v>
      </c>
      <c r="AM201" s="11">
        <f t="shared" si="151"/>
        <v>0.53366259954535189</v>
      </c>
      <c r="AN201" s="23">
        <f t="shared" si="141"/>
        <v>0.76199850489132803</v>
      </c>
      <c r="AO201" s="23">
        <f t="shared" si="142"/>
        <v>0.95380840752997642</v>
      </c>
      <c r="AP201" s="23">
        <f t="shared" si="143"/>
        <v>0.75479762503373293</v>
      </c>
      <c r="AQ201" s="23">
        <f t="shared" si="144"/>
        <v>0.71480214837924416</v>
      </c>
      <c r="AR201" s="23">
        <f t="shared" si="145"/>
        <v>0.62288133913996713</v>
      </c>
      <c r="AS201" s="23">
        <f t="shared" si="146"/>
        <v>2.671055251262616</v>
      </c>
      <c r="AT201" s="23">
        <f t="shared" si="147"/>
        <v>1.2709455397767508</v>
      </c>
      <c r="AU201" s="23">
        <f t="shared" si="148"/>
        <v>1.0486036830756205</v>
      </c>
      <c r="AV201" s="23">
        <f t="shared" si="149"/>
        <v>0.3513860717300219</v>
      </c>
    </row>
    <row r="202" spans="1:48" x14ac:dyDescent="0.35">
      <c r="A202" s="31">
        <v>2032</v>
      </c>
      <c r="B202" s="1">
        <v>-7.062625122034202</v>
      </c>
      <c r="C202" s="1">
        <v>-7.6595620663709303</v>
      </c>
      <c r="D202" s="1">
        <v>-10.416387921220103</v>
      </c>
      <c r="E202" s="1">
        <v>-3.6635893539952176</v>
      </c>
      <c r="F202" s="46">
        <v>1.1673496694666241</v>
      </c>
      <c r="G202" s="1">
        <v>6.3667065296050529</v>
      </c>
      <c r="H202" s="1">
        <v>9.833598883606431</v>
      </c>
      <c r="I202" s="1">
        <v>8.5498626649983702</v>
      </c>
      <c r="J202" s="1">
        <v>5.517509286595736</v>
      </c>
      <c r="K202" s="46">
        <v>0.40122641324453523</v>
      </c>
      <c r="L202" s="1">
        <v>-3.4083178935373142</v>
      </c>
      <c r="M202" s="1">
        <v>-5.9158114833511863</v>
      </c>
      <c r="N202" s="1">
        <f t="shared" si="123"/>
        <v>-0.52417003274935026</v>
      </c>
      <c r="O202" s="1">
        <f t="shared" si="77"/>
        <v>31.435027034272213</v>
      </c>
      <c r="P202" s="1">
        <f t="shared" si="125"/>
        <v>-6.4570687159270967</v>
      </c>
      <c r="Q202" s="1">
        <f t="shared" si="126"/>
        <v>-4.3042092019162324</v>
      </c>
      <c r="R202" s="1">
        <f t="shared" si="127"/>
        <v>8.2500560260699505</v>
      </c>
      <c r="S202" s="1">
        <f t="shared" si="128"/>
        <v>0.83680593543431891</v>
      </c>
      <c r="U202" s="1">
        <f t="shared" si="129"/>
        <v>9.833598883606431</v>
      </c>
      <c r="V202" s="1">
        <f t="shared" si="130"/>
        <v>-10.416387921220103</v>
      </c>
      <c r="W202" s="5">
        <f t="shared" si="131"/>
        <v>128.1299701267564</v>
      </c>
      <c r="X202" s="5">
        <f t="shared" si="132"/>
        <v>291.71230168715272</v>
      </c>
      <c r="Y202" s="1">
        <f t="shared" si="133"/>
        <v>163.58233156039631</v>
      </c>
      <c r="Z202" s="1">
        <f t="shared" si="134"/>
        <v>209.92113590695456</v>
      </c>
      <c r="AA202" s="7">
        <f t="shared" si="135"/>
        <v>1072.4020220067</v>
      </c>
      <c r="AB202" s="1">
        <f t="shared" si="136"/>
        <v>198.13161526382919</v>
      </c>
      <c r="AC202" s="1">
        <f t="shared" si="137"/>
        <v>1375.8771760306524</v>
      </c>
      <c r="AD202" s="1">
        <f t="shared" si="138"/>
        <v>29.06416249484181</v>
      </c>
      <c r="AE202" s="12">
        <f t="shared" si="139"/>
        <v>0.5311085739882131</v>
      </c>
      <c r="AH202" s="23">
        <f t="shared" si="140"/>
        <v>0.30485979880507735</v>
      </c>
      <c r="AI202" s="23">
        <f t="shared" ref="AI202:AI270" si="152">0.0127*$O202-0.0192</f>
        <v>0.3800248433352571</v>
      </c>
      <c r="AJ202" s="11">
        <f t="shared" si="151"/>
        <v>0.24858417301934219</v>
      </c>
      <c r="AK202" s="11">
        <f t="shared" si="151"/>
        <v>0.38323727574957661</v>
      </c>
      <c r="AL202" s="11">
        <f t="shared" si="151"/>
        <v>0.41846326493586766</v>
      </c>
      <c r="AM202" s="11">
        <f t="shared" si="151"/>
        <v>0.54062767572276937</v>
      </c>
      <c r="AN202" s="23">
        <f t="shared" si="141"/>
        <v>0.74561891491668397</v>
      </c>
      <c r="AO202" s="23">
        <f t="shared" si="142"/>
        <v>0.9413033396149989</v>
      </c>
      <c r="AP202" s="23">
        <f t="shared" si="143"/>
        <v>0.74188315904175051</v>
      </c>
      <c r="AQ202" s="23">
        <f t="shared" si="144"/>
        <v>0.70419541246694095</v>
      </c>
      <c r="AR202" s="23">
        <f t="shared" si="145"/>
        <v>0.62002414276738183</v>
      </c>
      <c r="AS202" s="23">
        <f t="shared" si="146"/>
        <v>2.7323860731134801</v>
      </c>
      <c r="AT202" s="23">
        <f t="shared" si="147"/>
        <v>1.2974911374189333</v>
      </c>
      <c r="AU202" s="23">
        <f t="shared" si="148"/>
        <v>1.0717414187175234</v>
      </c>
      <c r="AV202" s="23">
        <f t="shared" si="149"/>
        <v>0.36100328018143463</v>
      </c>
    </row>
    <row r="203" spans="1:48" x14ac:dyDescent="0.35">
      <c r="A203" s="31">
        <v>2033</v>
      </c>
      <c r="B203" s="1">
        <v>-7.5667816544002475</v>
      </c>
      <c r="C203" s="1">
        <v>-10.212446794959874</v>
      </c>
      <c r="D203" s="1">
        <v>-6.6625549230511361</v>
      </c>
      <c r="E203" s="1">
        <v>-6.6543335327024611</v>
      </c>
      <c r="F203" s="46">
        <v>1.0718058258788401</v>
      </c>
      <c r="G203" s="1">
        <v>7.1241187965656376</v>
      </c>
      <c r="H203" s="1">
        <v>9.4301127565022185</v>
      </c>
      <c r="I203" s="1">
        <v>8.6448699438683896</v>
      </c>
      <c r="J203" s="1">
        <v>5.674275913391349</v>
      </c>
      <c r="K203" s="46">
        <v>0.53667362357594284</v>
      </c>
      <c r="L203" s="1">
        <v>-2.1995294675337496</v>
      </c>
      <c r="M203" s="1">
        <v>-5.8765211268452973</v>
      </c>
      <c r="N203" s="1">
        <f t="shared" si="123"/>
        <v>-0.557525886642532</v>
      </c>
      <c r="O203" s="1">
        <f t="shared" ref="O203:O266" si="153">SUMIF(F203:J203,"&gt;0")</f>
        <v>31.945183236206436</v>
      </c>
      <c r="P203" s="1">
        <f t="shared" si="125"/>
        <v>-7.898346644237102</v>
      </c>
      <c r="Q203" s="1">
        <f t="shared" si="126"/>
        <v>-4.0816942099582523</v>
      </c>
      <c r="R203" s="1">
        <f t="shared" si="127"/>
        <v>8.3997004989787492</v>
      </c>
      <c r="S203" s="1">
        <f t="shared" si="128"/>
        <v>1.3371400231445139</v>
      </c>
      <c r="U203" s="1">
        <f t="shared" si="129"/>
        <v>9.4301127565022185</v>
      </c>
      <c r="V203" s="1">
        <f t="shared" si="130"/>
        <v>-10.212446794959874</v>
      </c>
      <c r="W203" s="5">
        <f t="shared" si="131"/>
        <v>131.2688987769815</v>
      </c>
      <c r="X203" s="5">
        <f t="shared" si="132"/>
        <v>294.48221147116232</v>
      </c>
      <c r="Y203" s="1">
        <f t="shared" si="133"/>
        <v>163.21331269418081</v>
      </c>
      <c r="Z203" s="1">
        <f t="shared" si="134"/>
        <v>212.87555512407192</v>
      </c>
      <c r="AA203" s="7">
        <f t="shared" si="135"/>
        <v>1026.07996137892</v>
      </c>
      <c r="AB203" s="1">
        <f t="shared" si="136"/>
        <v>204.55659708982878</v>
      </c>
      <c r="AC203" s="1">
        <f t="shared" si="137"/>
        <v>1392.6822428919468</v>
      </c>
      <c r="AD203" s="1">
        <f t="shared" si="138"/>
        <v>28.990600232067109</v>
      </c>
      <c r="AE203" s="12">
        <f t="shared" si="139"/>
        <v>0.53811166708507885</v>
      </c>
      <c r="AH203" s="23">
        <f t="shared" si="140"/>
        <v>0.2899711607149319</v>
      </c>
      <c r="AI203" s="23">
        <f t="shared" si="152"/>
        <v>0.38650382709982173</v>
      </c>
      <c r="AJ203" s="11">
        <f t="shared" si="151"/>
        <v>0.25184917271172119</v>
      </c>
      <c r="AK203" s="11">
        <f t="shared" si="151"/>
        <v>0.38844086900930563</v>
      </c>
      <c r="AL203" s="11">
        <f t="shared" si="151"/>
        <v>0.42346279571482304</v>
      </c>
      <c r="AM203" s="11">
        <f t="shared" si="151"/>
        <v>0.54394369103534179</v>
      </c>
      <c r="AN203" s="23">
        <f t="shared" si="141"/>
        <v>0.73813568466753421</v>
      </c>
      <c r="AO203" s="23">
        <f t="shared" si="142"/>
        <v>0.93542976416301893</v>
      </c>
      <c r="AP203" s="23">
        <f t="shared" si="143"/>
        <v>0.7359378513764151</v>
      </c>
      <c r="AQ203" s="23">
        <f t="shared" si="144"/>
        <v>0.6993331741365485</v>
      </c>
      <c r="AR203" s="23">
        <f t="shared" si="145"/>
        <v>0.61874635840512771</v>
      </c>
      <c r="AS203" s="23">
        <f t="shared" si="146"/>
        <v>2.6643706847142106</v>
      </c>
      <c r="AT203" s="23">
        <f t="shared" si="147"/>
        <v>1.2640638313632884</v>
      </c>
      <c r="AU203" s="23">
        <f t="shared" si="148"/>
        <v>1.0447136647646715</v>
      </c>
      <c r="AV203" s="23">
        <f t="shared" si="149"/>
        <v>0.35275645273898737</v>
      </c>
    </row>
    <row r="204" spans="1:48" x14ac:dyDescent="0.35">
      <c r="A204" s="31">
        <v>2034</v>
      </c>
      <c r="B204" s="1">
        <v>-6.8585761731011097</v>
      </c>
      <c r="C204" s="1">
        <v>-5.2128297650949076</v>
      </c>
      <c r="D204" s="1">
        <v>-5.9157326602508213</v>
      </c>
      <c r="E204" s="1">
        <v>-2.7051914301116939</v>
      </c>
      <c r="F204" s="46">
        <v>0.98556888950767596</v>
      </c>
      <c r="G204" s="1">
        <v>7.1466554485027851</v>
      </c>
      <c r="H204" s="1">
        <v>10.064758321657836</v>
      </c>
      <c r="I204" s="1">
        <v>9.0177805146382397</v>
      </c>
      <c r="J204" s="1">
        <v>5.6985588586606424</v>
      </c>
      <c r="K204" s="46">
        <v>0.24354604570721988</v>
      </c>
      <c r="L204" s="1">
        <v>-3.4300787252406582</v>
      </c>
      <c r="M204" s="1">
        <v>-2.7039033789652871</v>
      </c>
      <c r="N204" s="1">
        <f t="shared" si="123"/>
        <v>0.52754632882582642</v>
      </c>
      <c r="O204" s="1">
        <f t="shared" si="153"/>
        <v>32.91332203296718</v>
      </c>
      <c r="P204" s="1">
        <f t="shared" si="125"/>
        <v>-5.9826423550137706</v>
      </c>
      <c r="Q204" s="1">
        <f t="shared" si="126"/>
        <v>-2.5451184002849461</v>
      </c>
      <c r="R204" s="1">
        <f t="shared" si="127"/>
        <v>8.7430647615996211</v>
      </c>
      <c r="S204" s="1">
        <f t="shared" si="128"/>
        <v>0.83734205970906794</v>
      </c>
      <c r="U204" s="1">
        <f t="shared" si="129"/>
        <v>10.064758321657836</v>
      </c>
      <c r="V204" s="1">
        <f t="shared" si="130"/>
        <v>-6.8585761731011097</v>
      </c>
      <c r="W204" s="5">
        <f t="shared" si="131"/>
        <v>127.35537706954533</v>
      </c>
      <c r="X204" s="5">
        <f t="shared" si="132"/>
        <v>290.52202316709486</v>
      </c>
      <c r="Y204" s="1">
        <f t="shared" si="133"/>
        <v>163.16664609754952</v>
      </c>
      <c r="Z204" s="1">
        <f t="shared" si="134"/>
        <v>208.9387001183201</v>
      </c>
      <c r="AA204" s="7">
        <f t="shared" si="135"/>
        <v>1094.8219060848737</v>
      </c>
      <c r="AB204" s="1">
        <f t="shared" si="136"/>
        <v>197.87316559838303</v>
      </c>
      <c r="AC204" s="1">
        <f t="shared" si="137"/>
        <v>904.75211924610653</v>
      </c>
      <c r="AD204" s="1">
        <f t="shared" si="138"/>
        <v>28.418794270353814</v>
      </c>
      <c r="AE204" s="12">
        <f t="shared" si="139"/>
        <v>0.47618229207555457</v>
      </c>
      <c r="AH204" s="23">
        <f t="shared" si="140"/>
        <v>0.31338958206917417</v>
      </c>
      <c r="AI204" s="23">
        <f t="shared" si="152"/>
        <v>0.39879918981868318</v>
      </c>
      <c r="AJ204" s="11">
        <f t="shared" si="151"/>
        <v>0.25804526101098996</v>
      </c>
      <c r="AK204" s="11">
        <f t="shared" si="151"/>
        <v>0.39831588473626522</v>
      </c>
      <c r="AL204" s="11">
        <f t="shared" si="151"/>
        <v>0.43295055592307835</v>
      </c>
      <c r="AM204" s="11">
        <f t="shared" si="151"/>
        <v>0.55023659321428664</v>
      </c>
      <c r="AN204" s="23">
        <f t="shared" si="141"/>
        <v>0.72449315964185601</v>
      </c>
      <c r="AO204" s="23">
        <f t="shared" si="142"/>
        <v>0.92442516764407678</v>
      </c>
      <c r="AP204" s="23">
        <f t="shared" si="143"/>
        <v>0.72501560350426741</v>
      </c>
      <c r="AQ204" s="23">
        <f t="shared" si="144"/>
        <v>0.6904385916468625</v>
      </c>
      <c r="AR204" s="23">
        <f t="shared" si="145"/>
        <v>0.61646780102419307</v>
      </c>
      <c r="AS204" s="23">
        <f t="shared" si="146"/>
        <v>2.7359368622911044</v>
      </c>
      <c r="AT204" s="23">
        <f t="shared" si="147"/>
        <v>1.295994766145347</v>
      </c>
      <c r="AU204" s="23">
        <f t="shared" si="148"/>
        <v>1.0722569634214689</v>
      </c>
      <c r="AV204" s="23">
        <f t="shared" si="149"/>
        <v>0.36370977547987698</v>
      </c>
    </row>
    <row r="205" spans="1:48" x14ac:dyDescent="0.35">
      <c r="A205" s="31">
        <v>2035</v>
      </c>
      <c r="B205" s="1">
        <v>-6.3254590598080096</v>
      </c>
      <c r="C205" s="1">
        <v>-4.6209433262645678</v>
      </c>
      <c r="D205" s="1">
        <v>-10.719588590359196</v>
      </c>
      <c r="E205" s="1">
        <v>-5.9398189990982413</v>
      </c>
      <c r="F205" s="46">
        <v>1.7247176400918951</v>
      </c>
      <c r="G205" s="1">
        <v>6.7396941967721586</v>
      </c>
      <c r="H205" s="1">
        <v>10.259069281458093</v>
      </c>
      <c r="I205" s="1">
        <v>9.566914965082475</v>
      </c>
      <c r="J205" s="1">
        <v>5.2386564798796087</v>
      </c>
      <c r="K205" s="1">
        <v>0.235050882840738</v>
      </c>
      <c r="L205" s="1">
        <v>-1.985294110109141</v>
      </c>
      <c r="M205" s="1">
        <v>-2.5097050539323758</v>
      </c>
      <c r="N205" s="1">
        <f t="shared" si="123"/>
        <v>0.13860785887945315</v>
      </c>
      <c r="O205" s="1">
        <f t="shared" si="153"/>
        <v>33.529052563284232</v>
      </c>
      <c r="P205" s="1">
        <f t="shared" si="125"/>
        <v>-4.5501019216792882</v>
      </c>
      <c r="Q205" s="1">
        <f t="shared" si="126"/>
        <v>-4.9782299831218468</v>
      </c>
      <c r="R205" s="1">
        <f t="shared" si="127"/>
        <v>8.8552261477709084</v>
      </c>
      <c r="S205" s="1">
        <f t="shared" si="128"/>
        <v>1.1628044175370684</v>
      </c>
      <c r="U205" s="1">
        <f t="shared" si="129"/>
        <v>10.259069281458093</v>
      </c>
      <c r="V205" s="1">
        <f t="shared" si="130"/>
        <v>-10.719588590359196</v>
      </c>
      <c r="W205" s="5">
        <f t="shared" si="131"/>
        <v>128.63671647757155</v>
      </c>
      <c r="X205" s="5">
        <f t="shared" si="132"/>
        <v>291.72880090679871</v>
      </c>
      <c r="Y205" s="1">
        <f t="shared" si="133"/>
        <v>163.09208442922716</v>
      </c>
      <c r="Z205" s="1">
        <f t="shared" si="134"/>
        <v>210.18275869218513</v>
      </c>
      <c r="AA205" s="7">
        <f t="shared" si="135"/>
        <v>1115.4486622779025</v>
      </c>
      <c r="AB205" s="1">
        <f t="shared" si="136"/>
        <v>203.1146933104767</v>
      </c>
      <c r="AC205" s="1">
        <f t="shared" si="137"/>
        <v>1451.5372992968621</v>
      </c>
      <c r="AD205" s="1">
        <f t="shared" si="138"/>
        <v>27.079369822333206</v>
      </c>
      <c r="AE205" s="12">
        <f t="shared" si="139"/>
        <v>0.53287332166090762</v>
      </c>
      <c r="AH205" s="23">
        <f t="shared" si="140"/>
        <v>0.32055965648580365</v>
      </c>
      <c r="AI205" s="23">
        <f t="shared" si="152"/>
        <v>0.40661896755370974</v>
      </c>
      <c r="AJ205" s="11">
        <f t="shared" si="151"/>
        <v>0.2619859364050191</v>
      </c>
      <c r="AK205" s="11">
        <f t="shared" si="151"/>
        <v>0.40459633614549917</v>
      </c>
      <c r="AL205" s="11">
        <f t="shared" si="151"/>
        <v>0.43898471512018544</v>
      </c>
      <c r="AM205" s="11">
        <f t="shared" si="151"/>
        <v>0.55423884166134751</v>
      </c>
      <c r="AN205" s="23">
        <f t="shared" si="141"/>
        <v>0.71619725081749042</v>
      </c>
      <c r="AO205" s="23">
        <f t="shared" si="142"/>
        <v>0.91752297813600814</v>
      </c>
      <c r="AP205" s="23">
        <f t="shared" si="143"/>
        <v>0.71831466064016314</v>
      </c>
      <c r="AQ205" s="23">
        <f t="shared" si="144"/>
        <v>0.68500835135238591</v>
      </c>
      <c r="AR205" s="23">
        <f t="shared" si="145"/>
        <v>0.61511836512613582</v>
      </c>
      <c r="AS205" s="23">
        <f t="shared" si="146"/>
        <v>2.7512605406088797</v>
      </c>
      <c r="AT205" s="23">
        <f t="shared" si="147"/>
        <v>1.3020869622950724</v>
      </c>
      <c r="AU205" s="23">
        <f t="shared" si="148"/>
        <v>1.0780461021590333</v>
      </c>
      <c r="AV205" s="23">
        <f t="shared" si="149"/>
        <v>0.36671795657482281</v>
      </c>
    </row>
    <row r="206" spans="1:48" x14ac:dyDescent="0.35">
      <c r="A206" s="31">
        <v>2036</v>
      </c>
      <c r="B206" s="1">
        <v>-3.1523043511744921</v>
      </c>
      <c r="C206" s="1">
        <v>-8.9528651829471322</v>
      </c>
      <c r="D206" s="1">
        <v>-11.104926901140923</v>
      </c>
      <c r="E206" s="1">
        <v>-3.7541584132136543</v>
      </c>
      <c r="F206" s="46">
        <v>1.6542051696692339</v>
      </c>
      <c r="G206" s="1">
        <v>7.983078664048362</v>
      </c>
      <c r="H206" s="1">
        <v>10.13910386330106</v>
      </c>
      <c r="I206" s="1">
        <v>8.9807441117859668</v>
      </c>
      <c r="J206" s="1">
        <v>3.9890725190239826</v>
      </c>
      <c r="K206" s="1">
        <v>0.63164480637665443</v>
      </c>
      <c r="L206" s="1">
        <v>-3.2355040230529992</v>
      </c>
      <c r="M206" s="1">
        <v>-3.4541542560643119</v>
      </c>
      <c r="N206" s="1">
        <f t="shared" si="123"/>
        <v>-2.3005332782355021E-2</v>
      </c>
      <c r="O206" s="1">
        <f t="shared" si="153"/>
        <v>32.746204327828607</v>
      </c>
      <c r="P206" s="1">
        <f t="shared" si="125"/>
        <v>-4.8716248626846665</v>
      </c>
      <c r="Q206" s="1">
        <f t="shared" si="126"/>
        <v>-4.401626714895114</v>
      </c>
      <c r="R206" s="1">
        <f t="shared" si="127"/>
        <v>9.0343088797117961</v>
      </c>
      <c r="S206" s="1">
        <f t="shared" si="128"/>
        <v>0.46173776744921263</v>
      </c>
      <c r="U206" s="1">
        <f t="shared" si="129"/>
        <v>10.13910386330106</v>
      </c>
      <c r="V206" s="1">
        <f t="shared" si="130"/>
        <v>-11.104926901140923</v>
      </c>
      <c r="W206" s="5">
        <f t="shared" si="131"/>
        <v>126.17125260687118</v>
      </c>
      <c r="X206" s="5">
        <f t="shared" si="132"/>
        <v>293.48174946044918</v>
      </c>
      <c r="Y206" s="1">
        <f t="shared" si="133"/>
        <v>167.310496853578</v>
      </c>
      <c r="Z206" s="1">
        <f t="shared" si="134"/>
        <v>209.82650103366018</v>
      </c>
      <c r="AA206" s="7">
        <f t="shared" si="135"/>
        <v>1130.9190033459549</v>
      </c>
      <c r="AB206" s="1">
        <f t="shared" si="136"/>
        <v>199.44245170007247</v>
      </c>
      <c r="AC206" s="1">
        <f t="shared" si="137"/>
        <v>1476.5292314090891</v>
      </c>
      <c r="AD206" s="1">
        <f t="shared" si="138"/>
        <v>26.450026756834944</v>
      </c>
      <c r="AE206" s="12">
        <f t="shared" si="139"/>
        <v>0.53328366162991203</v>
      </c>
      <c r="AH206" s="23">
        <f t="shared" si="140"/>
        <v>0.3161329325558091</v>
      </c>
      <c r="AI206" s="23">
        <f t="shared" si="152"/>
        <v>0.39667679496342328</v>
      </c>
      <c r="AJ206" s="11">
        <f t="shared" si="151"/>
        <v>0.25697570769810307</v>
      </c>
      <c r="AK206" s="11">
        <f t="shared" si="151"/>
        <v>0.39661128414385183</v>
      </c>
      <c r="AL206" s="11">
        <f t="shared" si="151"/>
        <v>0.43131280241272035</v>
      </c>
      <c r="AM206" s="11">
        <f t="shared" si="151"/>
        <v>0.54915032813088593</v>
      </c>
      <c r="AN206" s="23">
        <f t="shared" si="141"/>
        <v>0.72679584794323404</v>
      </c>
      <c r="AO206" s="23">
        <f t="shared" si="142"/>
        <v>0.92631148454830692</v>
      </c>
      <c r="AP206" s="23">
        <f t="shared" si="143"/>
        <v>0.72686727064577528</v>
      </c>
      <c r="AQ206" s="23">
        <f t="shared" si="144"/>
        <v>0.69194283986848859</v>
      </c>
      <c r="AR206" s="23">
        <f t="shared" si="145"/>
        <v>0.61684743291078203</v>
      </c>
      <c r="AS206" s="23">
        <f t="shared" si="146"/>
        <v>2.7835096187307711</v>
      </c>
      <c r="AT206" s="23">
        <f t="shared" si="147"/>
        <v>1.318867418523908</v>
      </c>
      <c r="AU206" s="23">
        <f t="shared" si="148"/>
        <v>1.0909766806390624</v>
      </c>
      <c r="AV206" s="23">
        <f t="shared" si="149"/>
        <v>0.36977084643413766</v>
      </c>
    </row>
    <row r="207" spans="1:48" x14ac:dyDescent="0.35">
      <c r="A207" s="31">
        <v>2037</v>
      </c>
      <c r="B207" s="1">
        <v>-3.2683824542287638</v>
      </c>
      <c r="C207" s="1">
        <v>-9.0161201948843619</v>
      </c>
      <c r="D207" s="1">
        <v>-9.4321003430066916</v>
      </c>
      <c r="E207" s="1">
        <v>-4.2857344406479791</v>
      </c>
      <c r="F207" s="46">
        <v>0.27722947273621296</v>
      </c>
      <c r="G207" s="1">
        <v>6.9498458383630917</v>
      </c>
      <c r="H207" s="1">
        <v>8.5378368392204713</v>
      </c>
      <c r="I207" s="1">
        <v>8.0384065630603825</v>
      </c>
      <c r="J207" s="1">
        <v>4.2370609819054685</v>
      </c>
      <c r="K207" s="1">
        <v>0.99402877677963908</v>
      </c>
      <c r="L207" s="1">
        <v>-1.021362728741436</v>
      </c>
      <c r="M207" s="1">
        <v>-0.87207920348387269</v>
      </c>
      <c r="N207" s="1">
        <f t="shared" si="123"/>
        <v>9.4885758922680211E-2</v>
      </c>
      <c r="O207" s="1">
        <f t="shared" si="153"/>
        <v>28.040379695285626</v>
      </c>
      <c r="P207" s="1">
        <f t="shared" si="125"/>
        <v>-5.2462189683924789</v>
      </c>
      <c r="Q207" s="1">
        <f t="shared" si="126"/>
        <v>-4.4802017703061523</v>
      </c>
      <c r="R207" s="1">
        <f t="shared" si="127"/>
        <v>7.842029746881316</v>
      </c>
      <c r="S207" s="1">
        <f t="shared" si="128"/>
        <v>1.4032423433145571</v>
      </c>
      <c r="U207" s="1">
        <f t="shared" si="129"/>
        <v>8.5378368392204713</v>
      </c>
      <c r="V207" s="1">
        <f t="shared" si="130"/>
        <v>-9.4321003430066916</v>
      </c>
      <c r="W207" s="5">
        <f t="shared" si="131"/>
        <v>133.64692838274425</v>
      </c>
      <c r="X207" s="5">
        <f t="shared" si="132"/>
        <v>303.54317032632343</v>
      </c>
      <c r="Y207" s="1">
        <f t="shared" si="133"/>
        <v>169.89624194357918</v>
      </c>
      <c r="Z207" s="1">
        <f t="shared" si="134"/>
        <v>218.59504935453384</v>
      </c>
      <c r="AA207" s="7">
        <f t="shared" si="135"/>
        <v>967.03092887400294</v>
      </c>
      <c r="AB207" s="1">
        <f t="shared" si="136"/>
        <v>205.16517892229507</v>
      </c>
      <c r="AC207" s="1">
        <f t="shared" si="137"/>
        <v>1290.0923696573388</v>
      </c>
      <c r="AD207" s="1">
        <f t="shared" si="138"/>
        <v>31.064338921596715</v>
      </c>
      <c r="AE207" s="12">
        <f t="shared" si="139"/>
        <v>0.53596759398905225</v>
      </c>
      <c r="AH207" s="23">
        <f t="shared" si="140"/>
        <v>0.25704617936723539</v>
      </c>
      <c r="AI207" s="23">
        <f t="shared" si="152"/>
        <v>0.33691282213012747</v>
      </c>
      <c r="AJ207" s="11">
        <f t="shared" si="151"/>
        <v>0.226858430049828</v>
      </c>
      <c r="AK207" s="11">
        <f t="shared" si="151"/>
        <v>0.34861187289191342</v>
      </c>
      <c r="AL207" s="11">
        <f t="shared" si="151"/>
        <v>0.38519572101379912</v>
      </c>
      <c r="AM207" s="11">
        <f t="shared" si="151"/>
        <v>0.51856246801935657</v>
      </c>
      <c r="AN207" s="23">
        <f t="shared" si="141"/>
        <v>0.80058720970027886</v>
      </c>
      <c r="AO207" s="23">
        <f t="shared" si="142"/>
        <v>0.98170081397892572</v>
      </c>
      <c r="AP207" s="23">
        <f t="shared" si="143"/>
        <v>0.78478143836466319</v>
      </c>
      <c r="AQ207" s="23">
        <f t="shared" si="144"/>
        <v>0.7396301789878289</v>
      </c>
      <c r="AR207" s="23">
        <f t="shared" si="145"/>
        <v>0.62988199169848635</v>
      </c>
      <c r="AS207" s="23">
        <f t="shared" si="146"/>
        <v>2.6497701843624335</v>
      </c>
      <c r="AT207" s="23">
        <f t="shared" si="147"/>
        <v>1.2672210405896345</v>
      </c>
      <c r="AU207" s="23">
        <f t="shared" si="148"/>
        <v>1.0430187145751386</v>
      </c>
      <c r="AV207" s="23">
        <f t="shared" si="149"/>
        <v>0.34552367796228683</v>
      </c>
    </row>
    <row r="208" spans="1:48" x14ac:dyDescent="0.35">
      <c r="A208" s="31">
        <v>2038</v>
      </c>
      <c r="B208" s="1">
        <v>-7.2721020882531162</v>
      </c>
      <c r="C208" s="1">
        <v>-11.034573644012692</v>
      </c>
      <c r="D208" s="1">
        <v>-7.2766052019854905</v>
      </c>
      <c r="E208" s="1">
        <v>-2.0256818230813329</v>
      </c>
      <c r="F208" s="46">
        <v>1.890440890124812</v>
      </c>
      <c r="G208" s="1">
        <v>7.3730946313729282</v>
      </c>
      <c r="H208" s="1">
        <v>10.596680165508387</v>
      </c>
      <c r="I208" s="1">
        <v>8.3813376452349573</v>
      </c>
      <c r="J208" s="1">
        <v>5.4685119696285778</v>
      </c>
      <c r="K208" s="1">
        <v>0.51941982556608601</v>
      </c>
      <c r="L208" s="1">
        <v>-1.3862030192231354</v>
      </c>
      <c r="M208" s="1">
        <v>-1.8321784696867018</v>
      </c>
      <c r="N208" s="1">
        <f t="shared" si="123"/>
        <v>0.28351174009944002</v>
      </c>
      <c r="O208" s="1">
        <f t="shared" si="153"/>
        <v>33.710065301869662</v>
      </c>
      <c r="P208" s="1">
        <f t="shared" si="125"/>
        <v>-6.39291831191656</v>
      </c>
      <c r="Q208" s="1">
        <f t="shared" si="126"/>
        <v>-2.4706153783140037</v>
      </c>
      <c r="R208" s="1">
        <f t="shared" si="127"/>
        <v>8.7837041473720898</v>
      </c>
      <c r="S208" s="1">
        <f t="shared" si="128"/>
        <v>1.5339095919905095</v>
      </c>
      <c r="U208" s="1">
        <f t="shared" si="129"/>
        <v>10.596680165508387</v>
      </c>
      <c r="V208" s="1">
        <f t="shared" si="130"/>
        <v>-11.034573644012692</v>
      </c>
      <c r="W208" s="5">
        <f t="shared" si="131"/>
        <v>120.77664954053455</v>
      </c>
      <c r="X208" s="5">
        <f t="shared" si="132"/>
        <v>296.81345233034187</v>
      </c>
      <c r="Y208" s="1">
        <f t="shared" si="133"/>
        <v>176.03680278980733</v>
      </c>
      <c r="Z208" s="1">
        <f t="shared" si="134"/>
        <v>208.79505093543821</v>
      </c>
      <c r="AA208" s="7">
        <f t="shared" si="135"/>
        <v>1243.6037976815085</v>
      </c>
      <c r="AB208" s="1">
        <f t="shared" si="136"/>
        <v>182.23347921421112</v>
      </c>
      <c r="AC208" s="1">
        <f t="shared" si="137"/>
        <v>1340.5791645292456</v>
      </c>
      <c r="AD208" s="1">
        <f t="shared" si="138"/>
        <v>29.659909933428992</v>
      </c>
      <c r="AE208" s="12">
        <f t="shared" si="139"/>
        <v>0.50938493263137274</v>
      </c>
      <c r="AH208" s="23">
        <f t="shared" si="140"/>
        <v>0.3330174981072595</v>
      </c>
      <c r="AI208" s="23">
        <f t="shared" si="152"/>
        <v>0.40891782933374471</v>
      </c>
      <c r="AJ208" s="11">
        <f t="shared" si="151"/>
        <v>0.26314441793196586</v>
      </c>
      <c r="AK208" s="11">
        <f t="shared" si="151"/>
        <v>0.40644266607907059</v>
      </c>
      <c r="AL208" s="11">
        <f t="shared" si="151"/>
        <v>0.44075863995832265</v>
      </c>
      <c r="AM208" s="11">
        <f t="shared" si="151"/>
        <v>0.55541542446215275</v>
      </c>
      <c r="AN208" s="23">
        <f t="shared" si="141"/>
        <v>0.71381470828122073</v>
      </c>
      <c r="AO208" s="23">
        <f t="shared" si="142"/>
        <v>0.9155081649715654</v>
      </c>
      <c r="AP208" s="23">
        <f t="shared" si="143"/>
        <v>0.7163810258608978</v>
      </c>
      <c r="AQ208" s="23">
        <f t="shared" si="144"/>
        <v>0.68344548617439194</v>
      </c>
      <c r="AR208" s="23">
        <f t="shared" si="145"/>
        <v>0.61473640319666578</v>
      </c>
      <c r="AS208" s="23">
        <f t="shared" si="146"/>
        <v>2.9018207508309728</v>
      </c>
      <c r="AT208" s="23">
        <f t="shared" si="147"/>
        <v>1.3730011113467808</v>
      </c>
      <c r="AU208" s="23">
        <f t="shared" si="148"/>
        <v>1.1369924127348203</v>
      </c>
      <c r="AV208" s="23">
        <f t="shared" si="149"/>
        <v>0.38709139878759274</v>
      </c>
    </row>
    <row r="209" spans="1:48" x14ac:dyDescent="0.35">
      <c r="A209" s="31">
        <v>2039</v>
      </c>
      <c r="B209" s="1">
        <v>-2.9474061371394731</v>
      </c>
      <c r="C209" s="1">
        <v>-7.1088733216929221</v>
      </c>
      <c r="D209" s="1">
        <v>-2.4888853572197389</v>
      </c>
      <c r="E209" s="1">
        <v>-1.8178920925386821</v>
      </c>
      <c r="F209" s="46">
        <v>1.7757474683670726E-2</v>
      </c>
      <c r="G209" s="1">
        <v>7.2572254189695649</v>
      </c>
      <c r="H209" s="1">
        <v>10.7753889500973</v>
      </c>
      <c r="I209" s="1">
        <v>9.7749334847637552</v>
      </c>
      <c r="J209" s="1">
        <v>5.7004174688535221</v>
      </c>
      <c r="K209" s="1">
        <v>0.9558668849308205</v>
      </c>
      <c r="L209" s="1">
        <v>-2.3932740324604311</v>
      </c>
      <c r="M209" s="1">
        <v>-4.7775298149695811</v>
      </c>
      <c r="N209" s="1">
        <f t="shared" si="123"/>
        <v>1.0789774105231502</v>
      </c>
      <c r="O209" s="1">
        <f t="shared" si="153"/>
        <v>33.525722797367813</v>
      </c>
      <c r="P209" s="1">
        <f t="shared" si="125"/>
        <v>-3.9628193095063655</v>
      </c>
      <c r="Q209" s="1">
        <f t="shared" si="126"/>
        <v>-1.4296733250249167</v>
      </c>
      <c r="R209" s="1">
        <f t="shared" si="127"/>
        <v>9.2691826179435406</v>
      </c>
      <c r="S209" s="1">
        <f t="shared" si="128"/>
        <v>1.4210034404413037</v>
      </c>
      <c r="U209" s="1">
        <f t="shared" si="129"/>
        <v>10.7753889500973</v>
      </c>
      <c r="V209" s="1">
        <f t="shared" si="130"/>
        <v>-7.1088733216929221</v>
      </c>
      <c r="W209" s="5">
        <f t="shared" si="131"/>
        <v>135.20495295642323</v>
      </c>
      <c r="X209" s="5">
        <f t="shared" si="132"/>
        <v>297.20490096101986</v>
      </c>
      <c r="Y209" s="1">
        <f t="shared" si="133"/>
        <v>161.99994800459663</v>
      </c>
      <c r="Z209" s="1">
        <f t="shared" si="134"/>
        <v>216.20492695872156</v>
      </c>
      <c r="AA209" s="7">
        <f t="shared" si="135"/>
        <v>1163.7416330967117</v>
      </c>
      <c r="AB209" s="1">
        <f t="shared" si="136"/>
        <v>203.39150062608135</v>
      </c>
      <c r="AC209" s="1">
        <f t="shared" si="137"/>
        <v>963.92294177322594</v>
      </c>
      <c r="AD209" s="1">
        <f t="shared" si="138"/>
        <v>33.509202643382551</v>
      </c>
      <c r="AE209" s="12">
        <f t="shared" si="139"/>
        <v>0.47646935929487916</v>
      </c>
      <c r="AH209" s="23">
        <f t="shared" si="140"/>
        <v>0.33961185225859042</v>
      </c>
      <c r="AI209" s="23">
        <f t="shared" si="152"/>
        <v>0.40657667952657123</v>
      </c>
      <c r="AJ209" s="11">
        <f t="shared" si="151"/>
        <v>0.261964625903154</v>
      </c>
      <c r="AK209" s="11">
        <f t="shared" si="151"/>
        <v>0.40456237253315169</v>
      </c>
      <c r="AL209" s="11">
        <f t="shared" si="151"/>
        <v>0.43895208341420455</v>
      </c>
      <c r="AM209" s="11">
        <f t="shared" si="151"/>
        <v>0.55421719818289072</v>
      </c>
      <c r="AN209" s="23">
        <f t="shared" si="141"/>
        <v>0.71624131775536304</v>
      </c>
      <c r="AO209" s="23">
        <f t="shared" si="142"/>
        <v>0.91756010187498871</v>
      </c>
      <c r="AP209" s="23">
        <f t="shared" si="143"/>
        <v>0.7183503847877728</v>
      </c>
      <c r="AQ209" s="23">
        <f t="shared" si="144"/>
        <v>0.68503724323472781</v>
      </c>
      <c r="AR209" s="23">
        <f t="shared" si="145"/>
        <v>0.61512545415279762</v>
      </c>
      <c r="AS209" s="23">
        <f t="shared" si="146"/>
        <v>2.8102437945746206</v>
      </c>
      <c r="AT209" s="23">
        <f t="shared" si="147"/>
        <v>1.330008087512577</v>
      </c>
      <c r="AU209" s="23">
        <f t="shared" si="148"/>
        <v>1.1011588776487851</v>
      </c>
      <c r="AV209" s="23">
        <f t="shared" si="149"/>
        <v>0.37457446751310491</v>
      </c>
    </row>
    <row r="210" spans="1:48" x14ac:dyDescent="0.35">
      <c r="A210" s="31">
        <v>2040</v>
      </c>
      <c r="B210" s="1">
        <v>-8.3712205707298075</v>
      </c>
      <c r="C210" s="1">
        <v>-7.5342590687202051</v>
      </c>
      <c r="D210" s="1">
        <v>-1.9731565841418055</v>
      </c>
      <c r="E210" s="1">
        <v>-0.84018351731684504</v>
      </c>
      <c r="F210" s="46">
        <v>3.3965644315432697</v>
      </c>
      <c r="G210" s="1">
        <v>8.7776716560348227</v>
      </c>
      <c r="H210" s="1">
        <v>10.593482630372206</v>
      </c>
      <c r="I210" s="1">
        <v>9.5052250982914064</v>
      </c>
      <c r="J210" s="1">
        <v>4.6050630815819185</v>
      </c>
      <c r="K210" s="1">
        <v>0.24480837823815962</v>
      </c>
      <c r="L210" s="1">
        <v>-0.52007215831964171</v>
      </c>
      <c r="M210" s="1">
        <v>-0.77855626562027691</v>
      </c>
      <c r="N210" s="1">
        <f t="shared" si="123"/>
        <v>1.4254472592677665</v>
      </c>
      <c r="O210" s="1">
        <f t="shared" si="153"/>
        <v>36.878006897823624</v>
      </c>
      <c r="P210" s="1">
        <f t="shared" si="125"/>
        <v>-6.8943364848065309</v>
      </c>
      <c r="Q210" s="1">
        <f t="shared" si="126"/>
        <v>0.19440811002820638</v>
      </c>
      <c r="R210" s="1">
        <f t="shared" si="127"/>
        <v>9.6254597948994771</v>
      </c>
      <c r="S210" s="1">
        <f t="shared" si="128"/>
        <v>1.4432664338334789</v>
      </c>
      <c r="U210" s="1">
        <f t="shared" si="129"/>
        <v>10.593482630372206</v>
      </c>
      <c r="V210" s="1">
        <f t="shared" si="130"/>
        <v>-8.3712205707298075</v>
      </c>
      <c r="W210" s="5">
        <f t="shared" si="131"/>
        <v>111.04841203382379</v>
      </c>
      <c r="X210" s="5">
        <f t="shared" si="132"/>
        <v>298.26185845944798</v>
      </c>
      <c r="Y210" s="1">
        <f t="shared" si="133"/>
        <v>187.21344642562417</v>
      </c>
      <c r="Z210" s="1">
        <f t="shared" si="134"/>
        <v>204.65513524663589</v>
      </c>
      <c r="AA210" s="7">
        <f t="shared" si="135"/>
        <v>1322.1615952546447</v>
      </c>
      <c r="AB210" s="1">
        <f t="shared" si="136"/>
        <v>178.84351107280395</v>
      </c>
      <c r="AC210" s="1">
        <f t="shared" si="137"/>
        <v>998.09231922280037</v>
      </c>
      <c r="AD210" s="1">
        <f t="shared" si="138"/>
        <v>21.62665649742182</v>
      </c>
      <c r="AE210" s="12">
        <f t="shared" si="139"/>
        <v>0.46491059269642576</v>
      </c>
      <c r="AH210" s="23">
        <f t="shared" si="140"/>
        <v>0.3328995090607344</v>
      </c>
      <c r="AI210" s="23">
        <f t="shared" si="152"/>
        <v>0.44915068760236004</v>
      </c>
      <c r="AJ210" s="11">
        <f t="shared" si="151"/>
        <v>0.28341924414607123</v>
      </c>
      <c r="AK210" s="11">
        <f t="shared" si="151"/>
        <v>0.438755670357801</v>
      </c>
      <c r="AL210" s="11">
        <f t="shared" si="151"/>
        <v>0.47180446759867151</v>
      </c>
      <c r="AM210" s="11">
        <f t="shared" si="151"/>
        <v>0.57600704483585352</v>
      </c>
      <c r="AN210" s="23">
        <f t="shared" si="141"/>
        <v>0.67625837353718454</v>
      </c>
      <c r="AO210" s="23">
        <f t="shared" si="142"/>
        <v>0.88129812756496506</v>
      </c>
      <c r="AP210" s="23">
        <f t="shared" si="143"/>
        <v>0.68521125483913747</v>
      </c>
      <c r="AQ210" s="23">
        <f t="shared" si="144"/>
        <v>0.65855923519147841</v>
      </c>
      <c r="AR210" s="23">
        <f t="shared" si="145"/>
        <v>0.6091363550393708</v>
      </c>
      <c r="AS210" s="23">
        <f t="shared" si="146"/>
        <v>2.9356355885557601</v>
      </c>
      <c r="AT210" s="23">
        <f t="shared" si="147"/>
        <v>1.3845617979130109</v>
      </c>
      <c r="AU210" s="23">
        <f t="shared" si="148"/>
        <v>1.1508117785998042</v>
      </c>
      <c r="AV210" s="23">
        <f t="shared" si="149"/>
        <v>0.39730823324173009</v>
      </c>
    </row>
    <row r="211" spans="1:48" x14ac:dyDescent="0.35">
      <c r="A211" s="31">
        <v>2041</v>
      </c>
      <c r="B211" s="1">
        <v>-0.66528742621304193</v>
      </c>
      <c r="C211" s="1">
        <v>-9.5115358875062821</v>
      </c>
      <c r="D211" s="1">
        <v>-10.221327878346349</v>
      </c>
      <c r="E211" s="1">
        <v>-2.3756574032298419</v>
      </c>
      <c r="F211" s="46">
        <v>1.6829661104837057</v>
      </c>
      <c r="G211" s="1">
        <v>8.406857920109946</v>
      </c>
      <c r="H211" s="1">
        <v>10.5030298042719</v>
      </c>
      <c r="I211" s="1">
        <v>9.4052745888747484</v>
      </c>
      <c r="J211" s="1">
        <v>5.9114018428999611</v>
      </c>
      <c r="K211" s="1">
        <v>0.15259826128861875</v>
      </c>
      <c r="L211" s="1">
        <v>-0.14467952625093128</v>
      </c>
      <c r="M211" s="1">
        <v>-4.8369189257628218</v>
      </c>
      <c r="N211" s="1">
        <f t="shared" si="123"/>
        <v>0.69222679005163412</v>
      </c>
      <c r="O211" s="1">
        <f t="shared" si="153"/>
        <v>35.90953026664026</v>
      </c>
      <c r="P211" s="1">
        <f t="shared" si="125"/>
        <v>-3.6517931931132002</v>
      </c>
      <c r="Q211" s="1">
        <f t="shared" si="126"/>
        <v>-3.6380063903641617</v>
      </c>
      <c r="R211" s="1">
        <f t="shared" si="127"/>
        <v>9.4383874377521977</v>
      </c>
      <c r="S211" s="1">
        <f t="shared" si="128"/>
        <v>1.9731068593125496</v>
      </c>
      <c r="U211" s="1">
        <f t="shared" si="129"/>
        <v>10.5030298042719</v>
      </c>
      <c r="V211" s="1">
        <f t="shared" si="130"/>
        <v>-10.221327878346349</v>
      </c>
      <c r="W211" s="5">
        <f t="shared" si="131"/>
        <v>122.85274011094791</v>
      </c>
      <c r="X211" s="5">
        <f t="shared" si="132"/>
        <v>304.15622177097129</v>
      </c>
      <c r="Y211" s="1">
        <f t="shared" si="133"/>
        <v>181.30348166002338</v>
      </c>
      <c r="Z211" s="1">
        <f t="shared" si="134"/>
        <v>213.50448094095958</v>
      </c>
      <c r="AA211" s="7">
        <f t="shared" si="135"/>
        <v>1269.4905809956595</v>
      </c>
      <c r="AB211" s="1">
        <f t="shared" si="136"/>
        <v>189.59088165149993</v>
      </c>
      <c r="AC211" s="1">
        <f t="shared" si="137"/>
        <v>1291.9137094031596</v>
      </c>
      <c r="AD211" s="1">
        <f t="shared" si="138"/>
        <v>28.057299285197942</v>
      </c>
      <c r="AE211" s="12">
        <f t="shared" si="139"/>
        <v>0.50218860003046095</v>
      </c>
      <c r="AH211" s="23">
        <f t="shared" si="140"/>
        <v>0.32956179977763317</v>
      </c>
      <c r="AI211" s="23">
        <f t="shared" si="152"/>
        <v>0.43685103438633127</v>
      </c>
      <c r="AJ211" s="11">
        <f t="shared" si="151"/>
        <v>0.27722099370649766</v>
      </c>
      <c r="AK211" s="11">
        <f t="shared" si="151"/>
        <v>0.42887720871973067</v>
      </c>
      <c r="AL211" s="11">
        <f t="shared" si="151"/>
        <v>0.46231339661307452</v>
      </c>
      <c r="AM211" s="11">
        <f t="shared" si="151"/>
        <v>0.56971194673316172</v>
      </c>
      <c r="AN211" s="23">
        <f t="shared" si="141"/>
        <v>0.68690834600860939</v>
      </c>
      <c r="AO211" s="23">
        <f t="shared" si="142"/>
        <v>0.89154538897435764</v>
      </c>
      <c r="AP211" s="23">
        <f t="shared" si="143"/>
        <v>0.69420389933894122</v>
      </c>
      <c r="AQ211" s="23">
        <f t="shared" si="144"/>
        <v>0.66567217377940724</v>
      </c>
      <c r="AR211" s="23">
        <f t="shared" si="145"/>
        <v>0.61063055977936664</v>
      </c>
      <c r="AS211" s="23">
        <f t="shared" si="146"/>
        <v>2.893243071791463</v>
      </c>
      <c r="AT211" s="23">
        <f t="shared" si="147"/>
        <v>1.3655766983720226</v>
      </c>
      <c r="AU211" s="23">
        <f t="shared" si="148"/>
        <v>1.1337297683369332</v>
      </c>
      <c r="AV211" s="23">
        <f t="shared" si="149"/>
        <v>0.38979121314515358</v>
      </c>
    </row>
    <row r="212" spans="1:48" x14ac:dyDescent="0.35">
      <c r="A212" s="31">
        <v>2042</v>
      </c>
      <c r="B212" s="1">
        <v>-1.0999900413910257</v>
      </c>
      <c r="C212" s="1">
        <v>-6.9215465830885723</v>
      </c>
      <c r="D212" s="1">
        <v>-8.2966117720415529</v>
      </c>
      <c r="E212" s="1">
        <v>-5.3003243827777835</v>
      </c>
      <c r="F212" s="46">
        <v>1.7562175106510396</v>
      </c>
      <c r="G212" s="1">
        <v>7.576563033808541</v>
      </c>
      <c r="H212" s="1">
        <v>9.6977300487844502</v>
      </c>
      <c r="I212" s="1">
        <v>9.8576188513996374</v>
      </c>
      <c r="J212" s="1">
        <v>5.9965307396402769</v>
      </c>
      <c r="K212" s="1">
        <v>1.4432208112179228</v>
      </c>
      <c r="L212" s="1">
        <v>-2.501118933010515</v>
      </c>
      <c r="M212" s="1">
        <v>-3.6413661194024858</v>
      </c>
      <c r="N212" s="1">
        <f t="shared" si="123"/>
        <v>0.71391026364916088</v>
      </c>
      <c r="O212" s="1">
        <f t="shared" si="153"/>
        <v>34.884660184283945</v>
      </c>
      <c r="P212" s="1">
        <f t="shared" si="125"/>
        <v>-4.2861518500808069</v>
      </c>
      <c r="Q212" s="1">
        <f t="shared" si="126"/>
        <v>-3.9469062147227656</v>
      </c>
      <c r="R212" s="1">
        <f t="shared" si="127"/>
        <v>9.0439706446642081</v>
      </c>
      <c r="S212" s="1">
        <f t="shared" si="128"/>
        <v>1.6462108726158948</v>
      </c>
      <c r="U212" s="1">
        <f t="shared" si="129"/>
        <v>9.8576188513996374</v>
      </c>
      <c r="V212" s="1">
        <f t="shared" si="130"/>
        <v>-8.2966117720415529</v>
      </c>
      <c r="W212" s="5">
        <f t="shared" si="131"/>
        <v>127.90922325923735</v>
      </c>
      <c r="X212" s="5">
        <f t="shared" si="132"/>
        <v>299.65984869370254</v>
      </c>
      <c r="Y212" s="1">
        <f t="shared" si="133"/>
        <v>171.75062543446518</v>
      </c>
      <c r="Z212" s="1">
        <f t="shared" si="134"/>
        <v>213.78453597646995</v>
      </c>
      <c r="AA212" s="7">
        <f t="shared" si="135"/>
        <v>1128.7014686816412</v>
      </c>
      <c r="AB212" s="1">
        <f t="shared" si="136"/>
        <v>188.75300148826608</v>
      </c>
      <c r="AC212" s="1">
        <f t="shared" si="137"/>
        <v>1044.0069161038166</v>
      </c>
      <c r="AD212" s="1">
        <f t="shared" si="138"/>
        <v>33.532722515104311</v>
      </c>
      <c r="AE212" s="12">
        <f t="shared" si="139"/>
        <v>0.49025102131421316</v>
      </c>
      <c r="AH212" s="23">
        <f t="shared" si="140"/>
        <v>0.29984623880014621</v>
      </c>
      <c r="AI212" s="23">
        <f t="shared" si="152"/>
        <v>0.42383518434040607</v>
      </c>
      <c r="AJ212" s="11">
        <f t="shared" si="151"/>
        <v>0.27066182517941728</v>
      </c>
      <c r="AK212" s="11">
        <f t="shared" si="151"/>
        <v>0.41842353387969627</v>
      </c>
      <c r="AL212" s="11">
        <f t="shared" si="151"/>
        <v>0.45226966980598265</v>
      </c>
      <c r="AM212" s="11">
        <f t="shared" si="151"/>
        <v>0.56305029119784566</v>
      </c>
      <c r="AN212" s="23">
        <f t="shared" si="141"/>
        <v>0.69897585276875351</v>
      </c>
      <c r="AO212" s="23">
        <f t="shared" si="142"/>
        <v>0.90259183934483145</v>
      </c>
      <c r="AP212" s="23">
        <f t="shared" si="143"/>
        <v>0.7042345369866978</v>
      </c>
      <c r="AQ212" s="23">
        <f t="shared" si="144"/>
        <v>0.67367410111191073</v>
      </c>
      <c r="AR212" s="23">
        <f t="shared" si="145"/>
        <v>0.61242064910599348</v>
      </c>
      <c r="AS212" s="23">
        <f t="shared" si="146"/>
        <v>2.7449453199939522</v>
      </c>
      <c r="AT212" s="23">
        <f t="shared" si="147"/>
        <v>1.2968986455790816</v>
      </c>
      <c r="AU212" s="23">
        <f t="shared" si="148"/>
        <v>1.0754223992928504</v>
      </c>
      <c r="AV212" s="23">
        <f t="shared" si="149"/>
        <v>0.36808023157321584</v>
      </c>
    </row>
    <row r="213" spans="1:48" x14ac:dyDescent="0.35">
      <c r="A213" s="31">
        <v>2043</v>
      </c>
      <c r="B213" s="1">
        <v>-8.7968423345023936</v>
      </c>
      <c r="C213" s="1">
        <v>-10.775398459996374</v>
      </c>
      <c r="D213" s="1">
        <v>-7.5113356301954912</v>
      </c>
      <c r="E213" s="1">
        <v>-3.39943548612472</v>
      </c>
      <c r="F213" s="46">
        <v>2.3955859085293447</v>
      </c>
      <c r="G213" s="1">
        <v>6.5637690943647531</v>
      </c>
      <c r="H213" s="1">
        <v>9.3700042842051925</v>
      </c>
      <c r="I213" s="1">
        <v>9.7144407941223125</v>
      </c>
      <c r="J213" s="1">
        <v>4.6335848965461395</v>
      </c>
      <c r="K213" s="1">
        <v>0.22256287548315243</v>
      </c>
      <c r="L213" s="1">
        <v>-0.42333702145810398</v>
      </c>
      <c r="M213" s="1">
        <v>-1.5786243026084121</v>
      </c>
      <c r="N213" s="1">
        <f t="shared" si="123"/>
        <v>3.458121819711666E-2</v>
      </c>
      <c r="O213" s="1">
        <f t="shared" si="153"/>
        <v>32.677384977767744</v>
      </c>
      <c r="P213" s="1">
        <f t="shared" si="125"/>
        <v>-7.7378689713004176</v>
      </c>
      <c r="Q213" s="1">
        <f t="shared" si="126"/>
        <v>-2.8383950692636222</v>
      </c>
      <c r="R213" s="1">
        <f t="shared" si="127"/>
        <v>8.5494047242307527</v>
      </c>
      <c r="S213" s="1">
        <f t="shared" si="128"/>
        <v>1.4776035835237293</v>
      </c>
      <c r="U213" s="1">
        <f t="shared" si="129"/>
        <v>9.7144407941223125</v>
      </c>
      <c r="V213" s="1">
        <f t="shared" si="130"/>
        <v>-10.775398459996374</v>
      </c>
      <c r="W213" s="5">
        <f t="shared" si="131"/>
        <v>122.89169966179104</v>
      </c>
      <c r="X213" s="5">
        <f t="shared" si="132"/>
        <v>299.00962809311847</v>
      </c>
      <c r="Y213" s="1">
        <f t="shared" si="133"/>
        <v>176.11792843132741</v>
      </c>
      <c r="Z213" s="1">
        <f t="shared" si="134"/>
        <v>210.95066387745476</v>
      </c>
      <c r="AA213" s="7">
        <f t="shared" si="135"/>
        <v>1140.591459019734</v>
      </c>
      <c r="AB213" s="1">
        <f t="shared" si="136"/>
        <v>188.23185096808851</v>
      </c>
      <c r="AC213" s="1">
        <f t="shared" si="137"/>
        <v>1352.1821313625387</v>
      </c>
      <c r="AD213" s="1">
        <f t="shared" si="138"/>
        <v>28.775774177746783</v>
      </c>
      <c r="AE213" s="12">
        <f t="shared" si="139"/>
        <v>0.52125876716563846</v>
      </c>
      <c r="AH213" s="23">
        <f t="shared" si="140"/>
        <v>0.28775315808717161</v>
      </c>
      <c r="AI213" s="23">
        <f t="shared" si="152"/>
        <v>0.39580278921765033</v>
      </c>
      <c r="AJ213" s="11">
        <f t="shared" si="151"/>
        <v>0.25653526385771358</v>
      </c>
      <c r="AK213" s="11">
        <f t="shared" si="151"/>
        <v>0.39590932677323099</v>
      </c>
      <c r="AL213" s="11">
        <f t="shared" si="151"/>
        <v>0.43063837278212386</v>
      </c>
      <c r="AM213" s="11">
        <f t="shared" si="151"/>
        <v>0.5487030023554903</v>
      </c>
      <c r="AN213" s="23">
        <f t="shared" si="141"/>
        <v>0.72775043649985416</v>
      </c>
      <c r="AO213" s="23">
        <f t="shared" si="142"/>
        <v>0.9270898824664453</v>
      </c>
      <c r="AP213" s="23">
        <f t="shared" si="143"/>
        <v>0.72763387837557469</v>
      </c>
      <c r="AQ213" s="23">
        <f t="shared" si="144"/>
        <v>0.69256606555790112</v>
      </c>
      <c r="AR213" s="23">
        <f t="shared" si="145"/>
        <v>0.61700542611128284</v>
      </c>
      <c r="AS213" s="23">
        <f t="shared" si="146"/>
        <v>2.7965618550750939</v>
      </c>
      <c r="AT213" s="23">
        <f t="shared" si="147"/>
        <v>1.3251936463873966</v>
      </c>
      <c r="AU213" s="23">
        <f t="shared" si="148"/>
        <v>1.0961254684096122</v>
      </c>
      <c r="AV213" s="23">
        <f t="shared" si="149"/>
        <v>0.37139631037680854</v>
      </c>
    </row>
    <row r="214" spans="1:48" x14ac:dyDescent="0.35">
      <c r="A214" s="31">
        <v>2044</v>
      </c>
      <c r="B214" s="1">
        <v>-2.1654184200632534</v>
      </c>
      <c r="C214" s="1">
        <v>-5.6747372028414862</v>
      </c>
      <c r="D214" s="1">
        <v>-3.7433224813793533</v>
      </c>
      <c r="E214" s="1">
        <v>-0.95647006600998985</v>
      </c>
      <c r="F214" s="46">
        <v>2.4706217230267997</v>
      </c>
      <c r="G214" s="1">
        <v>8.8257328278162106</v>
      </c>
      <c r="H214" s="1">
        <v>10.581626044790795</v>
      </c>
      <c r="I214" s="1">
        <v>8.4822543704191453</v>
      </c>
      <c r="J214" s="1">
        <v>5.252347254130294</v>
      </c>
      <c r="K214" s="1">
        <v>2.4667211645031069</v>
      </c>
      <c r="L214" s="1">
        <v>-2.6586673639047835</v>
      </c>
      <c r="M214" s="1">
        <v>-3.8037665739355067</v>
      </c>
      <c r="N214" s="1">
        <f t="shared" si="123"/>
        <v>1.5897434397126649</v>
      </c>
      <c r="O214" s="1">
        <f t="shared" si="153"/>
        <v>35.612582220183242</v>
      </c>
      <c r="P214" s="1">
        <f t="shared" si="125"/>
        <v>-3.1395933085043839</v>
      </c>
      <c r="Q214" s="1">
        <f t="shared" si="126"/>
        <v>-0.74305694145418111</v>
      </c>
      <c r="R214" s="1">
        <f t="shared" si="127"/>
        <v>9.2965377476753837</v>
      </c>
      <c r="S214" s="1">
        <f t="shared" si="128"/>
        <v>1.6868003515762056</v>
      </c>
      <c r="U214" s="1">
        <f t="shared" si="129"/>
        <v>10.581626044790795</v>
      </c>
      <c r="V214" s="1">
        <f t="shared" si="130"/>
        <v>-5.6747372028414862</v>
      </c>
      <c r="W214" s="5">
        <f t="shared" si="131"/>
        <v>113.51227186462485</v>
      </c>
      <c r="X214" s="5">
        <f t="shared" si="132"/>
        <v>303.17888631278362</v>
      </c>
      <c r="Y214" s="1">
        <f t="shared" si="133"/>
        <v>189.66661444815878</v>
      </c>
      <c r="Z214" s="1">
        <f t="shared" si="134"/>
        <v>208.34557908870423</v>
      </c>
      <c r="AA214" s="7">
        <f t="shared" si="135"/>
        <v>1337.9874581812874</v>
      </c>
      <c r="AB214" s="1">
        <f t="shared" si="136"/>
        <v>179.50264377150637</v>
      </c>
      <c r="AC214" s="1">
        <f t="shared" si="137"/>
        <v>679.08688707904651</v>
      </c>
      <c r="AD214" s="1">
        <f t="shared" si="138"/>
        <v>23.760949978871665</v>
      </c>
      <c r="AE214" s="12">
        <f t="shared" si="139"/>
        <v>0.41603142037578461</v>
      </c>
      <c r="AH214" s="23">
        <f t="shared" si="140"/>
        <v>0.33246200105278034</v>
      </c>
      <c r="AI214" s="23">
        <f t="shared" si="152"/>
        <v>0.43307979419632714</v>
      </c>
      <c r="AJ214" s="11">
        <f t="shared" si="151"/>
        <v>0.27532052620917274</v>
      </c>
      <c r="AK214" s="11">
        <f t="shared" si="151"/>
        <v>0.42584833864586907</v>
      </c>
      <c r="AL214" s="11">
        <f t="shared" si="151"/>
        <v>0.45940330575779575</v>
      </c>
      <c r="AM214" s="11">
        <f t="shared" si="151"/>
        <v>0.56778178443119098</v>
      </c>
      <c r="AN214" s="23">
        <f t="shared" si="141"/>
        <v>0.69032044117059754</v>
      </c>
      <c r="AO214" s="23">
        <f t="shared" si="142"/>
        <v>0.89472458511846187</v>
      </c>
      <c r="AP214" s="23">
        <f t="shared" si="143"/>
        <v>0.69705577489235537</v>
      </c>
      <c r="AQ214" s="23">
        <f t="shared" si="144"/>
        <v>0.66794043123471669</v>
      </c>
      <c r="AR214" s="23">
        <f t="shared" si="145"/>
        <v>0.61112712331323449</v>
      </c>
      <c r="AS214" s="23">
        <f t="shared" si="146"/>
        <v>2.9755630563268234</v>
      </c>
      <c r="AT214" s="23">
        <f t="shared" si="147"/>
        <v>1.4048100894835722</v>
      </c>
      <c r="AU214" s="23">
        <f t="shared" si="148"/>
        <v>1.1658951470961127</v>
      </c>
      <c r="AV214" s="23">
        <f t="shared" si="149"/>
        <v>0.40033156703426886</v>
      </c>
    </row>
    <row r="215" spans="1:48" x14ac:dyDescent="0.35">
      <c r="A215" s="31">
        <v>2045</v>
      </c>
      <c r="B215" s="1">
        <v>-8.3884549994413291</v>
      </c>
      <c r="C215" s="1">
        <v>-11.292396031484691</v>
      </c>
      <c r="D215" s="1">
        <v>-7.3194225145864982</v>
      </c>
      <c r="E215" s="1">
        <v>-0.95338860190066255</v>
      </c>
      <c r="F215" s="46">
        <v>2.9751203607369634</v>
      </c>
      <c r="G215" s="1">
        <v>7.793209152959891</v>
      </c>
      <c r="H215" s="1">
        <v>11.244359582281122</v>
      </c>
      <c r="I215" s="1">
        <v>9.9791742622533057</v>
      </c>
      <c r="J215" s="1">
        <v>6.2299931337961585</v>
      </c>
      <c r="K215" s="1">
        <v>2.1140119311100971</v>
      </c>
      <c r="L215" s="1">
        <v>-1.9118755030719001E-2</v>
      </c>
      <c r="M215" s="1">
        <v>-2.9956955808708017</v>
      </c>
      <c r="N215" s="1">
        <f t="shared" si="123"/>
        <v>0.78061599498523615</v>
      </c>
      <c r="O215" s="1">
        <f t="shared" si="153"/>
        <v>38.221856492027442</v>
      </c>
      <c r="P215" s="1">
        <f t="shared" si="125"/>
        <v>-7.8282058682871751</v>
      </c>
      <c r="Q215" s="1">
        <f t="shared" si="126"/>
        <v>-1.765896918583399</v>
      </c>
      <c r="R215" s="1">
        <f t="shared" si="127"/>
        <v>9.6722476658314402</v>
      </c>
      <c r="S215" s="1">
        <f t="shared" si="128"/>
        <v>2.7749621032918452</v>
      </c>
      <c r="U215" s="1">
        <f t="shared" si="129"/>
        <v>11.244359582281122</v>
      </c>
      <c r="V215" s="1">
        <f t="shared" si="130"/>
        <v>-11.292396031484691</v>
      </c>
      <c r="W215" s="5">
        <f t="shared" si="131"/>
        <v>112.40188011139138</v>
      </c>
      <c r="X215" s="5">
        <f t="shared" si="132"/>
        <v>318.7266355820459</v>
      </c>
      <c r="Y215" s="1">
        <f t="shared" si="133"/>
        <v>206.32475547065451</v>
      </c>
      <c r="Z215" s="1">
        <f t="shared" si="134"/>
        <v>215.56425784671865</v>
      </c>
      <c r="AA215" s="7">
        <f t="shared" si="135"/>
        <v>1546.6598274921755</v>
      </c>
      <c r="AB215" s="1">
        <f t="shared" si="136"/>
        <v>174.22299379860777</v>
      </c>
      <c r="AC215" s="1">
        <f t="shared" si="137"/>
        <v>1311.5966958431868</v>
      </c>
      <c r="AD215" s="1">
        <f t="shared" si="138"/>
        <v>25.290383212087491</v>
      </c>
      <c r="AE215" s="12">
        <f t="shared" si="139"/>
        <v>0.47940510784778428</v>
      </c>
      <c r="AH215" s="23">
        <f t="shared" si="140"/>
        <v>0.35691686858617344</v>
      </c>
      <c r="AI215" s="23">
        <f t="shared" si="152"/>
        <v>0.46621757744874848</v>
      </c>
      <c r="AJ215" s="11">
        <f t="shared" si="151"/>
        <v>0.29201988154897562</v>
      </c>
      <c r="AK215" s="11">
        <f t="shared" si="151"/>
        <v>0.45246293621867995</v>
      </c>
      <c r="AL215" s="11">
        <f t="shared" si="151"/>
        <v>0.48497419362186889</v>
      </c>
      <c r="AM215" s="11">
        <f t="shared" si="151"/>
        <v>0.58474206719817834</v>
      </c>
      <c r="AN215" s="23">
        <f t="shared" si="141"/>
        <v>0.66269345932294232</v>
      </c>
      <c r="AO215" s="23">
        <f t="shared" si="142"/>
        <v>0.86738713568968762</v>
      </c>
      <c r="AP215" s="23">
        <f t="shared" si="143"/>
        <v>0.67351551691871625</v>
      </c>
      <c r="AQ215" s="23">
        <f t="shared" si="144"/>
        <v>0.64941160091779504</v>
      </c>
      <c r="AR215" s="23">
        <f t="shared" si="145"/>
        <v>0.60738072779938457</v>
      </c>
      <c r="AS215" s="23">
        <f t="shared" si="146"/>
        <v>3.1499404418646537</v>
      </c>
      <c r="AT215" s="23">
        <f t="shared" si="147"/>
        <v>1.484666937745319</v>
      </c>
      <c r="AU215" s="23">
        <f t="shared" si="148"/>
        <v>1.236010132441473</v>
      </c>
      <c r="AV215" s="23">
        <f t="shared" si="149"/>
        <v>0.42909745845126207</v>
      </c>
    </row>
    <row r="216" spans="1:48" x14ac:dyDescent="0.35">
      <c r="A216" s="31">
        <v>2046</v>
      </c>
      <c r="B216" s="1">
        <v>-0.68900206088378457</v>
      </c>
      <c r="C216" s="1">
        <v>-8.9807679723677687</v>
      </c>
      <c r="D216" s="1">
        <v>-11.701037048220831</v>
      </c>
      <c r="E216" s="1">
        <v>-2.0289466023602341</v>
      </c>
      <c r="F216" s="46">
        <v>2.592551148145477</v>
      </c>
      <c r="G216" s="1">
        <v>7.5427757665298198</v>
      </c>
      <c r="H216" s="1">
        <v>10.611518726554038</v>
      </c>
      <c r="I216" s="1">
        <v>10.211808430612159</v>
      </c>
      <c r="J216" s="1">
        <v>5.6348152997537442</v>
      </c>
      <c r="K216" s="1">
        <v>0.47095846495864979</v>
      </c>
      <c r="L216" s="1">
        <v>-1.9863660080640242</v>
      </c>
      <c r="M216" s="1">
        <v>-3.2725549334047912</v>
      </c>
      <c r="N216" s="1">
        <f t="shared" si="123"/>
        <v>0.70047943427103776</v>
      </c>
      <c r="O216" s="1">
        <f t="shared" si="153"/>
        <v>36.593469371595241</v>
      </c>
      <c r="P216" s="1">
        <f t="shared" si="125"/>
        <v>-4.221821871374118</v>
      </c>
      <c r="Q216" s="1">
        <f t="shared" si="126"/>
        <v>-3.7124775008118629</v>
      </c>
      <c r="R216" s="1">
        <f t="shared" si="127"/>
        <v>9.4553676412320069</v>
      </c>
      <c r="S216" s="1">
        <f t="shared" si="128"/>
        <v>1.3731359188827899</v>
      </c>
      <c r="U216" s="1">
        <f t="shared" si="129"/>
        <v>10.611518726554038</v>
      </c>
      <c r="V216" s="1">
        <f t="shared" si="130"/>
        <v>-11.701037048220831</v>
      </c>
      <c r="W216" s="5">
        <f t="shared" si="131"/>
        <v>118.39021994876349</v>
      </c>
      <c r="X216" s="5">
        <f t="shared" si="132"/>
        <v>294.34547679353466</v>
      </c>
      <c r="Y216" s="1">
        <f t="shared" si="133"/>
        <v>175.95525684477116</v>
      </c>
      <c r="Z216" s="1">
        <f t="shared" si="134"/>
        <v>206.36784837114908</v>
      </c>
      <c r="AA216" s="7">
        <f t="shared" si="135"/>
        <v>1244.7683353626098</v>
      </c>
      <c r="AB216" s="1">
        <f t="shared" si="136"/>
        <v>164.6635843667176</v>
      </c>
      <c r="AC216" s="1">
        <f t="shared" si="137"/>
        <v>1284.4898007785328</v>
      </c>
      <c r="AD216" s="1">
        <f t="shared" si="138"/>
        <v>36.058427765404687</v>
      </c>
      <c r="AE216" s="12">
        <f t="shared" si="139"/>
        <v>0.50392643937563131</v>
      </c>
      <c r="AH216" s="23">
        <f t="shared" si="140"/>
        <v>0.33356504100984402</v>
      </c>
      <c r="AI216" s="23">
        <f t="shared" si="152"/>
        <v>0.44553706101925955</v>
      </c>
      <c r="AJ216" s="11">
        <f t="shared" si="151"/>
        <v>0.28159820397820956</v>
      </c>
      <c r="AK216" s="11">
        <f t="shared" si="151"/>
        <v>0.43585338759027148</v>
      </c>
      <c r="AL216" s="11">
        <f t="shared" si="151"/>
        <v>0.46901599984163334</v>
      </c>
      <c r="AM216" s="11">
        <f t="shared" si="151"/>
        <v>0.57415755091536902</v>
      </c>
      <c r="AN216" s="23">
        <f t="shared" si="141"/>
        <v>0.67931136636689304</v>
      </c>
      <c r="AO216" s="23">
        <f t="shared" si="142"/>
        <v>0.88428947335627228</v>
      </c>
      <c r="AP216" s="23">
        <f t="shared" si="143"/>
        <v>0.68780428800015825</v>
      </c>
      <c r="AQ216" s="23">
        <f t="shared" si="144"/>
        <v>0.66060378009670551</v>
      </c>
      <c r="AR216" s="23">
        <f t="shared" si="145"/>
        <v>0.60955545346572504</v>
      </c>
      <c r="AS216" s="23">
        <f t="shared" si="146"/>
        <v>2.8532507815204387</v>
      </c>
      <c r="AT216" s="23">
        <f t="shared" si="147"/>
        <v>1.3459673878290788</v>
      </c>
      <c r="AU216" s="23">
        <f t="shared" si="148"/>
        <v>1.1183542701439582</v>
      </c>
      <c r="AV216" s="23">
        <f t="shared" si="149"/>
        <v>0.38563719233997562</v>
      </c>
    </row>
    <row r="217" spans="1:48" x14ac:dyDescent="0.35">
      <c r="A217" s="31">
        <v>2047</v>
      </c>
      <c r="B217" s="1">
        <v>-6.5108661280096944</v>
      </c>
      <c r="C217" s="1">
        <v>-5.727204304102175</v>
      </c>
      <c r="D217" s="1">
        <v>-10.816418210845434</v>
      </c>
      <c r="E217" s="1">
        <v>-1.9884508210833556</v>
      </c>
      <c r="F217" s="46">
        <v>4.0606539189347082</v>
      </c>
      <c r="G217" s="1">
        <v>8.5142505334065905</v>
      </c>
      <c r="H217" s="1">
        <v>10.146121954624229</v>
      </c>
      <c r="I217" s="1">
        <v>10.23170444862121</v>
      </c>
      <c r="J217" s="1">
        <v>4.7883586340807707</v>
      </c>
      <c r="K217" s="1">
        <v>0.54002825157531187</v>
      </c>
      <c r="L217" s="1">
        <v>-1.0887564063988</v>
      </c>
      <c r="M217" s="1">
        <v>-1.8373790372354659</v>
      </c>
      <c r="N217" s="1">
        <f t="shared" si="123"/>
        <v>0.85933690279732466</v>
      </c>
      <c r="O217" s="1">
        <f t="shared" si="153"/>
        <v>37.741089489667509</v>
      </c>
      <c r="P217" s="1">
        <f t="shared" si="125"/>
        <v>-5.1702084551722205</v>
      </c>
      <c r="Q217" s="1">
        <f t="shared" si="126"/>
        <v>-2.9147383709980272</v>
      </c>
      <c r="R217" s="1">
        <f t="shared" si="127"/>
        <v>9.6306923122173433</v>
      </c>
      <c r="S217" s="1">
        <f t="shared" si="128"/>
        <v>1.4132101597524276</v>
      </c>
      <c r="U217" s="1">
        <f t="shared" si="129"/>
        <v>10.23170444862121</v>
      </c>
      <c r="V217" s="1">
        <f t="shared" si="130"/>
        <v>-10.816418210845434</v>
      </c>
      <c r="W217" s="5">
        <f t="shared" si="131"/>
        <v>115.0259050966377</v>
      </c>
      <c r="X217" s="5">
        <f t="shared" si="132"/>
        <v>298.61236297714981</v>
      </c>
      <c r="Y217" s="1">
        <f t="shared" si="133"/>
        <v>183.58645788051211</v>
      </c>
      <c r="Z217" s="1">
        <f t="shared" si="134"/>
        <v>206.81913403689376</v>
      </c>
      <c r="AA217" s="7">
        <f t="shared" si="135"/>
        <v>1252.2682518684308</v>
      </c>
      <c r="AB217" s="1">
        <f t="shared" si="136"/>
        <v>185.68042830310304</v>
      </c>
      <c r="AC217" s="1">
        <f t="shared" si="137"/>
        <v>1338.9314440635092</v>
      </c>
      <c r="AD217" s="1">
        <f t="shared" si="138"/>
        <v>22.185690945086179</v>
      </c>
      <c r="AE217" s="12">
        <f t="shared" si="139"/>
        <v>0.50836363951935981</v>
      </c>
      <c r="AH217" s="23">
        <f t="shared" si="140"/>
        <v>0.31639190012563412</v>
      </c>
      <c r="AI217" s="23">
        <f t="shared" si="152"/>
        <v>0.46011183651877735</v>
      </c>
      <c r="AJ217" s="11">
        <f t="shared" si="151"/>
        <v>0.28894297273387204</v>
      </c>
      <c r="AK217" s="11">
        <f t="shared" si="151"/>
        <v>0.44755911279460858</v>
      </c>
      <c r="AL217" s="11">
        <f t="shared" si="151"/>
        <v>0.48026267699874159</v>
      </c>
      <c r="AM217" s="11">
        <f t="shared" si="151"/>
        <v>0.58161708168283877</v>
      </c>
      <c r="AN217" s="23">
        <f t="shared" si="141"/>
        <v>0.66738439517181081</v>
      </c>
      <c r="AO217" s="23">
        <f t="shared" si="142"/>
        <v>0.87232271248238014</v>
      </c>
      <c r="AP217" s="23">
        <f t="shared" si="143"/>
        <v>0.67759523634633156</v>
      </c>
      <c r="AQ217" s="23">
        <f t="shared" si="144"/>
        <v>0.65258776041534217</v>
      </c>
      <c r="AR217" s="23">
        <f t="shared" si="145"/>
        <v>0.60796638402138936</v>
      </c>
      <c r="AS217" s="23">
        <f t="shared" si="146"/>
        <v>2.8424034820403907</v>
      </c>
      <c r="AT217" s="23">
        <f t="shared" si="147"/>
        <v>1.3399595517889613</v>
      </c>
      <c r="AU217" s="23">
        <f t="shared" si="148"/>
        <v>1.1148918846693294</v>
      </c>
      <c r="AV217" s="23">
        <f t="shared" si="149"/>
        <v>0.38629270272552951</v>
      </c>
    </row>
    <row r="218" spans="1:48" x14ac:dyDescent="0.35">
      <c r="A218" s="31">
        <v>2048</v>
      </c>
      <c r="B218" s="1">
        <v>-3.1631503149508626</v>
      </c>
      <c r="C218" s="1">
        <v>-10.25503405143925</v>
      </c>
      <c r="D218" s="1">
        <v>-11.337520130974479</v>
      </c>
      <c r="E218" s="1">
        <v>-4.7891471328842377</v>
      </c>
      <c r="F218" s="46">
        <v>1.0642089276547559</v>
      </c>
      <c r="G218" s="1">
        <v>6.7538666971463694</v>
      </c>
      <c r="H218" s="1">
        <v>9.8298762449912225</v>
      </c>
      <c r="I218" s="1">
        <v>9.2251970619702384</v>
      </c>
      <c r="J218" s="1">
        <v>5.0512128099721663</v>
      </c>
      <c r="K218" s="1">
        <v>1.5360440680816407</v>
      </c>
      <c r="L218" s="1">
        <v>-0.66284314892201568</v>
      </c>
      <c r="M218" s="1">
        <v>-4.1503199404703359</v>
      </c>
      <c r="N218" s="1">
        <f t="shared" si="123"/>
        <v>-7.4800742485398961E-2</v>
      </c>
      <c r="O218" s="1">
        <f t="shared" si="153"/>
        <v>31.924361741734753</v>
      </c>
      <c r="P218" s="1">
        <f t="shared" si="125"/>
        <v>-5.0851878012085256</v>
      </c>
      <c r="Q218" s="1">
        <f t="shared" si="126"/>
        <v>-5.0208194454013206</v>
      </c>
      <c r="R218" s="1">
        <f t="shared" si="127"/>
        <v>8.6029800013692768</v>
      </c>
      <c r="S218" s="1">
        <f t="shared" si="128"/>
        <v>1.9748045763772639</v>
      </c>
      <c r="U218" s="1">
        <f t="shared" si="129"/>
        <v>9.8298762449912225</v>
      </c>
      <c r="V218" s="1">
        <f t="shared" si="130"/>
        <v>-11.337520130974479</v>
      </c>
      <c r="W218" s="5">
        <f t="shared" si="131"/>
        <v>129.95474152643959</v>
      </c>
      <c r="X218" s="5">
        <f t="shared" si="132"/>
        <v>309.80593316210638</v>
      </c>
      <c r="Y218" s="1">
        <f t="shared" si="133"/>
        <v>179.85119163566679</v>
      </c>
      <c r="Z218" s="1">
        <f t="shared" si="134"/>
        <v>219.88033734427299</v>
      </c>
      <c r="AA218" s="7">
        <f t="shared" si="135"/>
        <v>1178.6099708618701</v>
      </c>
      <c r="AB218" s="1">
        <f t="shared" si="136"/>
        <v>196.34237854928978</v>
      </c>
      <c r="AC218" s="1">
        <f t="shared" si="137"/>
        <v>1484.023779577323</v>
      </c>
      <c r="AD218" s="1">
        <f t="shared" si="138"/>
        <v>31.783552251794703</v>
      </c>
      <c r="AE218" s="12">
        <f t="shared" si="139"/>
        <v>0.52877085976426208</v>
      </c>
      <c r="AH218" s="23">
        <f t="shared" si="140"/>
        <v>0.30472243344017613</v>
      </c>
      <c r="AI218" s="23">
        <f t="shared" si="152"/>
        <v>0.38623939412003133</v>
      </c>
      <c r="AJ218" s="11">
        <f t="shared" si="151"/>
        <v>0.25171591514710245</v>
      </c>
      <c r="AK218" s="11">
        <f t="shared" si="151"/>
        <v>0.38822848976569452</v>
      </c>
      <c r="AL218" s="11">
        <f t="shared" si="151"/>
        <v>0.42325874506900057</v>
      </c>
      <c r="AM218" s="11">
        <f t="shared" si="151"/>
        <v>0.54380835132127592</v>
      </c>
      <c r="AN218" s="23">
        <f t="shared" si="141"/>
        <v>0.73843712805861139</v>
      </c>
      <c r="AO218" s="23">
        <f t="shared" si="142"/>
        <v>0.93566847809801246</v>
      </c>
      <c r="AP218" s="23">
        <f t="shared" si="143"/>
        <v>0.73617793764837947</v>
      </c>
      <c r="AQ218" s="23">
        <f t="shared" si="144"/>
        <v>0.69952925331358062</v>
      </c>
      <c r="AR218" s="23">
        <f t="shared" si="145"/>
        <v>0.61879746810252911</v>
      </c>
      <c r="AS218" s="23">
        <f t="shared" si="146"/>
        <v>2.8559099268437089</v>
      </c>
      <c r="AT218" s="23">
        <f t="shared" si="147"/>
        <v>1.3549843717062429</v>
      </c>
      <c r="AU218" s="23">
        <f t="shared" si="148"/>
        <v>1.1198313018073665</v>
      </c>
      <c r="AV218" s="23">
        <f t="shared" si="149"/>
        <v>0.37808317829089577</v>
      </c>
    </row>
    <row r="219" spans="1:48" x14ac:dyDescent="0.35">
      <c r="A219" s="31">
        <v>2049</v>
      </c>
      <c r="B219" s="1">
        <v>-8.0647243831488549</v>
      </c>
      <c r="C219" s="1">
        <v>-7.4046471849854765</v>
      </c>
      <c r="D219" s="1">
        <v>-12.219681972281828</v>
      </c>
      <c r="E219" s="1">
        <v>-3.0429078921049388</v>
      </c>
      <c r="F219" s="46">
        <v>2.4139005317035789</v>
      </c>
      <c r="G219" s="1">
        <v>6.9656803744669746</v>
      </c>
      <c r="H219" s="1">
        <v>10.169664488771515</v>
      </c>
      <c r="I219" s="1">
        <v>8.7830116083203418</v>
      </c>
      <c r="J219" s="1">
        <v>4.9425808519991428</v>
      </c>
      <c r="K219" s="1">
        <v>2.4064125757814301</v>
      </c>
      <c r="L219" s="1">
        <v>-0.79035233753874468</v>
      </c>
      <c r="M219" s="1">
        <v>-3.1252579814373851</v>
      </c>
      <c r="N219" s="1">
        <f t="shared" si="123"/>
        <v>8.6139889962146013E-2</v>
      </c>
      <c r="O219" s="1">
        <f t="shared" si="153"/>
        <v>33.274837855261552</v>
      </c>
      <c r="P219" s="1">
        <f t="shared" si="125"/>
        <v>-6.5398971695348891</v>
      </c>
      <c r="Q219" s="1">
        <f t="shared" si="126"/>
        <v>-4.2828964442277293</v>
      </c>
      <c r="R219" s="1">
        <f t="shared" si="127"/>
        <v>8.6394521571862768</v>
      </c>
      <c r="S219" s="1">
        <f t="shared" si="128"/>
        <v>2.1862136967472758</v>
      </c>
      <c r="U219" s="1">
        <f t="shared" si="129"/>
        <v>10.169664488771515</v>
      </c>
      <c r="V219" s="1">
        <f t="shared" si="130"/>
        <v>-12.219681972281828</v>
      </c>
      <c r="W219" s="5">
        <f t="shared" si="131"/>
        <v>122.0078704438786</v>
      </c>
      <c r="X219" s="5">
        <f t="shared" si="132"/>
        <v>311.45933093344189</v>
      </c>
      <c r="Y219" s="1">
        <f t="shared" si="133"/>
        <v>189.45146048956329</v>
      </c>
      <c r="Z219" s="1">
        <f t="shared" si="134"/>
        <v>216.73360068866026</v>
      </c>
      <c r="AA219" s="7">
        <f t="shared" si="135"/>
        <v>1284.4385267244074</v>
      </c>
      <c r="AB219" s="1">
        <f t="shared" si="136"/>
        <v>177.20193728177222</v>
      </c>
      <c r="AC219" s="1">
        <f t="shared" si="137"/>
        <v>1443.5675456369911</v>
      </c>
      <c r="AD219" s="1">
        <f t="shared" si="138"/>
        <v>33.406901802992493</v>
      </c>
      <c r="AE219" s="12">
        <f t="shared" si="139"/>
        <v>0.51459533150758563</v>
      </c>
      <c r="AH219" s="23">
        <f t="shared" si="140"/>
        <v>0.31726061963566893</v>
      </c>
      <c r="AI219" s="23">
        <f t="shared" si="152"/>
        <v>0.40339044076182168</v>
      </c>
      <c r="AJ219" s="11">
        <f t="shared" si="151"/>
        <v>0.26035896227367394</v>
      </c>
      <c r="AK219" s="11">
        <f t="shared" si="151"/>
        <v>0.40200334612366784</v>
      </c>
      <c r="AL219" s="11">
        <f t="shared" si="151"/>
        <v>0.43649341098156319</v>
      </c>
      <c r="AM219" s="11">
        <f t="shared" si="151"/>
        <v>0.55258644605920004</v>
      </c>
      <c r="AN219" s="23">
        <f t="shared" si="141"/>
        <v>0.71958648473611742</v>
      </c>
      <c r="AO219" s="23">
        <f t="shared" si="142"/>
        <v>0.92036355350790455</v>
      </c>
      <c r="AP219" s="23">
        <f t="shared" si="143"/>
        <v>0.72105811868075365</v>
      </c>
      <c r="AQ219" s="23">
        <f t="shared" si="144"/>
        <v>0.68722895769486891</v>
      </c>
      <c r="AR219" s="23">
        <f t="shared" si="145"/>
        <v>0.61566610585318415</v>
      </c>
      <c r="AS219" s="23">
        <f t="shared" si="146"/>
        <v>2.9568876218230331</v>
      </c>
      <c r="AT219" s="23">
        <f t="shared" si="147"/>
        <v>1.3999084310369425</v>
      </c>
      <c r="AU219" s="23">
        <f t="shared" si="148"/>
        <v>1.1587026345291289</v>
      </c>
      <c r="AV219" s="23">
        <f t="shared" si="149"/>
        <v>0.39369266201876119</v>
      </c>
    </row>
    <row r="220" spans="1:48" x14ac:dyDescent="0.35">
      <c r="A220" s="31">
        <v>2050</v>
      </c>
      <c r="B220" s="1">
        <v>-6.470177587738732</v>
      </c>
      <c r="C220" s="1">
        <v>-5.4516157265332961</v>
      </c>
      <c r="D220" s="1">
        <v>-2.2522182220768929</v>
      </c>
      <c r="E220" s="1">
        <v>-0.22748198595882885</v>
      </c>
      <c r="F220" s="46">
        <v>1.5499214094856275</v>
      </c>
      <c r="G220" s="1">
        <v>7.5147714204502085</v>
      </c>
      <c r="H220" s="1">
        <v>11.512724625339761</v>
      </c>
      <c r="I220" s="1">
        <v>9.2685950566771798</v>
      </c>
      <c r="J220" s="1">
        <v>5.7248116930175357</v>
      </c>
      <c r="K220" s="1">
        <v>1.035398748778424</v>
      </c>
      <c r="L220" s="1">
        <v>-1.0806885259244479</v>
      </c>
      <c r="M220" s="1">
        <v>-3.6212781487145245</v>
      </c>
      <c r="N220" s="1">
        <f t="shared" si="123"/>
        <v>1.4585635630668345</v>
      </c>
      <c r="O220" s="1">
        <f t="shared" si="153"/>
        <v>35.570824204970314</v>
      </c>
      <c r="P220" s="1">
        <f t="shared" si="125"/>
        <v>-5.0156837652364716</v>
      </c>
      <c r="Q220" s="1">
        <f t="shared" si="126"/>
        <v>-0.30992626618336477</v>
      </c>
      <c r="R220" s="1">
        <f t="shared" si="127"/>
        <v>9.43203036748905</v>
      </c>
      <c r="S220" s="1">
        <f t="shared" si="128"/>
        <v>1.8931739719571705</v>
      </c>
      <c r="U220" s="1">
        <f t="shared" si="129"/>
        <v>11.512724625339761</v>
      </c>
      <c r="V220" s="1">
        <f t="shared" si="130"/>
        <v>-6.470177587738732</v>
      </c>
      <c r="W220" s="5">
        <f t="shared" si="131"/>
        <v>108.90355987252366</v>
      </c>
      <c r="X220" s="5">
        <f t="shared" si="132"/>
        <v>303.42361029493748</v>
      </c>
      <c r="Y220" s="1">
        <f t="shared" si="133"/>
        <v>194.52005042241382</v>
      </c>
      <c r="Z220" s="1">
        <f t="shared" si="134"/>
        <v>206.16358508373057</v>
      </c>
      <c r="AA220" s="7">
        <f t="shared" si="135"/>
        <v>1492.9705164136369</v>
      </c>
      <c r="AB220" s="1">
        <f t="shared" si="136"/>
        <v>162.44422893908177</v>
      </c>
      <c r="AC220" s="1">
        <f t="shared" si="137"/>
        <v>700.69533955943098</v>
      </c>
      <c r="AD220" s="1">
        <f t="shared" si="138"/>
        <v>27.681445402982774</v>
      </c>
      <c r="AE220" s="12">
        <f t="shared" si="139"/>
        <v>0.40655509297359244</v>
      </c>
      <c r="AH220" s="23">
        <f t="shared" si="140"/>
        <v>0.36681953867503719</v>
      </c>
      <c r="AI220" s="23">
        <f t="shared" si="152"/>
        <v>0.432549467403123</v>
      </c>
      <c r="AJ220" s="11">
        <f t="shared" si="151"/>
        <v>0.27505327491181003</v>
      </c>
      <c r="AK220" s="11">
        <f t="shared" si="151"/>
        <v>0.42542240689069721</v>
      </c>
      <c r="AL220" s="11">
        <f t="shared" si="151"/>
        <v>0.45899407720870905</v>
      </c>
      <c r="AM220" s="11">
        <f t="shared" si="151"/>
        <v>0.56751035733230704</v>
      </c>
      <c r="AN220" s="23">
        <f t="shared" si="141"/>
        <v>0.69080578415335536</v>
      </c>
      <c r="AO220" s="23">
        <f t="shared" si="142"/>
        <v>0.89517305829155436</v>
      </c>
      <c r="AP220" s="23">
        <f t="shared" si="143"/>
        <v>0.6974603780279125</v>
      </c>
      <c r="AQ220" s="23">
        <f t="shared" si="144"/>
        <v>0.66826268985045778</v>
      </c>
      <c r="AR220" s="23">
        <f t="shared" si="145"/>
        <v>0.61119839817400767</v>
      </c>
      <c r="AS220" s="23">
        <f t="shared" si="146"/>
        <v>3.1439640276463394</v>
      </c>
      <c r="AT220" s="23">
        <f t="shared" si="147"/>
        <v>1.4843735864307215</v>
      </c>
      <c r="AU220" s="23">
        <f t="shared" si="148"/>
        <v>1.2318670245223273</v>
      </c>
      <c r="AV220" s="23">
        <f t="shared" si="149"/>
        <v>0.42290688440600616</v>
      </c>
    </row>
    <row r="221" spans="1:48" x14ac:dyDescent="0.35">
      <c r="A221" s="31">
        <v>2051</v>
      </c>
      <c r="B221" s="1">
        <v>-3.1172970698989211</v>
      </c>
      <c r="C221" s="1">
        <v>-2.2587108515887122</v>
      </c>
      <c r="D221" s="1">
        <v>-7.1371905796672905</v>
      </c>
      <c r="E221" s="1">
        <v>-2.4880663047323948</v>
      </c>
      <c r="F221" s="46">
        <v>2.4947818192806874</v>
      </c>
      <c r="G221" s="1">
        <v>7.93975709748897</v>
      </c>
      <c r="H221" s="1">
        <v>9.5302617862471628</v>
      </c>
      <c r="I221" s="1">
        <v>10.424544304187018</v>
      </c>
      <c r="J221" s="1">
        <v>5.7546433362673586</v>
      </c>
      <c r="K221" s="1">
        <v>0.71869343888870441</v>
      </c>
      <c r="L221" s="1">
        <v>-0.38484465241789323</v>
      </c>
      <c r="M221" s="1">
        <v>-1.6647307693792948</v>
      </c>
      <c r="N221" s="1">
        <f t="shared" si="123"/>
        <v>1.6509867962229494</v>
      </c>
      <c r="O221" s="1">
        <f t="shared" si="153"/>
        <v>36.143988343471193</v>
      </c>
      <c r="P221" s="1">
        <f t="shared" si="125"/>
        <v>-2.9990953567340526</v>
      </c>
      <c r="Q221" s="1">
        <f t="shared" si="126"/>
        <v>-2.3768250217063329</v>
      </c>
      <c r="R221" s="1">
        <f t="shared" si="127"/>
        <v>9.2981877293077151</v>
      </c>
      <c r="S221" s="1">
        <f t="shared" si="128"/>
        <v>2.0294973742460565</v>
      </c>
      <c r="U221" s="1">
        <f t="shared" si="129"/>
        <v>10.424544304187018</v>
      </c>
      <c r="V221" s="1">
        <f t="shared" si="130"/>
        <v>-7.1371905796672905</v>
      </c>
      <c r="W221" s="5">
        <f t="shared" si="131"/>
        <v>120.22944717673253</v>
      </c>
      <c r="X221" s="5">
        <f t="shared" si="132"/>
        <v>308.36351903825255</v>
      </c>
      <c r="Y221" s="1">
        <f t="shared" si="133"/>
        <v>188.13407186152</v>
      </c>
      <c r="Z221" s="1">
        <f t="shared" si="134"/>
        <v>214.29648310749255</v>
      </c>
      <c r="AA221" s="7">
        <f t="shared" si="135"/>
        <v>1307.4746448316796</v>
      </c>
      <c r="AB221" s="1">
        <f t="shared" si="136"/>
        <v>181.80583688179507</v>
      </c>
      <c r="AC221" s="1">
        <f t="shared" si="137"/>
        <v>865.05527088085046</v>
      </c>
      <c r="AD221" s="1">
        <f t="shared" si="138"/>
        <v>29.326528735834998</v>
      </c>
      <c r="AE221" s="12">
        <f t="shared" si="139"/>
        <v>0.44855032498505371</v>
      </c>
      <c r="AH221" s="23">
        <f t="shared" si="140"/>
        <v>0.29366665991252033</v>
      </c>
      <c r="AI221" s="23">
        <f t="shared" si="152"/>
        <v>0.43982865196208415</v>
      </c>
      <c r="AJ221" s="11">
        <f t="shared" si="151"/>
        <v>0.27872152539821565</v>
      </c>
      <c r="AK221" s="11">
        <f t="shared" si="151"/>
        <v>0.43126868110340616</v>
      </c>
      <c r="AL221" s="11">
        <f t="shared" si="151"/>
        <v>0.46461108576601767</v>
      </c>
      <c r="AM221" s="11">
        <f t="shared" si="151"/>
        <v>0.57123592423256275</v>
      </c>
      <c r="AN221" s="23">
        <f t="shared" si="141"/>
        <v>0.68426292586414439</v>
      </c>
      <c r="AO221" s="23">
        <f t="shared" si="142"/>
        <v>0.88904757525451672</v>
      </c>
      <c r="AP221" s="23">
        <f t="shared" si="143"/>
        <v>0.69198354410637242</v>
      </c>
      <c r="AQ221" s="23">
        <f t="shared" si="144"/>
        <v>0.66391020750464735</v>
      </c>
      <c r="AR221" s="23">
        <f t="shared" si="145"/>
        <v>0.61025123240385526</v>
      </c>
      <c r="AS221" s="23">
        <f t="shared" si="146"/>
        <v>2.9320919793361746</v>
      </c>
      <c r="AT221" s="23">
        <f t="shared" si="147"/>
        <v>1.3836375919989434</v>
      </c>
      <c r="AU221" s="23">
        <f t="shared" si="148"/>
        <v>1.1490420380272433</v>
      </c>
      <c r="AV221" s="23">
        <f t="shared" si="149"/>
        <v>0.3954567620052587</v>
      </c>
    </row>
    <row r="222" spans="1:48" x14ac:dyDescent="0.35">
      <c r="A222" s="31">
        <v>2052</v>
      </c>
      <c r="B222" s="1">
        <v>-5.7461972098369909</v>
      </c>
      <c r="C222" s="1">
        <v>-5.7674365397406362</v>
      </c>
      <c r="D222" s="1">
        <v>-9.7314762289796057</v>
      </c>
      <c r="E222" s="1">
        <v>-5.3264574035900729</v>
      </c>
      <c r="F222" s="46">
        <v>1.6412413394036749</v>
      </c>
      <c r="G222" s="1">
        <v>7.341301956029656</v>
      </c>
      <c r="H222" s="1">
        <v>10.24142297777445</v>
      </c>
      <c r="I222" s="1">
        <v>9.3085306327643735</v>
      </c>
      <c r="J222" s="1">
        <v>6.0775618531689091</v>
      </c>
      <c r="K222" s="1">
        <v>2.8095404376929194</v>
      </c>
      <c r="L222" s="1">
        <v>-0.49665689780831901</v>
      </c>
      <c r="M222" s="1">
        <v>-0.77394704225693634</v>
      </c>
      <c r="N222" s="1">
        <f t="shared" si="123"/>
        <v>0.7981189895517854</v>
      </c>
      <c r="O222" s="1">
        <f t="shared" si="153"/>
        <v>34.610058759141062</v>
      </c>
      <c r="P222" s="1">
        <f t="shared" si="125"/>
        <v>-4.3927881729856404</v>
      </c>
      <c r="Q222" s="1">
        <f t="shared" si="126"/>
        <v>-4.4722307643886685</v>
      </c>
      <c r="R222" s="1">
        <f t="shared" si="127"/>
        <v>8.9637518555228262</v>
      </c>
      <c r="S222" s="1">
        <f t="shared" si="128"/>
        <v>2.7968151310178371</v>
      </c>
      <c r="U222" s="1">
        <f t="shared" si="129"/>
        <v>10.24142297777445</v>
      </c>
      <c r="V222" s="1">
        <f t="shared" si="130"/>
        <v>-9.7314762289796057</v>
      </c>
      <c r="W222" s="5">
        <f t="shared" si="131"/>
        <v>128.31572543558275</v>
      </c>
      <c r="X222" s="5">
        <f t="shared" si="132"/>
        <v>314.41829060821709</v>
      </c>
      <c r="Y222" s="1">
        <f t="shared" si="133"/>
        <v>186.10256517263434</v>
      </c>
      <c r="Z222" s="1">
        <f t="shared" si="134"/>
        <v>221.36700802189992</v>
      </c>
      <c r="AA222" s="7">
        <f t="shared" si="135"/>
        <v>1270.6367247878561</v>
      </c>
      <c r="AB222" s="1">
        <f t="shared" si="136"/>
        <v>184.9522063973302</v>
      </c>
      <c r="AC222" s="1">
        <f t="shared" si="137"/>
        <v>1199.9053333686325</v>
      </c>
      <c r="AD222" s="1">
        <f t="shared" si="138"/>
        <v>35.839622236917648</v>
      </c>
      <c r="AE222" s="12">
        <f t="shared" si="139"/>
        <v>0.49284105574548864</v>
      </c>
      <c r="AH222" s="23">
        <f t="shared" si="140"/>
        <v>0.31990850787987724</v>
      </c>
      <c r="AI222" s="23">
        <f t="shared" si="152"/>
        <v>0.42034774624109145</v>
      </c>
      <c r="AJ222" s="11">
        <f t="shared" si="151"/>
        <v>0.26890437605850281</v>
      </c>
      <c r="AK222" s="11">
        <f t="shared" si="151"/>
        <v>0.41562259934323886</v>
      </c>
      <c r="AL222" s="11">
        <f t="shared" si="151"/>
        <v>0.44957857583958238</v>
      </c>
      <c r="AM222" s="11">
        <f t="shared" si="151"/>
        <v>0.56126538193441688</v>
      </c>
      <c r="AN222" s="23">
        <f t="shared" si="141"/>
        <v>0.70234847501763031</v>
      </c>
      <c r="AO222" s="23">
        <f t="shared" si="142"/>
        <v>0.90558697164536528</v>
      </c>
      <c r="AP222" s="23">
        <f t="shared" si="143"/>
        <v>0.70701196708214087</v>
      </c>
      <c r="AQ222" s="23">
        <f t="shared" si="144"/>
        <v>0.6759010546894092</v>
      </c>
      <c r="AR222" s="23">
        <f t="shared" si="145"/>
        <v>0.61293676645573369</v>
      </c>
      <c r="AS222" s="23">
        <f t="shared" si="146"/>
        <v>2.9172539455529578</v>
      </c>
      <c r="AT222" s="23">
        <f t="shared" si="147"/>
        <v>1.3787385406326589</v>
      </c>
      <c r="AU222" s="23">
        <f t="shared" si="148"/>
        <v>1.1429227324572069</v>
      </c>
      <c r="AV222" s="23">
        <f t="shared" si="149"/>
        <v>0.39070284517078835</v>
      </c>
    </row>
    <row r="223" spans="1:48" x14ac:dyDescent="0.35">
      <c r="A223" s="31">
        <v>2053</v>
      </c>
      <c r="B223" s="1">
        <v>-2.7955475557614951</v>
      </c>
      <c r="C223" s="1">
        <v>-1.3188144082963786</v>
      </c>
      <c r="D223" s="1">
        <v>-7.1157347835433518</v>
      </c>
      <c r="E223" s="1">
        <v>-2.5765615337390866</v>
      </c>
      <c r="F223" s="46">
        <v>2.6555380605938921</v>
      </c>
      <c r="G223" s="1">
        <v>7.4988023360186107</v>
      </c>
      <c r="H223" s="1">
        <v>11.23522300464408</v>
      </c>
      <c r="I223" s="1">
        <v>9.8419398986154984</v>
      </c>
      <c r="J223" s="1">
        <v>5.991377016075031</v>
      </c>
      <c r="K223" s="1">
        <v>0.93406822954598911</v>
      </c>
      <c r="L223" s="1">
        <v>-0.88911262877675079</v>
      </c>
      <c r="M223" s="1">
        <v>0.94146810721881691</v>
      </c>
      <c r="N223" s="1">
        <f t="shared" si="123"/>
        <v>2.0335538118829048</v>
      </c>
      <c r="O223" s="1">
        <f t="shared" si="153"/>
        <v>37.222880315947108</v>
      </c>
      <c r="P223" s="1">
        <f t="shared" si="125"/>
        <v>-1.6294363354382699</v>
      </c>
      <c r="Q223" s="1">
        <f t="shared" si="126"/>
        <v>-2.3455860855628483</v>
      </c>
      <c r="R223" s="1">
        <f t="shared" si="127"/>
        <v>9.525321746426064</v>
      </c>
      <c r="S223" s="1">
        <f t="shared" si="128"/>
        <v>2.0121108722814234</v>
      </c>
      <c r="U223" s="1">
        <f t="shared" si="129"/>
        <v>11.23522300464408</v>
      </c>
      <c r="V223" s="1">
        <f t="shared" si="130"/>
        <v>-7.1157347835433518</v>
      </c>
      <c r="W223" s="5">
        <f t="shared" si="131"/>
        <v>120.0198071275554</v>
      </c>
      <c r="X223" s="5">
        <f t="shared" si="132"/>
        <v>304.12603121412849</v>
      </c>
      <c r="Y223" s="1">
        <f t="shared" si="133"/>
        <v>184.10622408657309</v>
      </c>
      <c r="Z223" s="1">
        <f t="shared" si="134"/>
        <v>212.07291917084194</v>
      </c>
      <c r="AA223" s="7">
        <f t="shared" si="135"/>
        <v>1378.9829894370826</v>
      </c>
      <c r="AB223" s="1">
        <f t="shared" si="136"/>
        <v>170.6015165193383</v>
      </c>
      <c r="AC223" s="1">
        <f t="shared" si="137"/>
        <v>809.30343014793414</v>
      </c>
      <c r="AD223" s="1">
        <f t="shared" si="138"/>
        <v>34.719048867886244</v>
      </c>
      <c r="AE223" s="12">
        <f t="shared" si="139"/>
        <v>0.43377542872848796</v>
      </c>
      <c r="AH223" s="23">
        <f t="shared" si="140"/>
        <v>0.35657972887136657</v>
      </c>
      <c r="AI223" s="23">
        <f t="shared" si="152"/>
        <v>0.45353058001252827</v>
      </c>
      <c r="AJ223" s="11">
        <f t="shared" si="151"/>
        <v>0.2856264340220615</v>
      </c>
      <c r="AK223" s="11">
        <f t="shared" si="151"/>
        <v>0.44227337922266052</v>
      </c>
      <c r="AL223" s="11">
        <f t="shared" si="151"/>
        <v>0.47518422709628166</v>
      </c>
      <c r="AM223" s="11">
        <f t="shared" si="151"/>
        <v>0.57824872205365618</v>
      </c>
      <c r="AN223" s="23">
        <f t="shared" si="141"/>
        <v>0.67264272271802072</v>
      </c>
      <c r="AO223" s="23">
        <f t="shared" si="142"/>
        <v>0.87769398633901996</v>
      </c>
      <c r="AP223" s="23">
        <f t="shared" si="143"/>
        <v>0.68212302410484771</v>
      </c>
      <c r="AQ223" s="23">
        <f t="shared" si="144"/>
        <v>0.65613159666843146</v>
      </c>
      <c r="AR223" s="23">
        <f t="shared" si="145"/>
        <v>0.60865058124567639</v>
      </c>
      <c r="AS223" s="23">
        <f t="shared" si="146"/>
        <v>2.9919164878348194</v>
      </c>
      <c r="AT223" s="23">
        <f t="shared" si="147"/>
        <v>1.4108103612227378</v>
      </c>
      <c r="AU223" s="23">
        <f t="shared" si="148"/>
        <v>1.1731121627876582</v>
      </c>
      <c r="AV223" s="23">
        <f t="shared" si="149"/>
        <v>0.40559398962208626</v>
      </c>
    </row>
    <row r="224" spans="1:48" x14ac:dyDescent="0.35">
      <c r="A224" s="31">
        <v>2054</v>
      </c>
      <c r="B224" s="1">
        <v>-0.16576520842894826</v>
      </c>
      <c r="C224" s="1">
        <v>-1.12502750074741</v>
      </c>
      <c r="D224" s="1">
        <v>-8.8890386756033521</v>
      </c>
      <c r="E224" s="1">
        <v>-5.5779598344674834</v>
      </c>
      <c r="F224" s="46">
        <v>2.2795115355831106</v>
      </c>
      <c r="G224" s="1">
        <v>8.364524287798643</v>
      </c>
      <c r="H224" s="1">
        <v>10.592208923482673</v>
      </c>
      <c r="I224" s="1">
        <v>9.5875562394707892</v>
      </c>
      <c r="J224" s="1">
        <v>6.1005326586842772</v>
      </c>
      <c r="K224" s="1">
        <v>2.4370049310830231</v>
      </c>
      <c r="L224" s="1">
        <v>-1.1210895327047687</v>
      </c>
      <c r="M224" s="1">
        <v>-1.2565276908204102</v>
      </c>
      <c r="N224" s="1">
        <f t="shared" si="123"/>
        <v>1.7688275111108454</v>
      </c>
      <c r="O224" s="1">
        <f t="shared" si="153"/>
        <v>36.924333645019495</v>
      </c>
      <c r="P224" s="1">
        <f t="shared" si="125"/>
        <v>-0.11644153398584711</v>
      </c>
      <c r="Q224" s="1">
        <f t="shared" si="126"/>
        <v>-4.0624956581625753</v>
      </c>
      <c r="R224" s="1">
        <f t="shared" si="127"/>
        <v>9.5147631502507029</v>
      </c>
      <c r="S224" s="1">
        <f t="shared" si="128"/>
        <v>2.4721493523541773</v>
      </c>
      <c r="U224" s="1">
        <f t="shared" si="129"/>
        <v>10.592208923482673</v>
      </c>
      <c r="V224" s="1">
        <f t="shared" si="130"/>
        <v>-8.8890386756033521</v>
      </c>
      <c r="W224" s="5">
        <f t="shared" si="131"/>
        <v>126.6517206285618</v>
      </c>
      <c r="X224" s="5">
        <f t="shared" si="132"/>
        <v>309.39001603372418</v>
      </c>
      <c r="Y224" s="1">
        <f t="shared" si="133"/>
        <v>182.73829540516238</v>
      </c>
      <c r="Z224" s="1">
        <f t="shared" si="134"/>
        <v>218.02086833114299</v>
      </c>
      <c r="AA224" s="7">
        <f t="shared" si="135"/>
        <v>1290.4014688350489</v>
      </c>
      <c r="AB224" s="1">
        <f t="shared" si="136"/>
        <v>187.52568941443332</v>
      </c>
      <c r="AC224" s="1">
        <f t="shared" si="137"/>
        <v>1111.2820705827198</v>
      </c>
      <c r="AD224" s="1">
        <f t="shared" si="138"/>
        <v>32.888875921345146</v>
      </c>
      <c r="AE224" s="12">
        <f t="shared" si="139"/>
        <v>0.48132880862642263</v>
      </c>
      <c r="AH224" s="23">
        <f t="shared" si="140"/>
        <v>0.33285250927651067</v>
      </c>
      <c r="AI224" s="23">
        <f t="shared" si="152"/>
        <v>0.44973903729174758</v>
      </c>
      <c r="AJ224" s="11">
        <f t="shared" si="151"/>
        <v>0.28371573532812477</v>
      </c>
      <c r="AK224" s="11">
        <f t="shared" si="151"/>
        <v>0.43922820317919886</v>
      </c>
      <c r="AL224" s="11">
        <f t="shared" si="151"/>
        <v>0.47225846972119101</v>
      </c>
      <c r="AM224" s="11">
        <f t="shared" si="151"/>
        <v>0.57630816869262669</v>
      </c>
      <c r="AN224" s="23">
        <f t="shared" si="141"/>
        <v>0.67576728577898115</v>
      </c>
      <c r="AO224" s="23">
        <f t="shared" si="142"/>
        <v>0.88081261336646866</v>
      </c>
      <c r="AP224" s="23">
        <f t="shared" si="143"/>
        <v>0.68479293144323827</v>
      </c>
      <c r="AQ224" s="23">
        <f t="shared" si="144"/>
        <v>0.65822991671984588</v>
      </c>
      <c r="AR224" s="23">
        <f t="shared" si="145"/>
        <v>0.60906968706566855</v>
      </c>
      <c r="AS224" s="23">
        <f t="shared" si="146"/>
        <v>2.8993633057721637</v>
      </c>
      <c r="AT224" s="23">
        <f t="shared" si="147"/>
        <v>1.3674135857508378</v>
      </c>
      <c r="AU224" s="23">
        <f t="shared" si="148"/>
        <v>1.1366214299090034</v>
      </c>
      <c r="AV224" s="23">
        <f t="shared" si="149"/>
        <v>0.3924858036760549</v>
      </c>
    </row>
    <row r="225" spans="1:48" x14ac:dyDescent="0.35">
      <c r="A225" s="31">
        <v>2055</v>
      </c>
      <c r="B225" s="1">
        <v>-7.0630678397941011</v>
      </c>
      <c r="C225" s="1">
        <v>-5.3894027237703934</v>
      </c>
      <c r="D225" s="1">
        <v>-1.2816349329419365</v>
      </c>
      <c r="E225" s="1">
        <v>-2.8366654196742274</v>
      </c>
      <c r="F225" s="46">
        <v>3.6917369436053833</v>
      </c>
      <c r="G225" s="1">
        <v>8.7493143943020932</v>
      </c>
      <c r="H225" s="1">
        <v>11.464406553620201</v>
      </c>
      <c r="I225" s="1">
        <v>9.8229087064831191</v>
      </c>
      <c r="J225" s="1">
        <v>6.5254817650099533</v>
      </c>
      <c r="K225" s="1">
        <v>1.6486067022931687</v>
      </c>
      <c r="L225" s="1">
        <v>-1.4108945950371607</v>
      </c>
      <c r="M225" s="1">
        <v>-0.6180346584625922</v>
      </c>
      <c r="N225" s="1">
        <f t="shared" si="123"/>
        <v>1.9418962413027925</v>
      </c>
      <c r="O225" s="1">
        <f t="shared" si="153"/>
        <v>40.253848363020751</v>
      </c>
      <c r="P225" s="1">
        <f t="shared" si="125"/>
        <v>-4.5696660847949682</v>
      </c>
      <c r="Q225" s="1">
        <f t="shared" si="126"/>
        <v>-0.14218780300359338</v>
      </c>
      <c r="R225" s="1">
        <f t="shared" si="127"/>
        <v>10.012209884801804</v>
      </c>
      <c r="S225" s="1">
        <f t="shared" si="128"/>
        <v>2.254397957421987</v>
      </c>
      <c r="U225" s="1">
        <f t="shared" si="129"/>
        <v>11.464406553620201</v>
      </c>
      <c r="V225" s="1">
        <f t="shared" si="130"/>
        <v>-7.0630678397941011</v>
      </c>
      <c r="W225" s="5">
        <f t="shared" si="131"/>
        <v>118.25259848974758</v>
      </c>
      <c r="X225" s="5">
        <f t="shared" si="132"/>
        <v>304.93486945529889</v>
      </c>
      <c r="Y225" s="1">
        <f t="shared" si="133"/>
        <v>186.68227096555131</v>
      </c>
      <c r="Z225" s="1">
        <f t="shared" si="134"/>
        <v>211.59373397252324</v>
      </c>
      <c r="AA225" s="7">
        <f t="shared" si="135"/>
        <v>1426.8009671347791</v>
      </c>
      <c r="AB225" s="1">
        <f t="shared" si="136"/>
        <v>173.8625824560234</v>
      </c>
      <c r="AC225" s="1">
        <f t="shared" si="137"/>
        <v>818.66880979245934</v>
      </c>
      <c r="AD225" s="1">
        <f t="shared" si="138"/>
        <v>31.321307261735882</v>
      </c>
      <c r="AE225" s="12">
        <f t="shared" si="139"/>
        <v>0.43100419054425099</v>
      </c>
      <c r="AH225" s="23">
        <f t="shared" si="140"/>
        <v>0.36503660182858544</v>
      </c>
      <c r="AI225" s="23">
        <f t="shared" si="152"/>
        <v>0.49202387421036353</v>
      </c>
      <c r="AJ225" s="11">
        <f t="shared" si="151"/>
        <v>0.30502462952333281</v>
      </c>
      <c r="AK225" s="11">
        <f t="shared" si="151"/>
        <v>0.4731892533028117</v>
      </c>
      <c r="AL225" s="11">
        <f t="shared" si="151"/>
        <v>0.50488771395760335</v>
      </c>
      <c r="AM225" s="11">
        <f t="shared" si="151"/>
        <v>0.5979500143596348</v>
      </c>
      <c r="AN225" s="23">
        <f t="shared" si="141"/>
        <v>0.64485987118580701</v>
      </c>
      <c r="AO225" s="23">
        <f t="shared" si="142"/>
        <v>0.8470327247051167</v>
      </c>
      <c r="AP225" s="23">
        <f t="shared" si="143"/>
        <v>0.65755787560641632</v>
      </c>
      <c r="AQ225" s="23">
        <f t="shared" si="144"/>
        <v>0.63717406195452397</v>
      </c>
      <c r="AR225" s="23">
        <f t="shared" si="145"/>
        <v>0.60542746838540296</v>
      </c>
      <c r="AS225" s="23">
        <f t="shared" si="146"/>
        <v>2.9897181190719104</v>
      </c>
      <c r="AT225" s="23">
        <f t="shared" si="147"/>
        <v>1.4089854912016238</v>
      </c>
      <c r="AU225" s="23">
        <f t="shared" si="148"/>
        <v>1.1759134252440924</v>
      </c>
      <c r="AV225" s="23">
        <f t="shared" si="149"/>
        <v>0.41147247963230998</v>
      </c>
    </row>
    <row r="226" spans="1:48" x14ac:dyDescent="0.35">
      <c r="A226" s="31">
        <v>2056</v>
      </c>
      <c r="B226" s="1">
        <v>-0.90709165027103733</v>
      </c>
      <c r="C226" s="1">
        <v>-4.8973815668518821</v>
      </c>
      <c r="D226" s="1">
        <v>-7.8602782797167858</v>
      </c>
      <c r="E226" s="1">
        <v>-0.19665442189031168</v>
      </c>
      <c r="F226" s="46">
        <v>2.492888490626525</v>
      </c>
      <c r="G226" s="1">
        <v>8.6378706199182282</v>
      </c>
      <c r="H226" s="1">
        <v>10.7705329159112</v>
      </c>
      <c r="I226" s="1">
        <v>10.322632686234101</v>
      </c>
      <c r="J226" s="1">
        <v>7.1915301898141557</v>
      </c>
      <c r="K226" s="1">
        <v>2.4870955979847658</v>
      </c>
      <c r="L226" s="1">
        <v>-0.58015435157087003</v>
      </c>
      <c r="M226" s="1">
        <v>-1.1190938936307799</v>
      </c>
      <c r="N226" s="1">
        <f t="shared" si="123"/>
        <v>2.1951580280464422</v>
      </c>
      <c r="O226" s="1">
        <f t="shared" si="153"/>
        <v>39.415454902504209</v>
      </c>
      <c r="P226" s="1">
        <f t="shared" si="125"/>
        <v>-2.1408359585285037</v>
      </c>
      <c r="Q226" s="1">
        <f t="shared" si="126"/>
        <v>-1.8546814036601909</v>
      </c>
      <c r="R226" s="1">
        <f t="shared" si="127"/>
        <v>9.9103454073545105</v>
      </c>
      <c r="S226" s="1">
        <f t="shared" si="128"/>
        <v>3.0328238120760171</v>
      </c>
      <c r="U226" s="1">
        <f t="shared" si="129"/>
        <v>10.7705329159112</v>
      </c>
      <c r="V226" s="1">
        <f t="shared" si="130"/>
        <v>-7.8602782797167858</v>
      </c>
      <c r="W226" s="5">
        <f t="shared" si="131"/>
        <v>107.23010379932614</v>
      </c>
      <c r="X226" s="5">
        <f t="shared" si="132"/>
        <v>313.23108386537751</v>
      </c>
      <c r="Y226" s="1">
        <f t="shared" si="133"/>
        <v>206.00098006605137</v>
      </c>
      <c r="Z226" s="1">
        <f t="shared" si="134"/>
        <v>210.23059383235181</v>
      </c>
      <c r="AA226" s="7">
        <f t="shared" si="135"/>
        <v>1479.1602243409154</v>
      </c>
      <c r="AB226" s="1">
        <f t="shared" si="136"/>
        <v>167.29523434402725</v>
      </c>
      <c r="AC226" s="1">
        <f t="shared" si="137"/>
        <v>876.65806454299127</v>
      </c>
      <c r="AD226" s="1">
        <f t="shared" si="138"/>
        <v>23.58248662731252</v>
      </c>
      <c r="AE226" s="12">
        <f t="shared" si="139"/>
        <v>0.43498115339497156</v>
      </c>
      <c r="AH226" s="23">
        <f t="shared" si="140"/>
        <v>0.33943266459712335</v>
      </c>
      <c r="AI226" s="23">
        <f t="shared" si="152"/>
        <v>0.48137627726180343</v>
      </c>
      <c r="AJ226" s="11">
        <f t="shared" si="151"/>
        <v>0.29965891137602696</v>
      </c>
      <c r="AK226" s="11">
        <f t="shared" si="151"/>
        <v>0.46463764000554297</v>
      </c>
      <c r="AL226" s="11">
        <f t="shared" si="151"/>
        <v>0.49667145804454121</v>
      </c>
      <c r="AM226" s="11">
        <f t="shared" si="151"/>
        <v>0.59250045686627728</v>
      </c>
      <c r="AN226" s="23">
        <f t="shared" si="141"/>
        <v>0.65182735659321878</v>
      </c>
      <c r="AO226" s="23">
        <f t="shared" si="142"/>
        <v>0.85533169762245764</v>
      </c>
      <c r="AP226" s="23">
        <f t="shared" si="143"/>
        <v>0.66388999393732362</v>
      </c>
      <c r="AQ226" s="23">
        <f t="shared" si="144"/>
        <v>0.64199065139727007</v>
      </c>
      <c r="AR226" s="23">
        <f t="shared" si="145"/>
        <v>0.60613105998843386</v>
      </c>
      <c r="AS226" s="23">
        <f t="shared" si="146"/>
        <v>3.0589568058378007</v>
      </c>
      <c r="AT226" s="23">
        <f t="shared" si="147"/>
        <v>1.4414962042041468</v>
      </c>
      <c r="AU226" s="23">
        <f t="shared" si="148"/>
        <v>1.2018120908333345</v>
      </c>
      <c r="AV226" s="23">
        <f t="shared" si="149"/>
        <v>0.41919772317583953</v>
      </c>
    </row>
    <row r="227" spans="1:48" x14ac:dyDescent="0.35">
      <c r="A227" s="31">
        <v>2057</v>
      </c>
      <c r="B227" s="1">
        <v>-3.2837874193845802</v>
      </c>
      <c r="C227" s="1">
        <v>-8.8205867688300827</v>
      </c>
      <c r="D227" s="1">
        <v>-0.10292492821185562</v>
      </c>
      <c r="E227" s="1">
        <v>-3.0104726079156294</v>
      </c>
      <c r="F227" s="46">
        <v>3.2469034106454</v>
      </c>
      <c r="G227" s="1">
        <v>8.8125160084658205</v>
      </c>
      <c r="H227" s="1">
        <v>10.870047252308691</v>
      </c>
      <c r="I227" s="1">
        <v>10.459766912692134</v>
      </c>
      <c r="J227" s="1">
        <v>7.5947868976987936</v>
      </c>
      <c r="K227" s="1">
        <v>2.7035653529160273</v>
      </c>
      <c r="L227" s="1">
        <v>-0.60595155514694099</v>
      </c>
      <c r="M227" s="1">
        <v>-2.5027434048609623</v>
      </c>
      <c r="N227" s="1">
        <f t="shared" si="123"/>
        <v>2.1134265958647345</v>
      </c>
      <c r="O227" s="1">
        <f t="shared" si="153"/>
        <v>40.984020481810838</v>
      </c>
      <c r="P227" s="1">
        <f t="shared" si="125"/>
        <v>-4.4078226939484813</v>
      </c>
      <c r="Q227" s="1">
        <f t="shared" si="126"/>
        <v>4.4501958172638321E-2</v>
      </c>
      <c r="R227" s="1">
        <f t="shared" si="127"/>
        <v>10.047443391155548</v>
      </c>
      <c r="S227" s="1">
        <f t="shared" si="128"/>
        <v>3.2308002318226268</v>
      </c>
      <c r="U227" s="1">
        <f t="shared" si="129"/>
        <v>10.870047252308691</v>
      </c>
      <c r="V227" s="1">
        <f t="shared" si="130"/>
        <v>-8.8205867688300827</v>
      </c>
      <c r="W227" s="5">
        <f t="shared" si="131"/>
        <v>119.67378886438438</v>
      </c>
      <c r="X227" s="5">
        <f t="shared" si="132"/>
        <v>313.41564344724901</v>
      </c>
      <c r="Y227" s="1">
        <f t="shared" si="133"/>
        <v>193.74185458286462</v>
      </c>
      <c r="Z227" s="1">
        <f t="shared" si="134"/>
        <v>216.5447161558167</v>
      </c>
      <c r="AA227" s="7">
        <f t="shared" si="135"/>
        <v>1403.9887427104384</v>
      </c>
      <c r="AB227" s="1">
        <f t="shared" si="136"/>
        <v>171.44270499900688</v>
      </c>
      <c r="AC227" s="1">
        <f t="shared" si="137"/>
        <v>1008.1501702177861</v>
      </c>
      <c r="AD227" s="1">
        <f t="shared" si="138"/>
        <v>33.952436364880938</v>
      </c>
      <c r="AE227" s="12">
        <f t="shared" si="139"/>
        <v>0.45869433315752661</v>
      </c>
      <c r="AH227" s="23">
        <f t="shared" si="140"/>
        <v>0.34310474361019072</v>
      </c>
      <c r="AI227" s="23">
        <f t="shared" si="152"/>
        <v>0.50129706011899766</v>
      </c>
      <c r="AJ227" s="11">
        <f t="shared" si="151"/>
        <v>0.30969773108358939</v>
      </c>
      <c r="AK227" s="11">
        <f t="shared" si="151"/>
        <v>0.48063700891447059</v>
      </c>
      <c r="AL227" s="11">
        <f t="shared" si="151"/>
        <v>0.51204340072174626</v>
      </c>
      <c r="AM227" s="11">
        <f t="shared" si="151"/>
        <v>0.6026961331317704</v>
      </c>
      <c r="AN227" s="23">
        <f t="shared" si="141"/>
        <v>0.63923880585297599</v>
      </c>
      <c r="AO227" s="23">
        <f t="shared" si="142"/>
        <v>0.83991852626313834</v>
      </c>
      <c r="AP227" s="23">
        <f t="shared" si="143"/>
        <v>0.65233148426600585</v>
      </c>
      <c r="AQ227" s="23">
        <f t="shared" si="144"/>
        <v>0.63324539884645581</v>
      </c>
      <c r="AR227" s="23">
        <f t="shared" si="145"/>
        <v>0.60493180119198398</v>
      </c>
      <c r="AS227" s="23">
        <f t="shared" si="146"/>
        <v>2.9532406957977533</v>
      </c>
      <c r="AT227" s="23">
        <f t="shared" si="147"/>
        <v>1.3921108374908353</v>
      </c>
      <c r="AU227" s="23">
        <f t="shared" si="148"/>
        <v>1.1628734130028229</v>
      </c>
      <c r="AV227" s="23">
        <f t="shared" si="149"/>
        <v>0.40800271817758088</v>
      </c>
    </row>
    <row r="228" spans="1:48" x14ac:dyDescent="0.35">
      <c r="A228" s="31">
        <v>2058</v>
      </c>
      <c r="B228" s="1">
        <v>-1.0250296254236799</v>
      </c>
      <c r="C228" s="1">
        <v>-0.18313843515039885</v>
      </c>
      <c r="D228" s="1">
        <v>-2.833135869933229</v>
      </c>
      <c r="E228" s="1">
        <v>-0.28718667756410998</v>
      </c>
      <c r="F228" s="46">
        <v>2.7007763056877527</v>
      </c>
      <c r="G228" s="1">
        <v>8.7176752788085281</v>
      </c>
      <c r="H228" s="1">
        <v>11.072229597082716</v>
      </c>
      <c r="I228" s="1">
        <v>10.942976849571203</v>
      </c>
      <c r="J228" s="1">
        <v>6.8268578909226756</v>
      </c>
      <c r="K228" s="1">
        <v>1.2138866327403695</v>
      </c>
      <c r="L228" s="1">
        <v>-0.59558281690054971</v>
      </c>
      <c r="M228" s="1">
        <v>-2.3333428602582913</v>
      </c>
      <c r="N228" s="1">
        <f t="shared" si="123"/>
        <v>2.8514155224652487</v>
      </c>
      <c r="O228" s="1">
        <f t="shared" si="153"/>
        <v>40.260515922072877</v>
      </c>
      <c r="P228" s="1">
        <f t="shared" si="125"/>
        <v>-1.236970488478347</v>
      </c>
      <c r="Q228" s="1">
        <f t="shared" si="126"/>
        <v>-0.13984874726986204</v>
      </c>
      <c r="R228" s="1">
        <f t="shared" si="127"/>
        <v>10.244293908487483</v>
      </c>
      <c r="S228" s="1">
        <f t="shared" si="128"/>
        <v>2.4817205689208319</v>
      </c>
      <c r="U228" s="1">
        <f t="shared" si="129"/>
        <v>11.072229597082716</v>
      </c>
      <c r="V228" s="1">
        <f t="shared" si="130"/>
        <v>-2.833135869933229</v>
      </c>
      <c r="W228" s="5">
        <f>INTERCEPT(D$7:E$7,D228:E228)</f>
        <v>108.44044323113712</v>
      </c>
      <c r="X228" s="5">
        <f t="shared" si="132"/>
        <v>308.9609933071423</v>
      </c>
      <c r="Y228" s="1">
        <f t="shared" si="133"/>
        <v>200.52055007600518</v>
      </c>
      <c r="Z228" s="1">
        <f t="shared" si="134"/>
        <v>208.70071826913971</v>
      </c>
      <c r="AA228" s="7">
        <f t="shared" si="135"/>
        <v>1480.1397129165675</v>
      </c>
      <c r="AB228" s="1">
        <f t="shared" si="136"/>
        <v>160.02479978388811</v>
      </c>
      <c r="AC228" s="1">
        <f t="shared" si="137"/>
        <v>302.24800023107775</v>
      </c>
      <c r="AD228" s="1">
        <f t="shared" si="138"/>
        <v>28.428043339193067</v>
      </c>
      <c r="AE228" s="12">
        <f t="shared" si="139"/>
        <v>0.31124141823020968</v>
      </c>
      <c r="AH228" s="23">
        <f t="shared" si="140"/>
        <v>0.35056527213235222</v>
      </c>
      <c r="AI228" s="23">
        <f t="shared" si="152"/>
        <v>0.49210855221032557</v>
      </c>
      <c r="AJ228" s="11">
        <f t="shared" si="151"/>
        <v>0.30506730190126641</v>
      </c>
      <c r="AK228" s="11">
        <f t="shared" si="151"/>
        <v>0.47325726240514338</v>
      </c>
      <c r="AL228" s="11">
        <f t="shared" si="151"/>
        <v>0.50495305603631424</v>
      </c>
      <c r="AM228" s="11">
        <f t="shared" si="151"/>
        <v>0.5979933534934736</v>
      </c>
      <c r="AN228" s="23">
        <f t="shared" si="141"/>
        <v>0.64480665957059347</v>
      </c>
      <c r="AO228" s="23">
        <f t="shared" si="142"/>
        <v>0.84696728330533877</v>
      </c>
      <c r="AP228" s="23">
        <f t="shared" si="143"/>
        <v>0.65750893629500851</v>
      </c>
      <c r="AQ228" s="23">
        <f t="shared" si="144"/>
        <v>0.63713706622769395</v>
      </c>
      <c r="AR228" s="23">
        <f t="shared" si="145"/>
        <v>0.60542244897478104</v>
      </c>
      <c r="AS228" s="23">
        <f t="shared" si="146"/>
        <v>3.0449707430297739</v>
      </c>
      <c r="AT228" s="23">
        <f t="shared" si="147"/>
        <v>1.43502681739668</v>
      </c>
      <c r="AU228" s="23">
        <f t="shared" si="148"/>
        <v>1.1976568376635832</v>
      </c>
      <c r="AV228" s="23">
        <f t="shared" si="149"/>
        <v>0.41909130595191357</v>
      </c>
    </row>
    <row r="229" spans="1:48" x14ac:dyDescent="0.35">
      <c r="A229" s="31">
        <v>2059</v>
      </c>
      <c r="B229" s="1">
        <v>-4.7291053523056199</v>
      </c>
      <c r="C229" s="1">
        <v>-4.6370424639185517</v>
      </c>
      <c r="D229" s="1">
        <v>-5.1789242388844832</v>
      </c>
      <c r="E229" s="1">
        <v>-1.9082757466288713</v>
      </c>
      <c r="F229" s="46">
        <v>1.9618062547505628</v>
      </c>
      <c r="G229" s="1">
        <v>7.7994180748693527</v>
      </c>
      <c r="H229" s="1">
        <v>10.974462875401118</v>
      </c>
      <c r="I229" s="1">
        <v>9.9391281062359571</v>
      </c>
      <c r="J229" s="1">
        <v>6.5850892454618224</v>
      </c>
      <c r="K229" s="1">
        <v>2.8154270390993794</v>
      </c>
      <c r="L229" s="1">
        <v>-0.27517137524517221</v>
      </c>
      <c r="M229" s="1">
        <v>-2.5619564126948733</v>
      </c>
      <c r="N229" s="1">
        <f t="shared" si="123"/>
        <v>1.7320713338450517</v>
      </c>
      <c r="O229" s="1">
        <f t="shared" si="153"/>
        <v>37.259904556718816</v>
      </c>
      <c r="P229" s="1">
        <f t="shared" si="125"/>
        <v>-3.8998302254941541</v>
      </c>
      <c r="Q229" s="1">
        <f t="shared" si="126"/>
        <v>-1.7084645769209306</v>
      </c>
      <c r="R229" s="1">
        <f t="shared" si="127"/>
        <v>9.5710030188354764</v>
      </c>
      <c r="S229" s="1">
        <f t="shared" si="128"/>
        <v>3.0417816364386767</v>
      </c>
      <c r="U229" s="1">
        <f t="shared" si="129"/>
        <v>10.974462875401118</v>
      </c>
      <c r="V229" s="1">
        <f t="shared" si="130"/>
        <v>-5.1789242388844832</v>
      </c>
      <c r="W229" s="5">
        <f t="shared" si="131"/>
        <v>120.03906383674433</v>
      </c>
      <c r="X229" s="5">
        <f t="shared" si="132"/>
        <v>316.28443303859081</v>
      </c>
      <c r="Y229" s="1">
        <f t="shared" si="133"/>
        <v>196.24536920184647</v>
      </c>
      <c r="Z229" s="1">
        <f t="shared" si="134"/>
        <v>218.16174843766757</v>
      </c>
      <c r="AA229" s="7">
        <f t="shared" si="135"/>
        <v>1435.7916791833666</v>
      </c>
      <c r="AB229" s="1">
        <f t="shared" si="136"/>
        <v>176.07807052960203</v>
      </c>
      <c r="AC229" s="1">
        <f t="shared" si="137"/>
        <v>607.92999160117836</v>
      </c>
      <c r="AD229" s="1">
        <f t="shared" si="138"/>
        <v>32.000028571943318</v>
      </c>
      <c r="AE229" s="12">
        <f t="shared" si="139"/>
        <v>0.39419654552976846</v>
      </c>
      <c r="AH229" s="23">
        <f t="shared" si="140"/>
        <v>0.34695768010230127</v>
      </c>
      <c r="AI229" s="23">
        <f t="shared" si="152"/>
        <v>0.45400078787032894</v>
      </c>
      <c r="AJ229" s="11">
        <f t="shared" si="151"/>
        <v>0.28586338916300047</v>
      </c>
      <c r="AK229" s="11">
        <f t="shared" si="151"/>
        <v>0.44265102647853194</v>
      </c>
      <c r="AL229" s="11">
        <f t="shared" si="151"/>
        <v>0.4755470646558444</v>
      </c>
      <c r="AM229" s="11">
        <f t="shared" si="151"/>
        <v>0.57848937961867231</v>
      </c>
      <c r="AN229" s="23">
        <f t="shared" si="141"/>
        <v>0.6722600797465581</v>
      </c>
      <c r="AO229" s="23">
        <f t="shared" si="142"/>
        <v>0.87730846159766074</v>
      </c>
      <c r="AP229" s="23">
        <f t="shared" si="143"/>
        <v>0.68179504390646417</v>
      </c>
      <c r="AQ229" s="23">
        <f t="shared" si="144"/>
        <v>0.65587426128666004</v>
      </c>
      <c r="AR229" s="23">
        <f t="shared" si="145"/>
        <v>0.60859987619025968</v>
      </c>
      <c r="AS229" s="23">
        <f t="shared" si="146"/>
        <v>3.052251574102673</v>
      </c>
      <c r="AT229" s="23">
        <f t="shared" si="147"/>
        <v>1.4392308770342737</v>
      </c>
      <c r="AU229" s="23">
        <f t="shared" si="148"/>
        <v>1.1967973451527831</v>
      </c>
      <c r="AV229" s="23">
        <f t="shared" si="149"/>
        <v>0.41384687637392698</v>
      </c>
    </row>
    <row r="230" spans="1:48" x14ac:dyDescent="0.35">
      <c r="A230" s="31">
        <v>2060</v>
      </c>
      <c r="B230" s="1">
        <v>-4.7674516615120384</v>
      </c>
      <c r="C230" s="1">
        <v>-6.6361562368376017</v>
      </c>
      <c r="D230" s="1">
        <v>-3.0845846130944992</v>
      </c>
      <c r="E230" s="1">
        <v>-0.86473298099555818</v>
      </c>
      <c r="F230" s="46">
        <v>3.6357456862599604</v>
      </c>
      <c r="G230" s="1">
        <v>8.4998397321727772</v>
      </c>
      <c r="H230" s="1">
        <v>11.52992948884293</v>
      </c>
      <c r="I230" s="1">
        <v>10.430962173054576</v>
      </c>
      <c r="J230" s="1">
        <v>6.2658781373238615</v>
      </c>
      <c r="K230" s="1">
        <v>2.146996456758314</v>
      </c>
      <c r="L230" s="1">
        <v>-1.1774448740292767</v>
      </c>
      <c r="M230" s="1">
        <v>-0.98186813036458953</v>
      </c>
      <c r="N230" s="1">
        <f t="shared" si="123"/>
        <v>2.0830927647982374</v>
      </c>
      <c r="O230" s="1">
        <f t="shared" si="153"/>
        <v>40.362355217654105</v>
      </c>
      <c r="P230" s="1">
        <f t="shared" si="125"/>
        <v>-4.6551881036815042</v>
      </c>
      <c r="Q230" s="1">
        <f t="shared" si="126"/>
        <v>-0.10452396927669898</v>
      </c>
      <c r="R230" s="1">
        <f t="shared" si="127"/>
        <v>10.15357713135676</v>
      </c>
      <c r="S230" s="1">
        <f t="shared" si="128"/>
        <v>2.4118099066842995</v>
      </c>
      <c r="U230" s="1">
        <f t="shared" si="129"/>
        <v>11.52992948884293</v>
      </c>
      <c r="V230" s="1">
        <f t="shared" si="130"/>
        <v>-6.6361562368376017</v>
      </c>
      <c r="W230" s="5">
        <f t="shared" si="131"/>
        <v>110.86034461450922</v>
      </c>
      <c r="X230" s="5">
        <f t="shared" si="132"/>
        <v>308.19756281294184</v>
      </c>
      <c r="Y230" s="1">
        <f t="shared" si="133"/>
        <v>197.33721819843262</v>
      </c>
      <c r="Z230" s="1">
        <f t="shared" si="134"/>
        <v>209.52895371372551</v>
      </c>
      <c r="AA230" s="7">
        <f t="shared" si="135"/>
        <v>1516.8561409015599</v>
      </c>
      <c r="AB230" s="1">
        <f t="shared" si="136"/>
        <v>159.57591157591841</v>
      </c>
      <c r="AC230" s="1">
        <f t="shared" si="137"/>
        <v>705.9804539023844</v>
      </c>
      <c r="AD230" s="1">
        <f t="shared" si="138"/>
        <v>31.072388826550011</v>
      </c>
      <c r="AE230" s="12">
        <f t="shared" si="139"/>
        <v>0.40554726175968508</v>
      </c>
      <c r="AH230" s="23">
        <f t="shared" si="140"/>
        <v>0.36745439813830416</v>
      </c>
      <c r="AI230" s="23">
        <f t="shared" si="152"/>
        <v>0.49340191126420707</v>
      </c>
      <c r="AJ230" s="11">
        <f t="shared" si="151"/>
        <v>0.30571907339298626</v>
      </c>
      <c r="AK230" s="11">
        <f t="shared" si="151"/>
        <v>0.47429602322007192</v>
      </c>
      <c r="AL230" s="11">
        <f t="shared" si="151"/>
        <v>0.50595108113301024</v>
      </c>
      <c r="AM230" s="11">
        <f t="shared" si="151"/>
        <v>0.59865530891475172</v>
      </c>
      <c r="AN230" s="23">
        <f t="shared" si="141"/>
        <v>0.6439982265095342</v>
      </c>
      <c r="AO230" s="23">
        <f t="shared" si="142"/>
        <v>0.84596883653087551</v>
      </c>
      <c r="AP230" s="23">
        <f t="shared" si="143"/>
        <v>0.65676422680213109</v>
      </c>
      <c r="AQ230" s="23">
        <f t="shared" si="144"/>
        <v>0.63657456731882123</v>
      </c>
      <c r="AR230" s="23">
        <f t="shared" si="145"/>
        <v>0.60534691308479405</v>
      </c>
      <c r="AS230" s="23">
        <f t="shared" si="146"/>
        <v>3.0806888078325785</v>
      </c>
      <c r="AT230" s="23">
        <f t="shared" si="147"/>
        <v>1.4518935414699905</v>
      </c>
      <c r="AU230" s="23">
        <f t="shared" si="148"/>
        <v>1.2118850998515192</v>
      </c>
      <c r="AV230" s="23">
        <f t="shared" si="149"/>
        <v>0.42423099812217951</v>
      </c>
    </row>
    <row r="231" spans="1:48" x14ac:dyDescent="0.35">
      <c r="A231" s="31">
        <v>2061</v>
      </c>
      <c r="B231" s="1">
        <v>-1.8619860448583609</v>
      </c>
      <c r="C231" s="1">
        <v>-6.6534024701605254</v>
      </c>
      <c r="D231" s="1">
        <v>-10.6672850757448</v>
      </c>
      <c r="E231" s="1">
        <v>-3.8616239106027801</v>
      </c>
      <c r="F231" s="46">
        <v>3.0386467380660882</v>
      </c>
      <c r="G231" s="1">
        <v>6.9465875748578272</v>
      </c>
      <c r="H231" s="1">
        <v>10.724723757448844</v>
      </c>
      <c r="I231" s="1">
        <v>9.9375276924590885</v>
      </c>
      <c r="J231" s="1">
        <v>6.5806353748147455</v>
      </c>
      <c r="K231" s="1">
        <v>1.6001422039797981</v>
      </c>
      <c r="L231" s="1">
        <v>-0.46538381340350299</v>
      </c>
      <c r="M231" s="1">
        <v>-1.1886335627402591</v>
      </c>
      <c r="N231" s="1">
        <f t="shared" si="123"/>
        <v>1.1774957053430135</v>
      </c>
      <c r="O231" s="1">
        <f t="shared" si="153"/>
        <v>37.228121137646589</v>
      </c>
      <c r="P231" s="1">
        <f t="shared" si="125"/>
        <v>-3.1657522151278257</v>
      </c>
      <c r="Q231" s="1">
        <f t="shared" si="126"/>
        <v>-3.8300874160938307</v>
      </c>
      <c r="R231" s="1">
        <f t="shared" si="127"/>
        <v>9.2029463415885875</v>
      </c>
      <c r="S231" s="1">
        <f t="shared" si="128"/>
        <v>2.5717979217970135</v>
      </c>
      <c r="U231" s="1">
        <f t="shared" si="129"/>
        <v>10.724723757448844</v>
      </c>
      <c r="V231" s="1">
        <f t="shared" si="130"/>
        <v>-10.6672850757448</v>
      </c>
      <c r="W231" s="5">
        <f t="shared" si="131"/>
        <v>122.06882748086203</v>
      </c>
      <c r="X231" s="5">
        <f t="shared" si="132"/>
        <v>312.12804283782941</v>
      </c>
      <c r="Y231" s="1">
        <f t="shared" si="133"/>
        <v>190.0592153569674</v>
      </c>
      <c r="Z231" s="1">
        <f t="shared" si="134"/>
        <v>217.09843515934571</v>
      </c>
      <c r="AA231" s="7">
        <f t="shared" si="135"/>
        <v>1358.8883881739696</v>
      </c>
      <c r="AB231" s="1">
        <f t="shared" si="136"/>
        <v>178.87126466792017</v>
      </c>
      <c r="AC231" s="1">
        <f t="shared" si="137"/>
        <v>1272.0471813811353</v>
      </c>
      <c r="AD231" s="1">
        <f t="shared" si="138"/>
        <v>32.63319514690194</v>
      </c>
      <c r="AE231" s="12">
        <f t="shared" si="139"/>
        <v>0.49174581902670134</v>
      </c>
      <c r="AH231" s="23">
        <f t="shared" si="140"/>
        <v>0.33774230664986238</v>
      </c>
      <c r="AI231" s="23">
        <f t="shared" si="152"/>
        <v>0.45359713844811167</v>
      </c>
      <c r="AJ231" s="11">
        <f t="shared" si="151"/>
        <v>0.28565997528093817</v>
      </c>
      <c r="AK231" s="11">
        <f t="shared" si="151"/>
        <v>0.44232683560399522</v>
      </c>
      <c r="AL231" s="11">
        <f t="shared" si="151"/>
        <v>0.47523558714893654</v>
      </c>
      <c r="AM231" s="11">
        <f t="shared" si="151"/>
        <v>0.57828278739470285</v>
      </c>
      <c r="AN231" s="23">
        <f t="shared" si="141"/>
        <v>0.67258849417130717</v>
      </c>
      <c r="AO231" s="23">
        <f t="shared" si="142"/>
        <v>0.8776393983799412</v>
      </c>
      <c r="AP231" s="23">
        <f t="shared" si="143"/>
        <v>0.68207655621094854</v>
      </c>
      <c r="AQ231" s="23">
        <f t="shared" si="144"/>
        <v>0.65609513185026358</v>
      </c>
      <c r="AR231" s="23">
        <f t="shared" si="145"/>
        <v>0.60864338685865327</v>
      </c>
      <c r="AS231" s="23">
        <f t="shared" si="146"/>
        <v>2.9699449576166526</v>
      </c>
      <c r="AT231" s="23">
        <f t="shared" si="147"/>
        <v>1.4004457397424801</v>
      </c>
      <c r="AU231" s="23">
        <f t="shared" si="148"/>
        <v>1.1645011144235002</v>
      </c>
      <c r="AV231" s="23">
        <f t="shared" si="149"/>
        <v>0.40262559837205558</v>
      </c>
    </row>
    <row r="232" spans="1:48" x14ac:dyDescent="0.35">
      <c r="A232" s="31">
        <v>2062</v>
      </c>
      <c r="B232" s="1">
        <v>-4.6779475643051178</v>
      </c>
      <c r="C232" s="1">
        <v>-8.9865252470201948</v>
      </c>
      <c r="D232" s="1">
        <v>-4.6826676916654293</v>
      </c>
      <c r="E232" s="1">
        <v>-2.3304791582254567</v>
      </c>
      <c r="F232" s="46">
        <v>2.4582963957572534</v>
      </c>
      <c r="G232" s="1">
        <v>8.6172303627201057</v>
      </c>
      <c r="H232" s="1">
        <v>11.280330320551654</v>
      </c>
      <c r="I232" s="1">
        <v>10.903655143993438</v>
      </c>
      <c r="J232" s="1">
        <v>6.2181357538350275</v>
      </c>
      <c r="K232" s="1">
        <v>2.226660453308841</v>
      </c>
      <c r="L232" s="1">
        <v>-1.2773874779796597</v>
      </c>
      <c r="M232" s="1">
        <v>1.0839024852372465</v>
      </c>
      <c r="N232" s="1">
        <f t="shared" si="123"/>
        <v>1.7361003146839755</v>
      </c>
      <c r="O232" s="1">
        <f t="shared" si="153"/>
        <v>39.477647976857483</v>
      </c>
      <c r="P232" s="1">
        <f t="shared" si="125"/>
        <v>-4.951035458021857</v>
      </c>
      <c r="Q232" s="1">
        <f t="shared" si="126"/>
        <v>-1.5182834847112108</v>
      </c>
      <c r="R232" s="1">
        <f t="shared" si="127"/>
        <v>10.267071942421731</v>
      </c>
      <c r="S232" s="1">
        <f t="shared" si="128"/>
        <v>2.3891362430547365</v>
      </c>
      <c r="U232" s="1">
        <f t="shared" si="129"/>
        <v>11.280330320551654</v>
      </c>
      <c r="V232" s="1">
        <f t="shared" si="130"/>
        <v>-8.9865252470201948</v>
      </c>
      <c r="W232" s="5">
        <f t="shared" si="131"/>
        <v>119.84296215694661</v>
      </c>
      <c r="X232" s="5">
        <f t="shared" si="132"/>
        <v>307.88133985540168</v>
      </c>
      <c r="Y232" s="1">
        <f t="shared" si="133"/>
        <v>188.03837769845507</v>
      </c>
      <c r="Z232" s="1">
        <f t="shared" si="134"/>
        <v>213.86215100617414</v>
      </c>
      <c r="AA232" s="7">
        <f t="shared" si="135"/>
        <v>1414.0900089194843</v>
      </c>
      <c r="AB232" s="1">
        <f t="shared" si="136"/>
        <v>172.7149193191172</v>
      </c>
      <c r="AC232" s="1">
        <f t="shared" si="137"/>
        <v>1034.7379886655351</v>
      </c>
      <c r="AD232" s="1">
        <f t="shared" si="138"/>
        <v>33.485502497388012</v>
      </c>
      <c r="AE232" s="12">
        <f t="shared" si="139"/>
        <v>0.46103690909402345</v>
      </c>
      <c r="AH232" s="23">
        <f t="shared" si="140"/>
        <v>0.35824418882835607</v>
      </c>
      <c r="AI232" s="23">
        <f t="shared" si="152"/>
        <v>0.48216612930609004</v>
      </c>
      <c r="AJ232" s="11">
        <f t="shared" si="151"/>
        <v>0.3000569470518879</v>
      </c>
      <c r="AK232" s="11">
        <f t="shared" si="151"/>
        <v>0.46527200936394636</v>
      </c>
      <c r="AL232" s="11">
        <f t="shared" si="151"/>
        <v>0.49728095017320334</v>
      </c>
      <c r="AM232" s="11">
        <f t="shared" si="151"/>
        <v>0.59290471184957361</v>
      </c>
      <c r="AN232" s="23">
        <f t="shared" si="141"/>
        <v>0.65129165731371053</v>
      </c>
      <c r="AO232" s="23">
        <f t="shared" si="142"/>
        <v>0.85471128434113819</v>
      </c>
      <c r="AP232" s="23">
        <f t="shared" si="143"/>
        <v>0.66340811514262688</v>
      </c>
      <c r="AQ232" s="23">
        <f t="shared" si="144"/>
        <v>0.64162213101915477</v>
      </c>
      <c r="AR232" s="23">
        <f t="shared" si="145"/>
        <v>0.60607393087967421</v>
      </c>
      <c r="AS232" s="23">
        <f t="shared" si="146"/>
        <v>2.9898313889266452</v>
      </c>
      <c r="AT232" s="23">
        <f t="shared" si="147"/>
        <v>1.4089213442431303</v>
      </c>
      <c r="AU232" s="23">
        <f t="shared" si="148"/>
        <v>1.1747428262424993</v>
      </c>
      <c r="AV232" s="23">
        <f t="shared" si="149"/>
        <v>0.40985417614489067</v>
      </c>
    </row>
    <row r="233" spans="1:48" x14ac:dyDescent="0.35">
      <c r="A233" s="31">
        <v>2063</v>
      </c>
      <c r="B233" s="1">
        <v>-1.6218170636442295</v>
      </c>
      <c r="C233" s="1">
        <v>-8.1492889413626859</v>
      </c>
      <c r="D233" s="1">
        <v>-5.5397534152649417</v>
      </c>
      <c r="E233" s="1">
        <v>4.0933176785888481E-2</v>
      </c>
      <c r="F233" s="46">
        <v>3.3004001336311237</v>
      </c>
      <c r="G233" s="1">
        <v>9.1716991743567977</v>
      </c>
      <c r="H233" s="1">
        <v>11.076690465811728</v>
      </c>
      <c r="I233" s="1">
        <v>10.154615750246071</v>
      </c>
      <c r="J233" s="1">
        <v>5.8684901226121919</v>
      </c>
      <c r="K233" s="1">
        <v>2.0107177859068099</v>
      </c>
      <c r="L233" s="1">
        <v>-0.32264065591711255</v>
      </c>
      <c r="M233" s="1">
        <v>1.2486553481913703</v>
      </c>
      <c r="N233" s="1">
        <f t="shared" si="123"/>
        <v>2.2698918234460845</v>
      </c>
      <c r="O233" s="1">
        <f t="shared" si="153"/>
        <v>39.571895646657914</v>
      </c>
      <c r="P233" s="1">
        <f t="shared" si="125"/>
        <v>-2.8957345065898896</v>
      </c>
      <c r="Q233" s="1">
        <f t="shared" si="126"/>
        <v>-0.73280670161597661</v>
      </c>
      <c r="R233" s="1">
        <f t="shared" si="127"/>
        <v>10.134335130138199</v>
      </c>
      <c r="S233" s="1">
        <f t="shared" si="128"/>
        <v>2.5188557508672962</v>
      </c>
      <c r="U233" s="1">
        <f t="shared" si="129"/>
        <v>11.076690465811728</v>
      </c>
      <c r="V233" s="1">
        <f t="shared" si="130"/>
        <v>-8.1492889413626859</v>
      </c>
      <c r="W233" s="5">
        <f t="shared" si="131"/>
        <v>104.61697360074545</v>
      </c>
      <c r="X233" s="5">
        <f t="shared" si="132"/>
        <v>314.78267109369625</v>
      </c>
      <c r="Y233" s="1">
        <f t="shared" si="133"/>
        <v>210.16569749295081</v>
      </c>
      <c r="Z233" s="1">
        <f t="shared" si="134"/>
        <v>209.69982234722085</v>
      </c>
      <c r="AA233" s="7">
        <f t="shared" si="135"/>
        <v>1551.9602517738933</v>
      </c>
      <c r="AB233" s="1">
        <f t="shared" si="136"/>
        <v>161.73563374534376</v>
      </c>
      <c r="AC233" s="1">
        <f t="shared" si="137"/>
        <v>878.68694100347705</v>
      </c>
      <c r="AD233" s="1">
        <f t="shared" si="138"/>
        <v>23.749156728073572</v>
      </c>
      <c r="AE233" s="12">
        <f t="shared" si="139"/>
        <v>0.42936982632812298</v>
      </c>
      <c r="AH233" s="23">
        <f t="shared" si="140"/>
        <v>0.3507298781884528</v>
      </c>
      <c r="AI233" s="23">
        <f t="shared" si="152"/>
        <v>0.48336307471255546</v>
      </c>
      <c r="AJ233" s="11">
        <f t="shared" si="151"/>
        <v>0.30066013213861065</v>
      </c>
      <c r="AK233" s="11">
        <f t="shared" si="151"/>
        <v>0.46623333559591074</v>
      </c>
      <c r="AL233" s="11">
        <f t="shared" si="151"/>
        <v>0.49820457733724755</v>
      </c>
      <c r="AM233" s="11">
        <f t="shared" si="151"/>
        <v>0.59351732170327642</v>
      </c>
      <c r="AN233" s="23">
        <f t="shared" si="141"/>
        <v>0.65048561114450076</v>
      </c>
      <c r="AO233" s="23">
        <f t="shared" si="142"/>
        <v>0.85377256870219054</v>
      </c>
      <c r="AP233" s="23">
        <f t="shared" si="143"/>
        <v>0.66268158605086047</v>
      </c>
      <c r="AQ233" s="23">
        <f t="shared" si="144"/>
        <v>0.64106710034396586</v>
      </c>
      <c r="AR233" s="23">
        <f t="shared" si="145"/>
        <v>0.60598886468476798</v>
      </c>
      <c r="AS233" s="23">
        <f t="shared" si="146"/>
        <v>3.1304721667305109</v>
      </c>
      <c r="AT233" s="23">
        <f t="shared" si="147"/>
        <v>1.4751989011920763</v>
      </c>
      <c r="AU233" s="23">
        <f t="shared" si="148"/>
        <v>1.2301459716262135</v>
      </c>
      <c r="AV233" s="23">
        <f t="shared" si="149"/>
        <v>0.42933931065957176</v>
      </c>
    </row>
    <row r="234" spans="1:48" x14ac:dyDescent="0.35">
      <c r="A234" s="31">
        <v>2064</v>
      </c>
      <c r="B234" s="1">
        <v>-0.64634976966863622</v>
      </c>
      <c r="C234" s="1">
        <v>-6.922204706042792</v>
      </c>
      <c r="D234" s="1">
        <v>-4.409088162175486</v>
      </c>
      <c r="E234" s="1">
        <v>-0.18194908735275162</v>
      </c>
      <c r="F234" s="46">
        <v>3.6911376718024962</v>
      </c>
      <c r="G234" s="1">
        <v>8.9371768633738125</v>
      </c>
      <c r="H234" s="1">
        <v>11.811215114066311</v>
      </c>
      <c r="I234" s="1">
        <v>10.691921855864981</v>
      </c>
      <c r="J234" s="1">
        <v>5.9200770541939649</v>
      </c>
      <c r="K234" s="1">
        <v>2.2106957016659212</v>
      </c>
      <c r="L234" s="1">
        <v>-0.86807291034499268</v>
      </c>
      <c r="M234" s="1">
        <v>-2.3951114385907211</v>
      </c>
      <c r="N234" s="1">
        <f t="shared" si="123"/>
        <v>2.319954015566009</v>
      </c>
      <c r="O234" s="1">
        <f t="shared" si="153"/>
        <v>41.051528559301566</v>
      </c>
      <c r="P234" s="1">
        <f t="shared" si="125"/>
        <v>-2.1066330425066861</v>
      </c>
      <c r="Q234" s="1">
        <f t="shared" si="126"/>
        <v>-0.29996652590858064</v>
      </c>
      <c r="R234" s="1">
        <f t="shared" si="127"/>
        <v>10.480104611101702</v>
      </c>
      <c r="S234" s="1">
        <f t="shared" si="128"/>
        <v>2.4208999485049647</v>
      </c>
      <c r="U234" s="1">
        <f t="shared" si="129"/>
        <v>11.811215114066311</v>
      </c>
      <c r="V234" s="1">
        <f t="shared" si="130"/>
        <v>-6.922204706042792</v>
      </c>
      <c r="W234" s="5">
        <f t="shared" si="131"/>
        <v>106.43282283856438</v>
      </c>
      <c r="X234" s="5">
        <f t="shared" si="132"/>
        <v>310.40038531566387</v>
      </c>
      <c r="Y234" s="1">
        <f t="shared" si="133"/>
        <v>203.96756247709948</v>
      </c>
      <c r="Z234" s="1">
        <f t="shared" si="134"/>
        <v>208.41660407711413</v>
      </c>
      <c r="AA234" s="7">
        <f t="shared" si="135"/>
        <v>1606.0698378058544</v>
      </c>
      <c r="AB234" s="1">
        <f t="shared" si="136"/>
        <v>156.65015174486814</v>
      </c>
      <c r="AC234" s="1">
        <f t="shared" si="137"/>
        <v>722.90961174042911</v>
      </c>
      <c r="AD234" s="1">
        <f t="shared" si="138"/>
        <v>28.107746966130307</v>
      </c>
      <c r="AE234" s="12">
        <f t="shared" si="139"/>
        <v>0.40152124251891336</v>
      </c>
      <c r="AH234" s="23">
        <f t="shared" si="140"/>
        <v>0.37783383770904688</v>
      </c>
      <c r="AI234" s="23">
        <f t="shared" si="152"/>
        <v>0.50215441270312988</v>
      </c>
      <c r="AJ234" s="11">
        <f t="shared" si="151"/>
        <v>0.31012978277953002</v>
      </c>
      <c r="AK234" s="11">
        <f t="shared" si="151"/>
        <v>0.48132559130487601</v>
      </c>
      <c r="AL234" s="11">
        <f t="shared" si="151"/>
        <v>0.51270497988115538</v>
      </c>
      <c r="AM234" s="11">
        <f t="shared" si="151"/>
        <v>0.60313493563546017</v>
      </c>
      <c r="AN234" s="23">
        <f t="shared" si="141"/>
        <v>0.6387401289208644</v>
      </c>
      <c r="AO234" s="23">
        <f t="shared" si="142"/>
        <v>0.83926612067746054</v>
      </c>
      <c r="AP234" s="23">
        <f t="shared" si="143"/>
        <v>0.65186183629719552</v>
      </c>
      <c r="AQ234" s="23">
        <f t="shared" si="144"/>
        <v>0.63289468983346742</v>
      </c>
      <c r="AR234" s="23">
        <f t="shared" si="145"/>
        <v>0.60489148015052252</v>
      </c>
      <c r="AS234" s="23">
        <f t="shared" si="146"/>
        <v>3.1574065840658676</v>
      </c>
      <c r="AT234" s="23">
        <f t="shared" si="147"/>
        <v>1.4883936982182475</v>
      </c>
      <c r="AU234" s="23">
        <f t="shared" si="148"/>
        <v>1.2434048183445183</v>
      </c>
      <c r="AV234" s="23">
        <f t="shared" si="149"/>
        <v>0.43636406868283351</v>
      </c>
    </row>
    <row r="235" spans="1:48" x14ac:dyDescent="0.35">
      <c r="A235" s="31">
        <v>2065</v>
      </c>
      <c r="B235" s="1">
        <v>-2.2635456381655485</v>
      </c>
      <c r="C235" s="1">
        <v>-4.1588457255580105</v>
      </c>
      <c r="D235" s="1">
        <v>-10.283853124400199</v>
      </c>
      <c r="E235" s="1">
        <v>-5.7409891755708831</v>
      </c>
      <c r="F235" s="46">
        <v>1.7696562126621107</v>
      </c>
      <c r="G235" s="1">
        <v>7.6651639121919946</v>
      </c>
      <c r="H235" s="1">
        <v>11.599048192091038</v>
      </c>
      <c r="I235" s="1">
        <v>10.537419178505649</v>
      </c>
      <c r="J235" s="1">
        <v>6.4579304870380065</v>
      </c>
      <c r="K235" s="1">
        <v>2.5623324063883968</v>
      </c>
      <c r="L235" s="1">
        <v>-8.9983175517471106E-2</v>
      </c>
      <c r="M235" s="1">
        <v>-1.6623741118703426</v>
      </c>
      <c r="N235" s="1">
        <f t="shared" si="123"/>
        <v>1.3659966198162286</v>
      </c>
      <c r="O235" s="1">
        <f t="shared" si="153"/>
        <v>38.029217982488802</v>
      </c>
      <c r="P235" s="1">
        <f t="shared" si="125"/>
        <v>-2.9391676007714267</v>
      </c>
      <c r="Q235" s="1">
        <f t="shared" si="126"/>
        <v>-4.7517286957696578</v>
      </c>
      <c r="R235" s="1">
        <f t="shared" si="127"/>
        <v>9.9338770942628951</v>
      </c>
      <c r="S235" s="1">
        <f t="shared" si="128"/>
        <v>2.9767599059696441</v>
      </c>
      <c r="U235" s="1">
        <f t="shared" si="129"/>
        <v>11.599048192091038</v>
      </c>
      <c r="V235" s="1">
        <f t="shared" si="130"/>
        <v>-10.283853124400199</v>
      </c>
      <c r="W235" s="5">
        <f t="shared" si="131"/>
        <v>128.31359833993005</v>
      </c>
      <c r="X235" s="5">
        <f t="shared" ref="X235:X236" si="154">INTERCEPT(L$7:M$7,L235:M235)</f>
        <v>317.25457728747239</v>
      </c>
      <c r="Y235" s="1">
        <f t="shared" si="133"/>
        <v>188.94097894754233</v>
      </c>
      <c r="Z235" s="1">
        <f t="shared" si="134"/>
        <v>222.78408781370121</v>
      </c>
      <c r="AA235" s="7">
        <f t="shared" si="135"/>
        <v>1461.0236801822678</v>
      </c>
      <c r="AB235" s="1">
        <f t="shared" si="136"/>
        <v>182.91321302426618</v>
      </c>
      <c r="AC235" s="1">
        <f t="shared" si="137"/>
        <v>1254.0350781691193</v>
      </c>
      <c r="AD235" s="1">
        <f t="shared" si="138"/>
        <v>36.856991827796961</v>
      </c>
      <c r="AE235" s="12">
        <f t="shared" si="139"/>
        <v>0.48091291402827313</v>
      </c>
      <c r="AH235" s="23">
        <f t="shared" si="140"/>
        <v>0.37000487828815931</v>
      </c>
      <c r="AI235" s="23">
        <f t="shared" si="152"/>
        <v>0.46377106837760779</v>
      </c>
      <c r="AJ235" s="11">
        <f t="shared" si="151"/>
        <v>0.29078699508792838</v>
      </c>
      <c r="AK235" s="11">
        <f t="shared" si="151"/>
        <v>0.45049802342138578</v>
      </c>
      <c r="AL235" s="11">
        <f t="shared" si="151"/>
        <v>0.48308633622839026</v>
      </c>
      <c r="AM235" s="11">
        <f t="shared" si="151"/>
        <v>0.58348991688617713</v>
      </c>
      <c r="AN235" s="23">
        <f t="shared" si="141"/>
        <v>0.66455140553454162</v>
      </c>
      <c r="AO235" s="23">
        <f t="shared" si="142"/>
        <v>0.86935926994502155</v>
      </c>
      <c r="AP235" s="23">
        <f t="shared" si="143"/>
        <v>0.67513624473954148</v>
      </c>
      <c r="AQ235" s="23">
        <f t="shared" si="144"/>
        <v>0.65067135591892311</v>
      </c>
      <c r="AR235" s="23">
        <f t="shared" si="145"/>
        <v>0.60760971929357455</v>
      </c>
      <c r="AS235" s="23">
        <f t="shared" si="146"/>
        <v>3.0649734964433004</v>
      </c>
      <c r="AT235" s="23">
        <f t="shared" si="147"/>
        <v>1.4447149637812999</v>
      </c>
      <c r="AU235" s="23">
        <f t="shared" si="148"/>
        <v>1.2024695255847724</v>
      </c>
      <c r="AV235" s="23">
        <f t="shared" si="149"/>
        <v>0.41712768894737173</v>
      </c>
    </row>
    <row r="236" spans="1:48" x14ac:dyDescent="0.35">
      <c r="A236" s="31">
        <v>2066</v>
      </c>
      <c r="B236" s="1">
        <v>-4.9859035337371047</v>
      </c>
      <c r="C236" s="1">
        <v>-7.7327203494325047</v>
      </c>
      <c r="D236" s="1">
        <v>-7.0175639197645729</v>
      </c>
      <c r="E236" s="1">
        <v>-1.4367313949160039</v>
      </c>
      <c r="F236" s="46">
        <v>2.1801933675834237</v>
      </c>
      <c r="G236" s="1">
        <v>8.3828013998737561</v>
      </c>
      <c r="H236" s="1">
        <v>11.171360373982587</v>
      </c>
      <c r="I236" s="1">
        <v>10.606472085309152</v>
      </c>
      <c r="J236" s="1">
        <v>5.7525205453564698</v>
      </c>
      <c r="K236" s="1">
        <v>2.6973545889789983</v>
      </c>
      <c r="L236" s="1">
        <v>-1.84017330459374E-2</v>
      </c>
      <c r="M236" s="1">
        <v>-2.3569726215014972</v>
      </c>
      <c r="N236" s="1">
        <f t="shared" si="123"/>
        <v>1.4368674007238973</v>
      </c>
      <c r="O236" s="1">
        <f t="shared" si="153"/>
        <v>38.093347772105389</v>
      </c>
      <c r="P236" s="1">
        <f t="shared" si="125"/>
        <v>-4.7936659983466505</v>
      </c>
      <c r="Q236" s="1">
        <f t="shared" si="126"/>
        <v>-2.0913673156990509</v>
      </c>
      <c r="R236" s="1">
        <f t="shared" si="127"/>
        <v>10.053544619721832</v>
      </c>
      <c r="S236" s="1">
        <f t="shared" si="128"/>
        <v>2.8104911337631768</v>
      </c>
      <c r="U236" s="1">
        <f t="shared" si="129"/>
        <v>11.171360373982587</v>
      </c>
      <c r="V236" s="1">
        <f t="shared" si="130"/>
        <v>-7.7327203494325047</v>
      </c>
      <c r="W236" s="5">
        <f t="shared" si="131"/>
        <v>117.11534948121417</v>
      </c>
      <c r="X236" s="5">
        <f t="shared" si="154"/>
        <v>318.76000177686649</v>
      </c>
      <c r="Y236" s="1">
        <f t="shared" si="133"/>
        <v>201.64465229565232</v>
      </c>
      <c r="Z236" s="1">
        <f t="shared" si="134"/>
        <v>217.93767562904031</v>
      </c>
      <c r="AA236" s="7">
        <f t="shared" si="135"/>
        <v>1501.7633855207648</v>
      </c>
      <c r="AB236" s="1">
        <f t="shared" si="136"/>
        <v>164.86077219374178</v>
      </c>
      <c r="AC236" s="1">
        <f t="shared" si="137"/>
        <v>849.88149864380239</v>
      </c>
      <c r="AD236" s="1">
        <f t="shared" si="138"/>
        <v>34.684963384343277</v>
      </c>
      <c r="AE236" s="12">
        <f t="shared" si="139"/>
        <v>0.42931433804470104</v>
      </c>
      <c r="AH236" s="23">
        <f t="shared" si="140"/>
        <v>0.35422319779995748</v>
      </c>
      <c r="AI236" s="23">
        <f t="shared" si="152"/>
        <v>0.46458551670573844</v>
      </c>
      <c r="AJ236" s="11">
        <f t="shared" si="151"/>
        <v>0.2911974257414745</v>
      </c>
      <c r="AK236" s="11">
        <f t="shared" si="151"/>
        <v>0.45115214727547498</v>
      </c>
      <c r="AL236" s="11">
        <f t="shared" si="151"/>
        <v>0.48371480816663281</v>
      </c>
      <c r="AM236" s="11">
        <f t="shared" si="151"/>
        <v>0.58390676051868495</v>
      </c>
      <c r="AN236" s="23">
        <f t="shared" si="141"/>
        <v>0.6639296743609534</v>
      </c>
      <c r="AO236" s="23">
        <f t="shared" si="142"/>
        <v>0.86870192515363875</v>
      </c>
      <c r="AP236" s="23">
        <f t="shared" si="143"/>
        <v>0.67459462587969821</v>
      </c>
      <c r="AQ236" s="23">
        <f t="shared" si="144"/>
        <v>0.65025006526646678</v>
      </c>
      <c r="AR236" s="23">
        <f t="shared" si="145"/>
        <v>0.60753264488896663</v>
      </c>
      <c r="AS236" s="23">
        <f t="shared" si="146"/>
        <v>3.1062370752349677</v>
      </c>
      <c r="AT236" s="23">
        <f t="shared" si="147"/>
        <v>1.4641313033670795</v>
      </c>
      <c r="AU236" s="23">
        <f t="shared" si="148"/>
        <v>1.2187245651511847</v>
      </c>
      <c r="AV236" s="23">
        <f t="shared" si="149"/>
        <v>0.42287654840881927</v>
      </c>
    </row>
    <row r="237" spans="1:48" x14ac:dyDescent="0.35">
      <c r="A237" s="31">
        <v>2067</v>
      </c>
      <c r="B237" s="1">
        <v>-3.6033672547779574</v>
      </c>
      <c r="C237" s="1">
        <v>-2.658424991991851</v>
      </c>
      <c r="D237" s="1">
        <v>-4.9661365746994157</v>
      </c>
      <c r="E237" s="1">
        <v>-3.6836989664807374</v>
      </c>
      <c r="F237" s="46">
        <v>1.31415186848966</v>
      </c>
      <c r="G237" s="1">
        <v>7.0257714749105977</v>
      </c>
      <c r="H237" s="1">
        <v>11.064841952944668</v>
      </c>
      <c r="I237" s="1">
        <v>10.146326671620704</v>
      </c>
      <c r="J237" s="1">
        <v>5.8359593754243271</v>
      </c>
      <c r="K237" s="1">
        <v>2.3289085758206101</v>
      </c>
      <c r="L237" s="1">
        <v>-8.3368638687706595E-2</v>
      </c>
      <c r="M237" s="1">
        <v>-0.65654203666600464</v>
      </c>
      <c r="N237" s="1">
        <f t="shared" si="123"/>
        <v>1.8387017879922414</v>
      </c>
      <c r="O237" s="1">
        <f t="shared" si="153"/>
        <v>35.387051343389956</v>
      </c>
      <c r="P237" s="1">
        <f t="shared" si="125"/>
        <v>-2.8729216227571022</v>
      </c>
      <c r="Q237" s="1">
        <f t="shared" si="126"/>
        <v>-2.445227890896831</v>
      </c>
      <c r="R237" s="1">
        <f t="shared" si="127"/>
        <v>9.4123133664919916</v>
      </c>
      <c r="S237" s="1">
        <f t="shared" si="128"/>
        <v>2.6938331041857428</v>
      </c>
      <c r="U237" s="1">
        <f t="shared" si="129"/>
        <v>11.064841952944668</v>
      </c>
      <c r="V237" s="1">
        <f t="shared" si="130"/>
        <v>-4.9661365746994157</v>
      </c>
      <c r="W237" s="5">
        <f t="shared" si="131"/>
        <v>127.48022643883648</v>
      </c>
      <c r="X237" s="5">
        <f t="shared" si="132"/>
        <v>317.94591572449383</v>
      </c>
      <c r="Y237" s="1">
        <f t="shared" si="133"/>
        <v>190.46568928565733</v>
      </c>
      <c r="Z237" s="1">
        <f t="shared" si="134"/>
        <v>222.71307108166516</v>
      </c>
      <c r="AA237" s="7">
        <f t="shared" si="135"/>
        <v>1404.98183293631</v>
      </c>
      <c r="AB237" s="1">
        <f t="shared" si="136"/>
        <v>173.72022466197001</v>
      </c>
      <c r="AC237" s="1">
        <f t="shared" si="137"/>
        <v>575.14557430587251</v>
      </c>
      <c r="AD237" s="1">
        <f t="shared" si="138"/>
        <v>40.620114107851478</v>
      </c>
      <c r="AE237" s="12">
        <f t="shared" si="139"/>
        <v>0.39017462866584013</v>
      </c>
      <c r="AH237" s="23">
        <f t="shared" si="140"/>
        <v>0.35029266806365827</v>
      </c>
      <c r="AI237" s="23">
        <f t="shared" si="152"/>
        <v>0.43021555206105244</v>
      </c>
      <c r="AJ237" s="11">
        <f t="shared" si="151"/>
        <v>0.27387712859769575</v>
      </c>
      <c r="AK237" s="11">
        <f t="shared" si="151"/>
        <v>0.42354792370257754</v>
      </c>
      <c r="AL237" s="11">
        <f t="shared" si="151"/>
        <v>0.45719310316522155</v>
      </c>
      <c r="AM237" s="11">
        <f t="shared" si="151"/>
        <v>0.56631583373203465</v>
      </c>
      <c r="AN237" s="23">
        <f t="shared" si="141"/>
        <v>0.69295790768540688</v>
      </c>
      <c r="AO237" s="23">
        <f t="shared" si="142"/>
        <v>0.8971508523177194</v>
      </c>
      <c r="AP237" s="23">
        <f t="shared" si="143"/>
        <v>0.69925143134333156</v>
      </c>
      <c r="AQ237" s="23">
        <f t="shared" si="144"/>
        <v>0.6696905507407479</v>
      </c>
      <c r="AR237" s="23">
        <f t="shared" si="145"/>
        <v>0.61151630942275093</v>
      </c>
      <c r="AS237" s="23">
        <f t="shared" si="146"/>
        <v>3.0532793647709835</v>
      </c>
      <c r="AT237" s="23">
        <f t="shared" si="147"/>
        <v>1.4418160909340925</v>
      </c>
      <c r="AU237" s="23">
        <f t="shared" si="148"/>
        <v>1.1962915825278013</v>
      </c>
      <c r="AV237" s="23">
        <f t="shared" si="149"/>
        <v>0.41036225927284292</v>
      </c>
    </row>
    <row r="238" spans="1:48" x14ac:dyDescent="0.35">
      <c r="A238" s="31">
        <v>2068</v>
      </c>
      <c r="B238" s="1">
        <v>-1.7684800066648765</v>
      </c>
      <c r="C238" s="1">
        <v>-4.0280071133619915</v>
      </c>
      <c r="D238" s="1">
        <v>-3.8759288074841165</v>
      </c>
      <c r="E238" s="1">
        <v>-1.0636451235939475</v>
      </c>
      <c r="F238" s="46">
        <v>2.7474481967041049</v>
      </c>
      <c r="G238" s="1">
        <v>8.0884817379545755</v>
      </c>
      <c r="H238" s="1">
        <v>11.169316933081486</v>
      </c>
      <c r="I238" s="1">
        <v>10.17308576602165</v>
      </c>
      <c r="J238" s="1">
        <v>6.1042473084357756</v>
      </c>
      <c r="K238" s="1">
        <v>1.7377128528265817</v>
      </c>
      <c r="L238" s="1">
        <v>-0.10396270274973496</v>
      </c>
      <c r="M238" s="1">
        <v>-2.0811828619046011</v>
      </c>
      <c r="N238" s="1">
        <f t="shared" si="123"/>
        <v>2.2582571816054089</v>
      </c>
      <c r="O238" s="1">
        <f t="shared" si="153"/>
        <v>38.282579942197586</v>
      </c>
      <c r="P238" s="1">
        <f t="shared" si="125"/>
        <v>-2.1510097188976243</v>
      </c>
      <c r="Q238" s="1">
        <f t="shared" si="126"/>
        <v>-0.73070857812465295</v>
      </c>
      <c r="R238" s="1">
        <f t="shared" si="127"/>
        <v>9.8102948123525717</v>
      </c>
      <c r="S238" s="1">
        <f t="shared" si="128"/>
        <v>2.5793324861708742</v>
      </c>
      <c r="U238" s="1">
        <f t="shared" si="129"/>
        <v>11.169316933081486</v>
      </c>
      <c r="V238" s="1">
        <f t="shared" si="130"/>
        <v>-4.0280071133619915</v>
      </c>
      <c r="W238" s="5">
        <f t="shared" si="131"/>
        <v>113.5123017315877</v>
      </c>
      <c r="X238" s="5">
        <f t="shared" si="132"/>
        <v>317.27827305180546</v>
      </c>
      <c r="Y238" s="1">
        <f t="shared" si="133"/>
        <v>203.76597132021777</v>
      </c>
      <c r="Z238" s="1">
        <f t="shared" si="134"/>
        <v>215.39528739169657</v>
      </c>
      <c r="AA238" s="7">
        <f t="shared" si="135"/>
        <v>1517.284475901803</v>
      </c>
      <c r="AB238" s="1">
        <f t="shared" si="136"/>
        <v>160.56638600709385</v>
      </c>
      <c r="AC238" s="1">
        <f t="shared" si="137"/>
        <v>431.17503000226759</v>
      </c>
      <c r="AD238" s="1">
        <f t="shared" si="138"/>
        <v>33.229108728040771</v>
      </c>
      <c r="AE238" s="12">
        <f t="shared" si="139"/>
        <v>0.347718791262973</v>
      </c>
      <c r="AH238" s="23">
        <f t="shared" si="140"/>
        <v>0.35414779483070685</v>
      </c>
      <c r="AI238" s="23">
        <f t="shared" si="152"/>
        <v>0.46698876526590932</v>
      </c>
      <c r="AJ238" s="11">
        <f t="shared" si="151"/>
        <v>0.29240851163006454</v>
      </c>
      <c r="AK238" s="11">
        <f t="shared" si="151"/>
        <v>0.45308231541041538</v>
      </c>
      <c r="AL238" s="11">
        <f t="shared" si="151"/>
        <v>0.48556928343353634</v>
      </c>
      <c r="AM238" s="11">
        <f t="shared" si="151"/>
        <v>0.58513676962428429</v>
      </c>
      <c r="AN238" s="23">
        <f t="shared" si="141"/>
        <v>0.66211380321029312</v>
      </c>
      <c r="AO238" s="23">
        <f t="shared" si="142"/>
        <v>0.86676700516388294</v>
      </c>
      <c r="AP238" s="23">
        <f t="shared" si="143"/>
        <v>0.67300850519579469</v>
      </c>
      <c r="AQ238" s="23">
        <f t="shared" si="144"/>
        <v>0.64901807707931791</v>
      </c>
      <c r="AR238" s="23">
        <f t="shared" si="145"/>
        <v>0.60731011821345393</v>
      </c>
      <c r="AS238" s="23">
        <f t="shared" si="146"/>
        <v>3.1187685339076365</v>
      </c>
      <c r="AT238" s="23">
        <f t="shared" si="147"/>
        <v>1.4699467934549861</v>
      </c>
      <c r="AU238" s="23">
        <f t="shared" si="148"/>
        <v>1.2238452620775664</v>
      </c>
      <c r="AV238" s="23">
        <f t="shared" si="149"/>
        <v>0.42497834536241852</v>
      </c>
    </row>
    <row r="239" spans="1:48" x14ac:dyDescent="0.35">
      <c r="A239" s="31">
        <v>2069</v>
      </c>
      <c r="B239" s="1">
        <v>-3.1511098379973452</v>
      </c>
      <c r="C239" s="1">
        <v>-2.341779749595819</v>
      </c>
      <c r="D239" s="1">
        <v>-3.026874200767129</v>
      </c>
      <c r="E239" s="1">
        <v>-3.0418284882111934</v>
      </c>
      <c r="F239" s="46">
        <v>0.93377824275658039</v>
      </c>
      <c r="G239" s="1">
        <v>7.9188979941300763</v>
      </c>
      <c r="H239" s="1">
        <v>11.361876135026474</v>
      </c>
      <c r="I239" s="1">
        <v>9.9991187224719571</v>
      </c>
      <c r="J239" s="1">
        <v>7.6369181046366057</v>
      </c>
      <c r="K239" s="1">
        <v>1.6408905813781274</v>
      </c>
      <c r="L239" s="1">
        <v>3.4768005615733899E-2</v>
      </c>
      <c r="M239" s="1">
        <v>-1.8736517347643233</v>
      </c>
      <c r="N239" s="1">
        <f t="shared" si="123"/>
        <v>2.1742503145566459</v>
      </c>
      <c r="O239" s="1">
        <f t="shared" si="153"/>
        <v>37.850589199021691</v>
      </c>
      <c r="P239" s="1">
        <f t="shared" si="125"/>
        <v>-2.524690816499255</v>
      </c>
      <c r="Q239" s="1">
        <f t="shared" si="126"/>
        <v>-1.7116414820739141</v>
      </c>
      <c r="R239" s="1">
        <f t="shared" si="127"/>
        <v>9.7599642838761707</v>
      </c>
      <c r="S239" s="1">
        <f t="shared" si="128"/>
        <v>3.104192230543489</v>
      </c>
      <c r="U239" s="1">
        <f t="shared" si="129"/>
        <v>11.361876135026474</v>
      </c>
      <c r="V239" s="1">
        <f t="shared" si="130"/>
        <v>-3.1511098379973452</v>
      </c>
      <c r="W239" s="5">
        <f t="shared" si="131"/>
        <v>128.33625410374964</v>
      </c>
      <c r="X239" s="5">
        <f t="shared" si="132"/>
        <v>319.66023863139867</v>
      </c>
      <c r="Y239" s="1">
        <f t="shared" si="133"/>
        <v>191.32398452764903</v>
      </c>
      <c r="Z239" s="1">
        <f t="shared" si="134"/>
        <v>223.99824636757415</v>
      </c>
      <c r="AA239" s="7">
        <f t="shared" si="135"/>
        <v>1449.1996092419133</v>
      </c>
      <c r="AB239" s="1">
        <f t="shared" si="136"/>
        <v>176.05798105194418</v>
      </c>
      <c r="AC239" s="1">
        <f t="shared" si="137"/>
        <v>369.8520241004876</v>
      </c>
      <c r="AD239" s="1">
        <f t="shared" si="138"/>
        <v>40.307263577777547</v>
      </c>
      <c r="AE239" s="12">
        <f t="shared" si="139"/>
        <v>0.33562955652456899</v>
      </c>
      <c r="AH239" s="23">
        <f t="shared" si="140"/>
        <v>0.36125322938247695</v>
      </c>
      <c r="AI239" s="23">
        <f t="shared" si="152"/>
        <v>0.46150248282757544</v>
      </c>
      <c r="AJ239" s="11">
        <f t="shared" si="151"/>
        <v>0.28964377087373883</v>
      </c>
      <c r="AK239" s="11">
        <f t="shared" si="151"/>
        <v>0.44867600983002126</v>
      </c>
      <c r="AL239" s="11">
        <f t="shared" si="151"/>
        <v>0.48133577415041257</v>
      </c>
      <c r="AM239" s="11">
        <f t="shared" si="151"/>
        <v>0.58232882979364098</v>
      </c>
      <c r="AN239" s="23">
        <f t="shared" si="141"/>
        <v>0.66630011749655826</v>
      </c>
      <c r="AO239" s="23">
        <f t="shared" si="142"/>
        <v>0.87119455356446673</v>
      </c>
      <c r="AP239" s="23">
        <f t="shared" si="143"/>
        <v>0.67665580196035036</v>
      </c>
      <c r="AQ239" s="23">
        <f t="shared" si="144"/>
        <v>0.65185490830154258</v>
      </c>
      <c r="AR239" s="23">
        <f t="shared" si="145"/>
        <v>0.60782883806251253</v>
      </c>
      <c r="AS239" s="23">
        <f t="shared" si="146"/>
        <v>3.0557662589943759</v>
      </c>
      <c r="AT239" s="23">
        <f t="shared" si="147"/>
        <v>1.4404753830400308</v>
      </c>
      <c r="AU239" s="23">
        <f t="shared" si="148"/>
        <v>1.1986825447280782</v>
      </c>
      <c r="AV239" s="23">
        <f t="shared" si="149"/>
        <v>0.41551125335279099</v>
      </c>
    </row>
    <row r="240" spans="1:48" x14ac:dyDescent="0.35">
      <c r="A240" s="31">
        <v>2070</v>
      </c>
      <c r="B240" s="1">
        <v>-4.324676870876643</v>
      </c>
      <c r="C240" s="1">
        <v>-4.2149395355220571</v>
      </c>
      <c r="D240" s="1">
        <v>-6.2677607367655543</v>
      </c>
      <c r="E240" s="1">
        <v>-3.6249201744611543</v>
      </c>
      <c r="F240" s="46">
        <v>4.1559412718014421</v>
      </c>
      <c r="G240" s="1">
        <v>9.7081931082731714</v>
      </c>
      <c r="H240" s="1">
        <v>11.486034545964134</v>
      </c>
      <c r="I240" s="1">
        <v>10.551236912642976</v>
      </c>
      <c r="J240" s="1">
        <v>5.4342502352645505</v>
      </c>
      <c r="K240" s="1">
        <v>2.0467543031205877</v>
      </c>
      <c r="L240" s="1">
        <v>-0.31029294010913999</v>
      </c>
      <c r="M240" s="1">
        <v>-0.24060217157122399</v>
      </c>
      <c r="N240" s="1">
        <f t="shared" si="123"/>
        <v>2.0332681623134237</v>
      </c>
      <c r="O240" s="1">
        <f t="shared" si="153"/>
        <v>41.335656073946275</v>
      </c>
      <c r="P240" s="1">
        <f t="shared" si="125"/>
        <v>-3.4710893803876743</v>
      </c>
      <c r="Q240" s="1">
        <f t="shared" si="126"/>
        <v>-1.9122465464750888</v>
      </c>
      <c r="R240" s="1">
        <f t="shared" si="127"/>
        <v>10.581821522293426</v>
      </c>
      <c r="S240" s="1">
        <f t="shared" si="128"/>
        <v>2.3902371994253326</v>
      </c>
      <c r="U240" s="1">
        <f t="shared" si="129"/>
        <v>11.486034545964134</v>
      </c>
      <c r="V240" s="1">
        <f t="shared" si="130"/>
        <v>-6.2677607367655543</v>
      </c>
      <c r="W240" s="5">
        <f t="shared" si="131"/>
        <v>119.20923198345484</v>
      </c>
      <c r="X240" s="5">
        <f t="shared" si="132"/>
        <v>314.98483454223816</v>
      </c>
      <c r="Y240" s="1">
        <f t="shared" si="133"/>
        <v>195.77560255878331</v>
      </c>
      <c r="Z240" s="1">
        <f t="shared" si="134"/>
        <v>217.09703326284651</v>
      </c>
      <c r="AA240" s="7">
        <f t="shared" si="135"/>
        <v>1499.1235561647529</v>
      </c>
      <c r="AB240" s="1">
        <f t="shared" si="136"/>
        <v>164.54899335205619</v>
      </c>
      <c r="AC240" s="1">
        <f t="shared" si="137"/>
        <v>687.56914653754257</v>
      </c>
      <c r="AD240" s="1">
        <f t="shared" si="138"/>
        <v>36.934735307426749</v>
      </c>
      <c r="AE240" s="12">
        <f t="shared" si="139"/>
        <v>0.40378067208012025</v>
      </c>
      <c r="AH240" s="23">
        <f t="shared" si="140"/>
        <v>0.36583467474607662</v>
      </c>
      <c r="AI240" s="23">
        <f t="shared" si="152"/>
        <v>0.50576283213911766</v>
      </c>
      <c r="AJ240" s="11">
        <f t="shared" si="151"/>
        <v>0.31194819887325614</v>
      </c>
      <c r="AK240" s="11">
        <f t="shared" si="151"/>
        <v>0.48422369195425202</v>
      </c>
      <c r="AL240" s="11">
        <f t="shared" si="151"/>
        <v>0.51548942952467347</v>
      </c>
      <c r="AM240" s="11">
        <f t="shared" si="151"/>
        <v>0.60498176448065077</v>
      </c>
      <c r="AN240" s="23">
        <f t="shared" si="141"/>
        <v>0.63668029780483881</v>
      </c>
      <c r="AO240" s="23">
        <f t="shared" si="142"/>
        <v>0.83653018403974899</v>
      </c>
      <c r="AP240" s="23">
        <f t="shared" si="143"/>
        <v>0.64991034013423277</v>
      </c>
      <c r="AQ240" s="23">
        <f t="shared" si="144"/>
        <v>0.63144184885378241</v>
      </c>
      <c r="AR240" s="23">
        <f t="shared" si="145"/>
        <v>0.6047319924702157</v>
      </c>
      <c r="AS240" s="23">
        <f t="shared" si="146"/>
        <v>3.0454955793228708</v>
      </c>
      <c r="AT240" s="23">
        <f t="shared" si="147"/>
        <v>1.4358308135063205</v>
      </c>
      <c r="AU240" s="23">
        <f t="shared" si="148"/>
        <v>1.1999136724350867</v>
      </c>
      <c r="AV240" s="23">
        <f t="shared" si="149"/>
        <v>0.42152974167357998</v>
      </c>
    </row>
    <row r="241" spans="1:48" x14ac:dyDescent="0.35">
      <c r="A241" s="31">
        <v>2071</v>
      </c>
      <c r="B241" s="1">
        <v>-1.0231642764162401</v>
      </c>
      <c r="C241" s="1">
        <v>-7.3822288437109647</v>
      </c>
      <c r="D241" s="1">
        <v>-2.7042507274724312</v>
      </c>
      <c r="E241" s="1">
        <v>-0.20916583732932001</v>
      </c>
      <c r="F241" s="46">
        <v>4.1277554210656193</v>
      </c>
      <c r="G241" s="1">
        <v>9.1697578844174501</v>
      </c>
      <c r="H241" s="1">
        <v>11.568147982712199</v>
      </c>
      <c r="I241" s="1">
        <v>10.384224719293002</v>
      </c>
      <c r="J241" s="1">
        <v>7.3786407990242147</v>
      </c>
      <c r="K241" s="1">
        <v>1.7128681244196589</v>
      </c>
      <c r="L241" s="1">
        <v>-0.45768026929260403</v>
      </c>
      <c r="M241" s="1">
        <v>-2.0096867077365381</v>
      </c>
      <c r="N241" s="1">
        <f t="shared" si="123"/>
        <v>2.5462681890811707</v>
      </c>
      <c r="O241" s="1">
        <f t="shared" si="153"/>
        <v>42.628526806512482</v>
      </c>
      <c r="P241" s="1">
        <f t="shared" si="125"/>
        <v>-2.8819984305661426</v>
      </c>
      <c r="Q241" s="1">
        <f t="shared" si="126"/>
        <v>0.40477961875462265</v>
      </c>
      <c r="R241" s="1">
        <f t="shared" si="127"/>
        <v>10.374043528807549</v>
      </c>
      <c r="S241" s="1">
        <f t="shared" si="128"/>
        <v>2.8779428847170898</v>
      </c>
      <c r="U241" s="1">
        <f t="shared" si="129"/>
        <v>11.568147982712199</v>
      </c>
      <c r="V241" s="1">
        <f t="shared" si="130"/>
        <v>-7.3822288437109647</v>
      </c>
      <c r="W241" s="5">
        <f t="shared" si="131"/>
        <v>106.47098774878502</v>
      </c>
      <c r="X241" s="5">
        <f t="shared" si="132"/>
        <v>312.56879199106447</v>
      </c>
      <c r="Y241" s="1">
        <f t="shared" si="133"/>
        <v>206.09780424227944</v>
      </c>
      <c r="Z241" s="1">
        <f t="shared" si="134"/>
        <v>209.51988986992475</v>
      </c>
      <c r="AA241" s="7">
        <f t="shared" si="135"/>
        <v>1589.4465989244923</v>
      </c>
      <c r="AB241" s="1">
        <f t="shared" si="136"/>
        <v>156.48615320654687</v>
      </c>
      <c r="AC241" s="1">
        <f t="shared" si="137"/>
        <v>770.14439589516223</v>
      </c>
      <c r="AD241" s="1">
        <f t="shared" si="138"/>
        <v>28.227911145511584</v>
      </c>
      <c r="AE241" s="12">
        <f t="shared" si="139"/>
        <v>0.4104073722730639</v>
      </c>
      <c r="AH241" s="23">
        <f t="shared" si="140"/>
        <v>0.36886466056208017</v>
      </c>
      <c r="AI241" s="23">
        <f t="shared" si="152"/>
        <v>0.52218229044270847</v>
      </c>
      <c r="AJ241" s="11">
        <f t="shared" si="151"/>
        <v>0.32022257156167988</v>
      </c>
      <c r="AK241" s="11">
        <f t="shared" si="151"/>
        <v>0.49741097342642732</v>
      </c>
      <c r="AL241" s="11">
        <f t="shared" si="151"/>
        <v>0.52815956270382225</v>
      </c>
      <c r="AM241" s="11">
        <f t="shared" si="151"/>
        <v>0.61338542424233111</v>
      </c>
      <c r="AN241" s="23">
        <f t="shared" si="141"/>
        <v>0.628103219341271</v>
      </c>
      <c r="AO241" s="23">
        <f t="shared" si="142"/>
        <v>0.82428289831627566</v>
      </c>
      <c r="AP241" s="23">
        <f t="shared" si="143"/>
        <v>0.64154374708021689</v>
      </c>
      <c r="AQ241" s="23">
        <f t="shared" si="144"/>
        <v>0.62530482355618766</v>
      </c>
      <c r="AR241" s="23">
        <f t="shared" si="145"/>
        <v>0.60421473541910919</v>
      </c>
      <c r="AS241" s="23">
        <f t="shared" si="146"/>
        <v>3.1128598410590289</v>
      </c>
      <c r="AT241" s="23">
        <f t="shared" si="147"/>
        <v>1.4689057828299847</v>
      </c>
      <c r="AU241" s="23">
        <f t="shared" si="148"/>
        <v>1.2295139685117997</v>
      </c>
      <c r="AV241" s="23">
        <f t="shared" si="149"/>
        <v>0.43385705367259525</v>
      </c>
    </row>
    <row r="242" spans="1:48" x14ac:dyDescent="0.35">
      <c r="A242" s="31">
        <v>2072</v>
      </c>
      <c r="B242" s="1">
        <v>-1.6428114608672959</v>
      </c>
      <c r="C242" s="1">
        <v>-6.863515377031387</v>
      </c>
      <c r="D242" s="1">
        <v>-1.8345839249253002</v>
      </c>
      <c r="E242" s="1">
        <v>-0.28380806766088001</v>
      </c>
      <c r="F242" s="46">
        <v>3.8215428047113731</v>
      </c>
      <c r="G242" s="1">
        <v>9.3415347257204573</v>
      </c>
      <c r="H242" s="1">
        <v>11.489278097552599</v>
      </c>
      <c r="I242" s="1">
        <v>10.721705286891186</v>
      </c>
      <c r="J242" s="1">
        <v>7.5233488312462118</v>
      </c>
      <c r="K242" s="1">
        <v>2.5643059376199808</v>
      </c>
      <c r="L242" s="1">
        <v>0.2204011001972</v>
      </c>
      <c r="M242" s="1">
        <v>-0.80107304851453998</v>
      </c>
      <c r="N242" s="1">
        <f t="shared" si="123"/>
        <v>2.8546937420783007</v>
      </c>
      <c r="O242" s="1">
        <f t="shared" si="153"/>
        <v>42.897409746121824</v>
      </c>
      <c r="P242" s="1">
        <f t="shared" si="125"/>
        <v>-3.5053378485450737</v>
      </c>
      <c r="Q242" s="1">
        <f t="shared" si="126"/>
        <v>0.56771693737506423</v>
      </c>
      <c r="R242" s="1">
        <f t="shared" si="127"/>
        <v>10.517506036721414</v>
      </c>
      <c r="S242" s="1">
        <f t="shared" si="128"/>
        <v>3.4360186230211309</v>
      </c>
      <c r="U242" s="1">
        <f t="shared" si="129"/>
        <v>11.489278097552599</v>
      </c>
      <c r="V242" s="1">
        <f t="shared" si="130"/>
        <v>-6.863515377031387</v>
      </c>
      <c r="W242" s="5">
        <f t="shared" si="131"/>
        <v>107.10850334910714</v>
      </c>
      <c r="X242" s="5">
        <f t="shared" ref="X242:X269" si="155">INTERCEPT(L$7:M$7,L242:M242)</f>
        <v>325.58091402948622</v>
      </c>
      <c r="Y242" s="1">
        <f t="shared" si="133"/>
        <v>218.47241068037908</v>
      </c>
      <c r="Z242" s="1">
        <f t="shared" si="134"/>
        <v>216.34470868929668</v>
      </c>
      <c r="AA242" s="7">
        <f t="shared" si="135"/>
        <v>1673.3935219663972</v>
      </c>
      <c r="AB242" s="1">
        <f t="shared" si="136"/>
        <v>159.53971135804267</v>
      </c>
      <c r="AC242" s="1">
        <f t="shared" si="137"/>
        <v>730.0021747687166</v>
      </c>
      <c r="AD242" s="1">
        <f t="shared" si="138"/>
        <v>27.338647670085805</v>
      </c>
      <c r="AE242" s="12">
        <f t="shared" si="139"/>
        <v>0.39776635733892984</v>
      </c>
      <c r="AH242" s="23">
        <f t="shared" si="140"/>
        <v>0.36595436179969093</v>
      </c>
      <c r="AI242" s="23">
        <f t="shared" si="152"/>
        <v>0.52559710377574709</v>
      </c>
      <c r="AJ242" s="11">
        <f t="shared" si="151"/>
        <v>0.3219434223751797</v>
      </c>
      <c r="AK242" s="11">
        <f t="shared" si="151"/>
        <v>0.50015357941044269</v>
      </c>
      <c r="AL242" s="11">
        <f t="shared" si="151"/>
        <v>0.53079461551199381</v>
      </c>
      <c r="AM242" s="11">
        <f t="shared" si="151"/>
        <v>0.61513316334979184</v>
      </c>
      <c r="AN242" s="23">
        <f t="shared" si="141"/>
        <v>0.62648332113883864</v>
      </c>
      <c r="AO242" s="23">
        <f t="shared" si="142"/>
        <v>0.82177741130046611</v>
      </c>
      <c r="AP242" s="23">
        <f t="shared" si="143"/>
        <v>0.63990944522749638</v>
      </c>
      <c r="AQ242" s="23">
        <f t="shared" si="144"/>
        <v>0.62412608304169015</v>
      </c>
      <c r="AR242" s="23">
        <f t="shared" si="145"/>
        <v>0.60415009525671315</v>
      </c>
      <c r="AS242" s="23">
        <f t="shared" si="146"/>
        <v>3.1891474012062755</v>
      </c>
      <c r="AT242" s="23">
        <f t="shared" si="147"/>
        <v>1.5052759872299526</v>
      </c>
      <c r="AU242" s="23">
        <f t="shared" si="148"/>
        <v>1.2603751012328177</v>
      </c>
      <c r="AV242" s="23">
        <f t="shared" si="149"/>
        <v>0.44514295200171511</v>
      </c>
    </row>
    <row r="243" spans="1:48" x14ac:dyDescent="0.35">
      <c r="A243" s="31">
        <v>2073</v>
      </c>
      <c r="B243" s="1">
        <v>-1.0260331758802299</v>
      </c>
      <c r="C243" s="1">
        <v>-3.6414230966104304</v>
      </c>
      <c r="D243" s="1">
        <v>-3.3736582422983807</v>
      </c>
      <c r="E243" s="1">
        <v>-1.9987081040324122</v>
      </c>
      <c r="F243" s="46">
        <v>4.2069786132560818</v>
      </c>
      <c r="G243" s="1">
        <v>8.7726782259488747</v>
      </c>
      <c r="H243" s="1">
        <v>12.006271440980218</v>
      </c>
      <c r="I243" s="1">
        <v>10.595919489025766</v>
      </c>
      <c r="J243" s="1">
        <v>6.5653946907935907</v>
      </c>
      <c r="K243" s="1">
        <v>2.5227645065879916</v>
      </c>
      <c r="L243" s="1">
        <v>0.78261122920714998</v>
      </c>
      <c r="M243" s="1">
        <v>-0.83670648045700002</v>
      </c>
      <c r="N243" s="1">
        <f t="shared" si="123"/>
        <v>2.881340758043434</v>
      </c>
      <c r="O243" s="1">
        <f t="shared" si="153"/>
        <v>42.147242460004527</v>
      </c>
      <c r="P243" s="1">
        <f t="shared" si="125"/>
        <v>-1.8228431070017335</v>
      </c>
      <c r="Q243" s="1">
        <f t="shared" si="126"/>
        <v>-0.38846257769157039</v>
      </c>
      <c r="R243" s="1">
        <f t="shared" si="127"/>
        <v>10.458289718651621</v>
      </c>
      <c r="S243" s="1">
        <f t="shared" si="128"/>
        <v>3.2902568088629107</v>
      </c>
      <c r="U243" s="1">
        <f t="shared" si="129"/>
        <v>12.006271440980218</v>
      </c>
      <c r="V243" s="1">
        <f t="shared" si="130"/>
        <v>-3.6414230966104304</v>
      </c>
      <c r="W243" s="5">
        <f t="shared" si="131"/>
        <v>114.82334428890162</v>
      </c>
      <c r="X243" s="5">
        <f t="shared" si="155"/>
        <v>333.74055545021406</v>
      </c>
      <c r="Y243" s="1">
        <f t="shared" si="133"/>
        <v>218.91721116131242</v>
      </c>
      <c r="Z243" s="1">
        <f t="shared" si="134"/>
        <v>224.28194986955785</v>
      </c>
      <c r="AA243" s="7">
        <f t="shared" si="135"/>
        <v>1752.2529735367341</v>
      </c>
      <c r="AB243" s="1">
        <f t="shared" si="136"/>
        <v>154.24243025941541</v>
      </c>
      <c r="AC243" s="1">
        <f t="shared" si="137"/>
        <v>374.44129868263917</v>
      </c>
      <c r="AD243" s="1">
        <f t="shared" si="138"/>
        <v>37.702129159193916</v>
      </c>
      <c r="AE243" s="12">
        <f t="shared" si="139"/>
        <v>0.3161306520178418</v>
      </c>
      <c r="AH243" s="23">
        <f t="shared" si="140"/>
        <v>0.38503141617217007</v>
      </c>
      <c r="AI243" s="23">
        <f t="shared" si="152"/>
        <v>0.51606997924205744</v>
      </c>
      <c r="AJ243" s="11">
        <f t="shared" si="151"/>
        <v>0.31714235174402899</v>
      </c>
      <c r="AK243" s="11">
        <f t="shared" si="151"/>
        <v>0.49250187309204618</v>
      </c>
      <c r="AL243" s="11">
        <f t="shared" si="151"/>
        <v>0.52344297610804436</v>
      </c>
      <c r="AM243" s="11">
        <f t="shared" si="151"/>
        <v>0.61025707599002943</v>
      </c>
      <c r="AN243" s="23">
        <f t="shared" si="141"/>
        <v>0.63114366329065952</v>
      </c>
      <c r="AO243" s="23">
        <f t="shared" si="142"/>
        <v>0.82880335772322766</v>
      </c>
      <c r="AP243" s="23">
        <f t="shared" si="143"/>
        <v>0.64455995189094217</v>
      </c>
      <c r="AQ243" s="23">
        <f t="shared" si="144"/>
        <v>0.62749861106795568</v>
      </c>
      <c r="AR243" s="23">
        <f t="shared" si="145"/>
        <v>0.60436735235609096</v>
      </c>
      <c r="AS243" s="23">
        <f t="shared" si="146"/>
        <v>3.2773483493460378</v>
      </c>
      <c r="AT243" s="23">
        <f t="shared" si="147"/>
        <v>1.5459231246594163</v>
      </c>
      <c r="AU243" s="23">
        <f t="shared" si="148"/>
        <v>1.2932110126158096</v>
      </c>
      <c r="AV243" s="23">
        <f t="shared" si="149"/>
        <v>0.45559288854612162</v>
      </c>
    </row>
    <row r="244" spans="1:48" x14ac:dyDescent="0.35">
      <c r="A244" s="31">
        <v>2074</v>
      </c>
      <c r="B244" s="1">
        <v>-3.1</v>
      </c>
      <c r="C244" s="1">
        <v>-0.5366913259735604</v>
      </c>
      <c r="D244" s="1">
        <v>6.7811238946047681E-2</v>
      </c>
      <c r="E244" s="1">
        <v>-0.20883797398298043</v>
      </c>
      <c r="F244" s="46">
        <v>3.5657139968066467</v>
      </c>
      <c r="G244" s="1">
        <v>8.3064003409779019</v>
      </c>
      <c r="H244" s="1">
        <v>12.077955174636934</v>
      </c>
      <c r="I244" s="1">
        <v>11.305754259977743</v>
      </c>
      <c r="J244" s="1">
        <v>7.4983003050401296</v>
      </c>
      <c r="K244" s="1">
        <v>3.5896451360271167</v>
      </c>
      <c r="L244" s="1">
        <v>0.19473129228413</v>
      </c>
      <c r="M244" s="1">
        <v>-0.64603323678760005</v>
      </c>
      <c r="N244" s="1">
        <f t="shared" si="123"/>
        <v>3.5095624339960421</v>
      </c>
      <c r="O244" s="1">
        <f t="shared" si="153"/>
        <v>42.754124077439357</v>
      </c>
      <c r="P244" s="1">
        <f t="shared" si="125"/>
        <v>-1.4911326021435201</v>
      </c>
      <c r="Q244" s="1">
        <f t="shared" si="126"/>
        <v>1.1415624205899046</v>
      </c>
      <c r="R244" s="1">
        <f t="shared" si="127"/>
        <v>10.563369925197525</v>
      </c>
      <c r="S244" s="1">
        <f t="shared" si="128"/>
        <v>3.7608922444504587</v>
      </c>
      <c r="U244" s="1">
        <f t="shared" si="129"/>
        <v>12.077955174636934</v>
      </c>
      <c r="V244" s="1">
        <f t="shared" si="130"/>
        <v>-3.1</v>
      </c>
      <c r="W244" s="5">
        <f t="shared" si="131"/>
        <v>106.68750046516075</v>
      </c>
      <c r="X244" s="5">
        <f t="shared" si="155"/>
        <v>326.06417101257045</v>
      </c>
      <c r="Y244" s="1">
        <f t="shared" si="133"/>
        <v>219.3766705474097</v>
      </c>
      <c r="Z244" s="1">
        <f t="shared" si="134"/>
        <v>216.37583573886559</v>
      </c>
      <c r="AA244" s="7">
        <f t="shared" si="135"/>
        <v>1766.4143954884723</v>
      </c>
      <c r="AB244" s="1">
        <f t="shared" si="136"/>
        <v>137.94694501494669</v>
      </c>
      <c r="AC244" s="1">
        <f t="shared" si="137"/>
        <v>285.09035303088979</v>
      </c>
      <c r="AD244" s="1">
        <f t="shared" si="138"/>
        <v>37.714027957687406</v>
      </c>
      <c r="AE244" s="12">
        <f t="shared" si="139"/>
        <v>0.28660088609110995</v>
      </c>
      <c r="AH244" s="23">
        <f t="shared" si="140"/>
        <v>0.38767654594410289</v>
      </c>
      <c r="AI244" s="23">
        <f t="shared" si="152"/>
        <v>0.52377737578347983</v>
      </c>
      <c r="AJ244" s="11">
        <f t="shared" si="151"/>
        <v>0.3210263940956119</v>
      </c>
      <c r="AK244" s="11">
        <f t="shared" si="151"/>
        <v>0.49869206558988144</v>
      </c>
      <c r="AL244" s="11">
        <f t="shared" si="151"/>
        <v>0.52939041595890568</v>
      </c>
      <c r="AM244" s="11">
        <f t="shared" si="151"/>
        <v>0.61420180650335587</v>
      </c>
      <c r="AN244" s="23">
        <f t="shared" si="141"/>
        <v>0.62733952819768724</v>
      </c>
      <c r="AO244" s="23">
        <f t="shared" si="142"/>
        <v>0.8231107823808036</v>
      </c>
      <c r="AP244" s="23">
        <f t="shared" si="143"/>
        <v>0.64077582117762921</v>
      </c>
      <c r="AQ244" s="23">
        <f t="shared" si="144"/>
        <v>0.62475004223582065</v>
      </c>
      <c r="AR244" s="23">
        <f t="shared" si="145"/>
        <v>0.60418270147590469</v>
      </c>
      <c r="AS244" s="23">
        <f t="shared" si="146"/>
        <v>3.2792452211821534</v>
      </c>
      <c r="AT244" s="23">
        <f t="shared" si="147"/>
        <v>1.5475945345135074</v>
      </c>
      <c r="AU244" s="23">
        <f t="shared" si="148"/>
        <v>1.2955794530298061</v>
      </c>
      <c r="AV244" s="23">
        <f t="shared" si="149"/>
        <v>0.4573603133120121</v>
      </c>
    </row>
    <row r="245" spans="1:48" x14ac:dyDescent="0.35">
      <c r="A245" s="31">
        <v>2075</v>
      </c>
      <c r="B245" s="1">
        <v>-0.589397751687467</v>
      </c>
      <c r="C245" s="1">
        <v>-0.61905040849881221</v>
      </c>
      <c r="D245" s="1">
        <v>-3.1</v>
      </c>
      <c r="E245" s="1">
        <v>-2.1822706750405851</v>
      </c>
      <c r="F245" s="46">
        <v>0.95266473058993273</v>
      </c>
      <c r="G245" s="1">
        <v>8.5231887681208391</v>
      </c>
      <c r="H245" s="1">
        <v>11.604410378316407</v>
      </c>
      <c r="I245" s="1">
        <v>11.332406981129372</v>
      </c>
      <c r="J245" s="1">
        <v>7.1423387204975066</v>
      </c>
      <c r="K245" s="1">
        <v>3.1566607270147835</v>
      </c>
      <c r="L245" s="1">
        <v>0.56356551955483003</v>
      </c>
      <c r="M245" s="1">
        <v>-0.59500594573471</v>
      </c>
      <c r="N245" s="1">
        <f t="shared" si="123"/>
        <v>3.0157925870218407</v>
      </c>
      <c r="O245" s="1">
        <f t="shared" si="153"/>
        <v>39.555009578654058</v>
      </c>
      <c r="P245" s="1">
        <f t="shared" si="125"/>
        <v>-0.61816046565795979</v>
      </c>
      <c r="Q245" s="1">
        <f t="shared" si="126"/>
        <v>-1.4432019814835508</v>
      </c>
      <c r="R245" s="1">
        <f t="shared" si="127"/>
        <v>10.486668709188875</v>
      </c>
      <c r="S245" s="1">
        <f t="shared" si="128"/>
        <v>3.6208549890223733</v>
      </c>
      <c r="U245" s="1">
        <f t="shared" si="129"/>
        <v>11.604410378316407</v>
      </c>
      <c r="V245" s="1">
        <f t="shared" si="130"/>
        <v>-3.1</v>
      </c>
      <c r="W245" s="5">
        <f t="shared" si="131"/>
        <v>126.23145997496272</v>
      </c>
      <c r="X245" s="5">
        <f t="shared" si="155"/>
        <v>333.83615716543358</v>
      </c>
      <c r="Y245" s="1">
        <f t="shared" si="133"/>
        <v>207.60469719047086</v>
      </c>
      <c r="Z245" s="1">
        <f t="shared" si="134"/>
        <v>230.03380857019815</v>
      </c>
      <c r="AA245" s="7">
        <f t="shared" si="135"/>
        <v>1606.0867351095567</v>
      </c>
      <c r="AB245" s="1">
        <f t="shared" si="136"/>
        <v>165.16728896239226</v>
      </c>
      <c r="AC245" s="1">
        <f t="shared" si="137"/>
        <v>341.34573052227728</v>
      </c>
      <c r="AD245" s="1">
        <f t="shared" si="138"/>
        <v>43.647815493766586</v>
      </c>
      <c r="AE245" s="12">
        <f t="shared" si="139"/>
        <v>0.315543178607881</v>
      </c>
      <c r="AH245" s="23">
        <f t="shared" si="140"/>
        <v>0.37020274295987543</v>
      </c>
      <c r="AI245" s="23">
        <f t="shared" si="152"/>
        <v>0.48314862164890648</v>
      </c>
      <c r="AJ245" s="11">
        <f t="shared" si="151"/>
        <v>0.30055206130338596</v>
      </c>
      <c r="AK245" s="11">
        <f t="shared" si="151"/>
        <v>0.46606109770227139</v>
      </c>
      <c r="AL245" s="11">
        <f t="shared" si="151"/>
        <v>0.49803909387080975</v>
      </c>
      <c r="AM245" s="11">
        <f t="shared" si="151"/>
        <v>0.59340756226125135</v>
      </c>
      <c r="AN245" s="23">
        <f t="shared" si="141"/>
        <v>0.65062951809178815</v>
      </c>
      <c r="AO245" s="23">
        <f t="shared" si="142"/>
        <v>0.85394062603679688</v>
      </c>
      <c r="AP245" s="23">
        <f t="shared" si="143"/>
        <v>0.66281142715146291</v>
      </c>
      <c r="AQ245" s="23">
        <f t="shared" si="144"/>
        <v>0.64116623988611343</v>
      </c>
      <c r="AR245" s="23">
        <f t="shared" si="145"/>
        <v>0.6060039721698286</v>
      </c>
      <c r="AS245" s="23">
        <f t="shared" si="146"/>
        <v>3.184907229153354</v>
      </c>
      <c r="AT245" s="23">
        <f t="shared" si="147"/>
        <v>1.5008501152390699</v>
      </c>
      <c r="AU245" s="23">
        <f t="shared" si="148"/>
        <v>1.2515102995070566</v>
      </c>
      <c r="AV245" s="23">
        <f t="shared" si="149"/>
        <v>0.43676745352719443</v>
      </c>
    </row>
    <row r="246" spans="1:48" x14ac:dyDescent="0.35">
      <c r="A246" s="31">
        <v>2076</v>
      </c>
      <c r="B246" s="1">
        <v>-2.3638476010774401</v>
      </c>
      <c r="C246" s="1">
        <v>-0.19567353290983203</v>
      </c>
      <c r="D246" s="1">
        <v>-5.7132805473724577</v>
      </c>
      <c r="E246" s="1">
        <v>-2.08926252685057</v>
      </c>
      <c r="F246" s="46">
        <v>4.8383807570698618</v>
      </c>
      <c r="G246" s="1">
        <v>10.986190041297977</v>
      </c>
      <c r="H246" s="1">
        <v>12.4</v>
      </c>
      <c r="I246" s="1">
        <v>11.572194439158414</v>
      </c>
      <c r="J246" s="1">
        <v>7.5953928802320538</v>
      </c>
      <c r="K246" s="1">
        <v>1.9729925172717853</v>
      </c>
      <c r="L246" s="1">
        <v>0.5977181985519604</v>
      </c>
      <c r="M246" s="1">
        <v>-0.74435142611500005</v>
      </c>
      <c r="N246" s="1">
        <f t="shared" si="123"/>
        <v>3.2380377666047289</v>
      </c>
      <c r="O246" s="1">
        <f t="shared" si="153"/>
        <v>47.392158117758306</v>
      </c>
      <c r="P246" s="1">
        <f t="shared" si="125"/>
        <v>-1.0515090265739941</v>
      </c>
      <c r="Q246" s="1">
        <f t="shared" si="126"/>
        <v>-0.98805410571772201</v>
      </c>
      <c r="R246" s="1">
        <f t="shared" si="127"/>
        <v>11.652794826818798</v>
      </c>
      <c r="S246" s="1">
        <f t="shared" si="128"/>
        <v>3.3887011986852666</v>
      </c>
      <c r="U246" s="1">
        <f t="shared" si="129"/>
        <v>12.4</v>
      </c>
      <c r="V246" s="1">
        <f t="shared" si="130"/>
        <v>-5.7132805473724577</v>
      </c>
      <c r="W246" s="5">
        <f t="shared" si="131"/>
        <v>114.19829507053964</v>
      </c>
      <c r="X246" s="5">
        <f t="shared" si="155"/>
        <v>332.58379976773466</v>
      </c>
      <c r="Y246" s="1">
        <f t="shared" si="133"/>
        <v>218.38550469719502</v>
      </c>
      <c r="Z246" s="1">
        <f t="shared" si="134"/>
        <v>223.39104741913715</v>
      </c>
      <c r="AA246" s="7">
        <f t="shared" si="135"/>
        <v>1805.3201721634787</v>
      </c>
      <c r="AB246" s="1">
        <f t="shared" si="136"/>
        <v>145.36213790510607</v>
      </c>
      <c r="AC246" s="1">
        <f t="shared" si="137"/>
        <v>553.66311654514334</v>
      </c>
      <c r="AD246" s="1">
        <f t="shared" si="138"/>
        <v>41.51722611798661</v>
      </c>
      <c r="AE246" s="12">
        <f t="shared" si="139"/>
        <v>0.35641268616216915</v>
      </c>
      <c r="AH246" s="23">
        <f t="shared" si="140"/>
        <v>0.39956000000000003</v>
      </c>
      <c r="AI246" s="23">
        <f t="shared" si="152"/>
        <v>0.58268040809553046</v>
      </c>
      <c r="AJ246" s="11">
        <f t="shared" si="151"/>
        <v>0.35070981195365319</v>
      </c>
      <c r="AK246" s="11">
        <f t="shared" si="151"/>
        <v>0.54600001280113475</v>
      </c>
      <c r="AL246" s="11">
        <f t="shared" si="151"/>
        <v>0.57484314955403137</v>
      </c>
      <c r="AM246" s="11">
        <f t="shared" si="151"/>
        <v>0.64434902776542891</v>
      </c>
      <c r="AN246" s="23">
        <f t="shared" si="141"/>
        <v>0.60776179994011836</v>
      </c>
      <c r="AO246" s="23">
        <f t="shared" si="142"/>
        <v>0.78201710674487557</v>
      </c>
      <c r="AP246" s="23">
        <f t="shared" si="143"/>
        <v>0.61798071529737564</v>
      </c>
      <c r="AQ246" s="23">
        <f t="shared" si="144"/>
        <v>0.60939816458822593</v>
      </c>
      <c r="AR246" s="23">
        <f t="shared" si="145"/>
        <v>0.60525874681511249</v>
      </c>
      <c r="AS246" s="23">
        <f t="shared" si="146"/>
        <v>3.2313477285130352</v>
      </c>
      <c r="AT246" s="23">
        <f t="shared" si="147"/>
        <v>1.5364640759300303</v>
      </c>
      <c r="AU246" s="23">
        <f t="shared" si="148"/>
        <v>1.2935770305255914</v>
      </c>
      <c r="AV246" s="23">
        <f t="shared" si="149"/>
        <v>0.46278118123010059</v>
      </c>
    </row>
    <row r="247" spans="1:48" x14ac:dyDescent="0.35">
      <c r="A247" s="31">
        <v>2077</v>
      </c>
      <c r="B247" s="1">
        <v>-1.3030046271765567</v>
      </c>
      <c r="C247" s="1">
        <v>0.47597581885855966</v>
      </c>
      <c r="D247" s="1">
        <v>-3.9358875739439845</v>
      </c>
      <c r="E247" s="1">
        <v>-0.67185770765668495</v>
      </c>
      <c r="F247" s="46">
        <v>4.5651374362931527</v>
      </c>
      <c r="G247" s="1">
        <v>9.6393835331533744</v>
      </c>
      <c r="H247" s="1">
        <v>12.147967286668001</v>
      </c>
      <c r="I247" s="1">
        <v>11.221610842522985</v>
      </c>
      <c r="J247" s="1">
        <v>7.4332381108951608</v>
      </c>
      <c r="K247" s="1">
        <v>4.3144965194500813</v>
      </c>
      <c r="L247" s="1">
        <v>1.1032746618685441</v>
      </c>
      <c r="M247" s="1">
        <v>-0.92784199859378147</v>
      </c>
      <c r="N247" s="1">
        <f t="shared" si="123"/>
        <v>3.6718743585282372</v>
      </c>
      <c r="O247" s="1">
        <f t="shared" si="153"/>
        <v>45.007337209532672</v>
      </c>
      <c r="P247" s="1">
        <f t="shared" si="125"/>
        <v>-0.52379341147766567</v>
      </c>
      <c r="Q247" s="1">
        <f t="shared" si="126"/>
        <v>-1.420261510250557E-2</v>
      </c>
      <c r="R247" s="1">
        <f t="shared" si="127"/>
        <v>11.002987220781455</v>
      </c>
      <c r="S247" s="1">
        <f t="shared" si="128"/>
        <v>4.283669764071262</v>
      </c>
      <c r="U247" s="1">
        <f t="shared" si="129"/>
        <v>12.147967286668001</v>
      </c>
      <c r="V247" s="1">
        <f t="shared" si="130"/>
        <v>-3.9358875739439845</v>
      </c>
      <c r="W247" s="5">
        <f t="shared" si="131"/>
        <v>108.91286596994507</v>
      </c>
      <c r="X247" s="5">
        <f t="shared" si="155"/>
        <v>335.56718092171582</v>
      </c>
      <c r="Y247" s="1">
        <f t="shared" si="133"/>
        <v>226.65431495177074</v>
      </c>
      <c r="Z247" s="1">
        <f t="shared" si="134"/>
        <v>222.24002344583045</v>
      </c>
      <c r="AA247" s="7">
        <f t="shared" si="135"/>
        <v>1835.5928022775045</v>
      </c>
      <c r="AB247" s="1">
        <f t="shared" si="136"/>
        <v>141.32906620221041</v>
      </c>
      <c r="AC247" s="1">
        <f t="shared" si="137"/>
        <v>370.83687700159112</v>
      </c>
      <c r="AD247" s="1">
        <f t="shared" si="138"/>
        <v>38.248332868839867</v>
      </c>
      <c r="AE247" s="12">
        <f t="shared" si="139"/>
        <v>0.31009392278687725</v>
      </c>
      <c r="AH247" s="23">
        <f t="shared" si="140"/>
        <v>0.39025999287804924</v>
      </c>
      <c r="AI247" s="23">
        <f t="shared" si="152"/>
        <v>0.55239318256106495</v>
      </c>
      <c r="AJ247" s="11">
        <f t="shared" si="151"/>
        <v>0.33544695814100911</v>
      </c>
      <c r="AK247" s="11">
        <f t="shared" si="151"/>
        <v>0.52167483953723326</v>
      </c>
      <c r="AL247" s="11">
        <f t="shared" si="151"/>
        <v>0.55147190465342022</v>
      </c>
      <c r="AM247" s="11">
        <f t="shared" si="151"/>
        <v>0.62884769186196232</v>
      </c>
      <c r="AN247" s="23">
        <f t="shared" si="141"/>
        <v>0.61573103258985429</v>
      </c>
      <c r="AO247" s="23">
        <f t="shared" si="142"/>
        <v>0.802614337372618</v>
      </c>
      <c r="AP247" s="23">
        <f t="shared" si="143"/>
        <v>0.62834875745192731</v>
      </c>
      <c r="AQ247" s="23">
        <f t="shared" si="144"/>
        <v>0.616043020118617</v>
      </c>
      <c r="AR247" s="23">
        <f t="shared" si="145"/>
        <v>0.6041560428309779</v>
      </c>
      <c r="AS247" s="23">
        <f t="shared" si="146"/>
        <v>3.3009586263194759</v>
      </c>
      <c r="AT247" s="23">
        <f t="shared" si="147"/>
        <v>1.5622350776856215</v>
      </c>
      <c r="AU247" s="23">
        <f t="shared" si="148"/>
        <v>1.3114698194166068</v>
      </c>
      <c r="AV247" s="23">
        <f t="shared" si="149"/>
        <v>0.46621986100970492</v>
      </c>
    </row>
    <row r="248" spans="1:48" x14ac:dyDescent="0.35">
      <c r="A248" s="31">
        <v>2078</v>
      </c>
      <c r="B248" s="1">
        <v>-0.75846553131974614</v>
      </c>
      <c r="C248" s="1">
        <v>-4.2919635356773389</v>
      </c>
      <c r="D248" s="1">
        <v>-3.7315771761407954</v>
      </c>
      <c r="E248" s="1">
        <v>-1.4987551508613075</v>
      </c>
      <c r="F248" s="46">
        <v>5.9418657492893123</v>
      </c>
      <c r="G248" s="1">
        <v>10.047582202156152</v>
      </c>
      <c r="H248" s="1">
        <v>12.0224479275831</v>
      </c>
      <c r="I248" s="1">
        <v>11.353739245113648</v>
      </c>
      <c r="J248" s="1">
        <v>7.2933817284408082</v>
      </c>
      <c r="K248" s="1">
        <v>4.1647998200834824</v>
      </c>
      <c r="L248" s="1">
        <v>1.7288592488631775</v>
      </c>
      <c r="M248" s="1">
        <v>-0.81894299954360905</v>
      </c>
      <c r="N248" s="1">
        <f t="shared" si="123"/>
        <v>3.4544142939989069</v>
      </c>
      <c r="O248" s="1">
        <f t="shared" si="153"/>
        <v>46.659016852583022</v>
      </c>
      <c r="P248" s="1">
        <f t="shared" si="125"/>
        <v>-1.9927570218636221</v>
      </c>
      <c r="Q248" s="1">
        <f t="shared" si="126"/>
        <v>0.23717780742906994</v>
      </c>
      <c r="R248" s="1">
        <f t="shared" si="127"/>
        <v>11.141256458284298</v>
      </c>
      <c r="S248" s="1">
        <f t="shared" si="128"/>
        <v>4.3956802657958223</v>
      </c>
      <c r="U248" s="1">
        <f t="shared" si="129"/>
        <v>12.0224479275831</v>
      </c>
      <c r="V248" s="1">
        <f t="shared" si="130"/>
        <v>-4.2919635356773389</v>
      </c>
      <c r="W248" s="5">
        <f t="shared" si="131"/>
        <v>111.14357762809075</v>
      </c>
      <c r="X248" s="5">
        <f t="shared" si="155"/>
        <v>339.69635001040626</v>
      </c>
      <c r="Y248" s="1">
        <f t="shared" si="133"/>
        <v>228.55277238231551</v>
      </c>
      <c r="Z248" s="1">
        <f t="shared" si="134"/>
        <v>225.41996381924849</v>
      </c>
      <c r="AA248" s="7">
        <f t="shared" si="135"/>
        <v>1831.8425364474274</v>
      </c>
      <c r="AB248" s="1">
        <f t="shared" si="136"/>
        <v>140.57639670637494</v>
      </c>
      <c r="AC248" s="1">
        <f t="shared" si="137"/>
        <v>402.23251242711547</v>
      </c>
      <c r="AD248" s="1">
        <f t="shared" si="138"/>
        <v>40.855379274903285</v>
      </c>
      <c r="AE248" s="12">
        <f t="shared" si="139"/>
        <v>0.31907550914537619</v>
      </c>
      <c r="AH248" s="23">
        <f t="shared" si="140"/>
        <v>0.38562832852781642</v>
      </c>
      <c r="AI248" s="23">
        <f t="shared" si="152"/>
        <v>0.57336951402780434</v>
      </c>
      <c r="AJ248" s="11">
        <f t="shared" si="151"/>
        <v>0.34601770785653135</v>
      </c>
      <c r="AK248" s="11">
        <f t="shared" si="151"/>
        <v>0.53852197189634687</v>
      </c>
      <c r="AL248" s="11">
        <f t="shared" si="151"/>
        <v>0.56765836515531354</v>
      </c>
      <c r="AM248" s="11">
        <f t="shared" si="151"/>
        <v>0.63958360954178961</v>
      </c>
      <c r="AN248" s="23">
        <f t="shared" si="141"/>
        <v>0.60973905384819183</v>
      </c>
      <c r="AO248" s="23">
        <f t="shared" si="142"/>
        <v>0.78822907439553735</v>
      </c>
      <c r="AP248" s="23">
        <f t="shared" si="143"/>
        <v>0.62086317699261029</v>
      </c>
      <c r="AQ248" s="23">
        <f t="shared" si="144"/>
        <v>0.61115948814705023</v>
      </c>
      <c r="AR248" s="23">
        <f t="shared" si="145"/>
        <v>0.60479594377791401</v>
      </c>
      <c r="AS248" s="23">
        <f t="shared" si="146"/>
        <v>3.2678999068492698</v>
      </c>
      <c r="AT248" s="23">
        <f t="shared" si="147"/>
        <v>1.5513145035039353</v>
      </c>
      <c r="AU248" s="23">
        <f t="shared" si="148"/>
        <v>1.3049262152694958</v>
      </c>
      <c r="AV248" s="23">
        <f t="shared" si="149"/>
        <v>0.46598993915525355</v>
      </c>
    </row>
    <row r="249" spans="1:48" x14ac:dyDescent="0.35">
      <c r="A249" s="31">
        <v>2079</v>
      </c>
      <c r="B249" s="1">
        <v>-2.3820602843596279</v>
      </c>
      <c r="C249" s="1">
        <v>-3.2377583386204498</v>
      </c>
      <c r="D249" s="1">
        <v>-7.2098122708044805</v>
      </c>
      <c r="E249" s="1">
        <v>-0.70794819108859186</v>
      </c>
      <c r="F249" s="46">
        <v>3.6989530875099192</v>
      </c>
      <c r="G249" s="1">
        <v>9.5583025312917229</v>
      </c>
      <c r="H249" s="1">
        <v>11.807224960457749</v>
      </c>
      <c r="I249" s="1">
        <v>10.9222428968407</v>
      </c>
      <c r="J249" s="1">
        <v>7.2309459001251764</v>
      </c>
      <c r="K249" s="1">
        <v>3.4370687223512011</v>
      </c>
      <c r="L249" s="1">
        <v>1.5496205084189523</v>
      </c>
      <c r="M249" s="1">
        <v>-0.73326384571200098</v>
      </c>
      <c r="N249" s="1">
        <f t="shared" si="123"/>
        <v>2.8277929730341889</v>
      </c>
      <c r="O249" s="1">
        <f t="shared" si="153"/>
        <v>43.217669376225267</v>
      </c>
      <c r="P249" s="1">
        <f t="shared" si="125"/>
        <v>-2.1462538741745623</v>
      </c>
      <c r="Q249" s="1">
        <f t="shared" si="126"/>
        <v>-1.4062691247943846</v>
      </c>
      <c r="R249" s="1">
        <f t="shared" si="127"/>
        <v>10.762590129530059</v>
      </c>
      <c r="S249" s="1">
        <f t="shared" si="128"/>
        <v>4.0725450436317763</v>
      </c>
      <c r="U249" s="1">
        <f t="shared" si="129"/>
        <v>11.807224960457749</v>
      </c>
      <c r="V249" s="1">
        <f t="shared" si="130"/>
        <v>-7.2098122708044805</v>
      </c>
      <c r="W249" s="5">
        <f t="shared" si="131"/>
        <v>109.89968312498003</v>
      </c>
      <c r="X249" s="5">
        <f t="shared" si="155"/>
        <v>339.70338141362851</v>
      </c>
      <c r="Y249" s="1">
        <f t="shared" si="133"/>
        <v>229.80369828864849</v>
      </c>
      <c r="Z249" s="1">
        <f t="shared" si="134"/>
        <v>224.80153226930426</v>
      </c>
      <c r="AA249" s="7">
        <f t="shared" si="135"/>
        <v>1808.8959749594881</v>
      </c>
      <c r="AB249" s="1">
        <f t="shared" si="136"/>
        <v>135.20333311457375</v>
      </c>
      <c r="AC249" s="1">
        <f t="shared" si="137"/>
        <v>649.86043342874643</v>
      </c>
      <c r="AD249" s="1">
        <f t="shared" si="138"/>
        <v>42.298016567693153</v>
      </c>
      <c r="AE249" s="12">
        <f t="shared" si="139"/>
        <v>0.37475826048821093</v>
      </c>
      <c r="AH249" s="23">
        <f t="shared" si="140"/>
        <v>0.37768660104089097</v>
      </c>
      <c r="AI249" s="23">
        <f t="shared" si="152"/>
        <v>0.5296644010780609</v>
      </c>
      <c r="AJ249" s="11">
        <f t="shared" si="151"/>
        <v>0.32399308400784171</v>
      </c>
      <c r="AK249" s="11">
        <f t="shared" si="151"/>
        <v>0.50342022763749772</v>
      </c>
      <c r="AL249" s="11">
        <f t="shared" si="151"/>
        <v>0.53393315988700762</v>
      </c>
      <c r="AM249" s="11">
        <f t="shared" si="151"/>
        <v>0.61721485094546424</v>
      </c>
      <c r="AN249" s="23">
        <f t="shared" si="141"/>
        <v>0.62462754695693878</v>
      </c>
      <c r="AO249" s="23">
        <f t="shared" si="142"/>
        <v>0.81881189186988446</v>
      </c>
      <c r="AP249" s="23">
        <f t="shared" si="143"/>
        <v>0.63801037475003985</v>
      </c>
      <c r="AQ249" s="23">
        <f t="shared" si="144"/>
        <v>0.62276596726926536</v>
      </c>
      <c r="AR249" s="23">
        <f t="shared" si="145"/>
        <v>0.60409239544502136</v>
      </c>
      <c r="AS249" s="23">
        <f t="shared" si="146"/>
        <v>3.309766212318618</v>
      </c>
      <c r="AT249" s="23">
        <f t="shared" si="147"/>
        <v>1.5627103851975073</v>
      </c>
      <c r="AU249" s="23">
        <f t="shared" si="148"/>
        <v>1.3089824953699447</v>
      </c>
      <c r="AV249" s="23">
        <f t="shared" si="149"/>
        <v>0.46279271743873662</v>
      </c>
    </row>
    <row r="250" spans="1:48" x14ac:dyDescent="0.35">
      <c r="A250" s="31">
        <v>2080</v>
      </c>
      <c r="B250" s="1">
        <v>-2.5950150660122899</v>
      </c>
      <c r="C250" s="1">
        <v>-2.6770106492755126</v>
      </c>
      <c r="D250" s="1">
        <v>-5.507522241628493</v>
      </c>
      <c r="E250" s="1">
        <v>-1.2196529475200921</v>
      </c>
      <c r="F250" s="46">
        <v>3.1286909946553347</v>
      </c>
      <c r="G250" s="1">
        <v>10.009735739425505</v>
      </c>
      <c r="H250" s="1">
        <v>12.14040680003081</v>
      </c>
      <c r="I250" s="1">
        <v>10.920310398383435</v>
      </c>
      <c r="J250" s="1">
        <v>6.6418478043651694</v>
      </c>
      <c r="K250" s="1">
        <v>3.1086892513170357</v>
      </c>
      <c r="L250" s="1">
        <v>0.67528361760857758</v>
      </c>
      <c r="M250" s="1">
        <v>-1.26583731015027</v>
      </c>
      <c r="N250" s="1">
        <f t="shared" si="123"/>
        <v>2.7799938659332679</v>
      </c>
      <c r="O250" s="1">
        <f t="shared" si="153"/>
        <v>42.840991736860254</v>
      </c>
      <c r="P250" s="1">
        <f t="shared" si="125"/>
        <v>-2.0017631869999346</v>
      </c>
      <c r="Q250" s="1">
        <f t="shared" si="126"/>
        <v>-1.1994947314977502</v>
      </c>
      <c r="R250" s="1">
        <f t="shared" si="127"/>
        <v>11.023484312613249</v>
      </c>
      <c r="S250" s="1">
        <f t="shared" si="128"/>
        <v>3.4752735577635945</v>
      </c>
      <c r="U250" s="1">
        <f t="shared" si="129"/>
        <v>12.14040680003081</v>
      </c>
      <c r="V250" s="1">
        <f t="shared" si="130"/>
        <v>-5.507522241628493</v>
      </c>
      <c r="W250" s="5">
        <f t="shared" si="131"/>
        <v>113.55484648731635</v>
      </c>
      <c r="X250" s="5">
        <f t="shared" si="155"/>
        <v>329.61044164870304</v>
      </c>
      <c r="Y250" s="1">
        <f t="shared" si="133"/>
        <v>216.05559516138669</v>
      </c>
      <c r="Z250" s="1">
        <f t="shared" si="134"/>
        <v>221.5826440680097</v>
      </c>
      <c r="AA250" s="7">
        <f t="shared" si="135"/>
        <v>1748.6685444546683</v>
      </c>
      <c r="AB250" s="1">
        <f t="shared" si="136"/>
        <v>138.85146507368785</v>
      </c>
      <c r="AC250" s="1">
        <f t="shared" si="137"/>
        <v>509.81835478402508</v>
      </c>
      <c r="AD250" s="1">
        <f t="shared" si="138"/>
        <v>44.12911395047243</v>
      </c>
      <c r="AE250" s="12">
        <f t="shared" si="139"/>
        <v>0.35062849736634982</v>
      </c>
      <c r="AH250" s="23">
        <f t="shared" si="140"/>
        <v>0.38998101092113691</v>
      </c>
      <c r="AI250" s="23">
        <f t="shared" si="152"/>
        <v>0.52488059505812523</v>
      </c>
      <c r="AJ250" s="11">
        <f t="shared" si="151"/>
        <v>0.32158234711590561</v>
      </c>
      <c r="AK250" s="11">
        <f t="shared" si="151"/>
        <v>0.4995781157159746</v>
      </c>
      <c r="AL250" s="11">
        <f t="shared" si="151"/>
        <v>0.53024171902123052</v>
      </c>
      <c r="AM250" s="11">
        <f t="shared" si="151"/>
        <v>0.61476644628959165</v>
      </c>
      <c r="AN250" s="23">
        <f t="shared" si="141"/>
        <v>0.62681853542098653</v>
      </c>
      <c r="AO250" s="23">
        <f t="shared" si="142"/>
        <v>0.82230193364443527</v>
      </c>
      <c r="AP250" s="23">
        <f t="shared" si="143"/>
        <v>0.6402493424545399</v>
      </c>
      <c r="AQ250" s="23">
        <f t="shared" si="144"/>
        <v>0.6243706247753229</v>
      </c>
      <c r="AR250" s="23">
        <f t="shared" si="145"/>
        <v>0.60416243269848002</v>
      </c>
      <c r="AS250" s="23">
        <f t="shared" si="146"/>
        <v>3.2611280799624525</v>
      </c>
      <c r="AT250" s="23">
        <f t="shared" si="147"/>
        <v>1.5391684450585681</v>
      </c>
      <c r="AU250" s="23">
        <f t="shared" si="148"/>
        <v>1.2886636761169774</v>
      </c>
      <c r="AV250" s="23">
        <f t="shared" si="149"/>
        <v>0.45504950169515002</v>
      </c>
    </row>
    <row r="251" spans="1:48" x14ac:dyDescent="0.35">
      <c r="A251" s="31">
        <v>2081</v>
      </c>
      <c r="B251" s="1">
        <v>-0.89327342753624062</v>
      </c>
      <c r="C251" s="1">
        <v>-0.95193019560354308</v>
      </c>
      <c r="D251" s="1">
        <v>-4.5302578716007105</v>
      </c>
      <c r="E251" s="1">
        <v>0.24134777591823209</v>
      </c>
      <c r="F251" s="46">
        <v>3.7182743091328083</v>
      </c>
      <c r="G251" s="1">
        <v>9.2765154553437963</v>
      </c>
      <c r="H251" s="1">
        <v>10.590141608830454</v>
      </c>
      <c r="I251" s="1">
        <v>10.95711965795377</v>
      </c>
      <c r="J251" s="1">
        <v>7.6785897766307709</v>
      </c>
      <c r="K251" s="1">
        <v>2.9037199013929063</v>
      </c>
      <c r="L251" s="1">
        <v>1.9448226496224856</v>
      </c>
      <c r="M251" s="1">
        <v>-1.22827894523083</v>
      </c>
      <c r="N251" s="1">
        <f t="shared" si="123"/>
        <v>3.3088992245711579</v>
      </c>
      <c r="O251" s="1">
        <f t="shared" si="153"/>
        <v>42.220640807891598</v>
      </c>
      <c r="P251" s="1">
        <f t="shared" si="125"/>
        <v>-1.037013644430018</v>
      </c>
      <c r="Q251" s="1">
        <f t="shared" si="126"/>
        <v>-0.19021192884989002</v>
      </c>
      <c r="R251" s="1">
        <f t="shared" si="127"/>
        <v>10.274592240709339</v>
      </c>
      <c r="S251" s="1">
        <f t="shared" si="128"/>
        <v>4.1757107758820542</v>
      </c>
      <c r="U251" s="1">
        <f t="shared" si="129"/>
        <v>10.95711965795377</v>
      </c>
      <c r="V251" s="1">
        <f t="shared" si="130"/>
        <v>-4.5302578716007105</v>
      </c>
      <c r="W251" s="5">
        <f t="shared" si="131"/>
        <v>102.88286951271863</v>
      </c>
      <c r="X251" s="5">
        <f t="shared" si="155"/>
        <v>337.69372569403276</v>
      </c>
      <c r="Y251" s="1">
        <f t="shared" si="133"/>
        <v>234.81085618131414</v>
      </c>
      <c r="Z251" s="1">
        <f t="shared" si="134"/>
        <v>220.2882976033757</v>
      </c>
      <c r="AA251" s="7">
        <f t="shared" si="135"/>
        <v>1715.2337654434884</v>
      </c>
      <c r="AB251" s="1">
        <f t="shared" si="136"/>
        <v>138.27242786401558</v>
      </c>
      <c r="AC251" s="1">
        <f t="shared" si="137"/>
        <v>417.60650317086532</v>
      </c>
      <c r="AD251" s="1">
        <f t="shared" si="138"/>
        <v>33.746655580710836</v>
      </c>
      <c r="AE251" s="12">
        <f t="shared" si="139"/>
        <v>0.33039866235848997</v>
      </c>
      <c r="AH251" s="23">
        <f t="shared" si="140"/>
        <v>0.33277622536584378</v>
      </c>
      <c r="AI251" s="23">
        <f t="shared" si="152"/>
        <v>0.51700213826022323</v>
      </c>
      <c r="AJ251" s="11">
        <f t="shared" si="151"/>
        <v>0.31761210117050626</v>
      </c>
      <c r="AK251" s="11">
        <f t="shared" si="151"/>
        <v>0.49325053624049431</v>
      </c>
      <c r="AL251" s="11">
        <f t="shared" si="151"/>
        <v>0.52416227991733766</v>
      </c>
      <c r="AM251" s="11">
        <f t="shared" si="151"/>
        <v>0.61073416525129542</v>
      </c>
      <c r="AN251" s="23">
        <f t="shared" si="141"/>
        <v>0.63066829437358429</v>
      </c>
      <c r="AO251" s="23">
        <f t="shared" si="142"/>
        <v>0.82811099675684052</v>
      </c>
      <c r="AP251" s="23">
        <f t="shared" si="143"/>
        <v>0.64409242734982741</v>
      </c>
      <c r="AQ251" s="23">
        <f t="shared" si="144"/>
        <v>0.62715708901411604</v>
      </c>
      <c r="AR251" s="23">
        <f t="shared" si="145"/>
        <v>0.60434101645817673</v>
      </c>
      <c r="AS251" s="23">
        <f t="shared" si="146"/>
        <v>3.2411892205952801</v>
      </c>
      <c r="AT251" s="23">
        <f t="shared" si="147"/>
        <v>1.5289510692402031</v>
      </c>
      <c r="AU251" s="23">
        <f t="shared" si="148"/>
        <v>1.2791292601973379</v>
      </c>
      <c r="AV251" s="23">
        <f t="shared" si="149"/>
        <v>0.45074480472348732</v>
      </c>
    </row>
    <row r="252" spans="1:48" x14ac:dyDescent="0.35">
      <c r="A252" s="31">
        <v>2082</v>
      </c>
      <c r="B252" s="1">
        <v>-1.9242239539621</v>
      </c>
      <c r="C252" s="1">
        <v>-7.2513007540957908</v>
      </c>
      <c r="D252" s="1">
        <v>-5.6714085005806005</v>
      </c>
      <c r="E252" s="1">
        <v>1.6882882384801512E-2</v>
      </c>
      <c r="F252" s="46">
        <v>4.2692344178841228</v>
      </c>
      <c r="G252" s="1">
        <v>8.610653539254189</v>
      </c>
      <c r="H252" s="1">
        <v>11.057862323683066</v>
      </c>
      <c r="I252" s="1">
        <v>10.41479917616657</v>
      </c>
      <c r="J252" s="1">
        <v>7.1428577708739578</v>
      </c>
      <c r="K252" s="1">
        <v>2.4740612677729414</v>
      </c>
      <c r="L252" s="1">
        <v>0.4198416965899181</v>
      </c>
      <c r="M252" s="1">
        <v>-0.609870155584466</v>
      </c>
      <c r="N252" s="1">
        <f t="shared" si="123"/>
        <v>2.4124491425322172</v>
      </c>
      <c r="O252" s="1">
        <f t="shared" si="153"/>
        <v>41.495407227861904</v>
      </c>
      <c r="P252" s="1">
        <f t="shared" si="125"/>
        <v>-3.4679345510962403</v>
      </c>
      <c r="Q252" s="1">
        <f t="shared" si="126"/>
        <v>-0.46176373343722538</v>
      </c>
      <c r="R252" s="1">
        <f t="shared" si="127"/>
        <v>10.027771679701274</v>
      </c>
      <c r="S252" s="1">
        <f t="shared" si="128"/>
        <v>3.3455869117456056</v>
      </c>
      <c r="U252" s="1">
        <f t="shared" si="129"/>
        <v>11.057862323683066</v>
      </c>
      <c r="V252" s="1">
        <f t="shared" si="130"/>
        <v>-7.2513007540957908</v>
      </c>
      <c r="W252" s="5">
        <f t="shared" si="131"/>
        <v>104.87890749190471</v>
      </c>
      <c r="X252" s="5">
        <f t="shared" si="155"/>
        <v>331.43568452567825</v>
      </c>
      <c r="Y252" s="1">
        <f t="shared" si="133"/>
        <v>226.55677703377353</v>
      </c>
      <c r="Z252" s="1">
        <f t="shared" si="134"/>
        <v>218.15729600879149</v>
      </c>
      <c r="AA252" s="7">
        <f t="shared" si="135"/>
        <v>1670.1557659578862</v>
      </c>
      <c r="AB252" s="1">
        <f t="shared" si="136"/>
        <v>132.18518179787196</v>
      </c>
      <c r="AC252" s="1">
        <f t="shared" si="137"/>
        <v>639.00967230079868</v>
      </c>
      <c r="AD252" s="1">
        <f t="shared" si="138"/>
        <v>38.786316592968731</v>
      </c>
      <c r="AE252" s="12">
        <f t="shared" si="139"/>
        <v>0.38216327338613565</v>
      </c>
      <c r="AH252" s="23">
        <f t="shared" si="140"/>
        <v>0.35003511974390517</v>
      </c>
      <c r="AI252" s="23">
        <f t="shared" si="152"/>
        <v>0.50779167179384621</v>
      </c>
      <c r="AJ252" s="11">
        <f t="shared" si="151"/>
        <v>0.31297060625831619</v>
      </c>
      <c r="AK252" s="11">
        <f t="shared" si="151"/>
        <v>0.48585315372419141</v>
      </c>
      <c r="AL252" s="11">
        <f t="shared" si="151"/>
        <v>0.51705499083304662</v>
      </c>
      <c r="AM252" s="11">
        <f t="shared" si="151"/>
        <v>0.6060201469811024</v>
      </c>
      <c r="AN252" s="23">
        <f t="shared" si="141"/>
        <v>0.63554983220304084</v>
      </c>
      <c r="AO252" s="23">
        <f t="shared" si="142"/>
        <v>0.83499892808617748</v>
      </c>
      <c r="AP252" s="23">
        <f t="shared" si="143"/>
        <v>0.64883096179084154</v>
      </c>
      <c r="AQ252" s="23">
        <f t="shared" si="144"/>
        <v>0.63064146737230575</v>
      </c>
      <c r="AR252" s="23">
        <f t="shared" si="145"/>
        <v>0.60464957047061474</v>
      </c>
      <c r="AS252" s="23">
        <f t="shared" si="146"/>
        <v>3.2115885347923929</v>
      </c>
      <c r="AT252" s="23">
        <f t="shared" si="147"/>
        <v>1.5142657631611827</v>
      </c>
      <c r="AU252" s="23">
        <f t="shared" si="148"/>
        <v>1.2657104264477961</v>
      </c>
      <c r="AV252" s="23">
        <f t="shared" si="149"/>
        <v>0.44489589505306687</v>
      </c>
    </row>
    <row r="253" spans="1:48" x14ac:dyDescent="0.35">
      <c r="A253" s="31">
        <v>2083</v>
      </c>
      <c r="B253" s="1">
        <v>-1.0252443826968201</v>
      </c>
      <c r="C253" s="1">
        <v>-0.25277072533539202</v>
      </c>
      <c r="D253" s="1">
        <v>-3.3998967873911181</v>
      </c>
      <c r="E253" s="1">
        <v>0.58012739348055042</v>
      </c>
      <c r="F253" s="46">
        <v>3.7457451212620296</v>
      </c>
      <c r="G253" s="1">
        <v>8.9866322997884094</v>
      </c>
      <c r="H253" s="1">
        <v>11.766775506361</v>
      </c>
      <c r="I253" s="1">
        <v>11.167239413457343</v>
      </c>
      <c r="J253" s="1">
        <v>7.4600093955176314</v>
      </c>
      <c r="K253" s="1">
        <v>3.078356782257675</v>
      </c>
      <c r="L253" s="1">
        <v>0.84221574399929677</v>
      </c>
      <c r="M253" s="1">
        <v>-8.2188276129058005E-2</v>
      </c>
      <c r="N253" s="1">
        <f t="shared" si="123"/>
        <v>3.5722501237142961</v>
      </c>
      <c r="O253" s="1">
        <f t="shared" si="153"/>
        <v>43.126401736386413</v>
      </c>
      <c r="P253" s="1">
        <f t="shared" si="125"/>
        <v>-0.62929508787222599</v>
      </c>
      <c r="Q253" s="1">
        <f t="shared" si="126"/>
        <v>0.30865857578382067</v>
      </c>
      <c r="R253" s="1">
        <f t="shared" si="127"/>
        <v>10.640215739868919</v>
      </c>
      <c r="S253" s="1">
        <f t="shared" si="128"/>
        <v>3.7935273072582008</v>
      </c>
      <c r="U253" s="1">
        <f t="shared" si="129"/>
        <v>11.766775506361</v>
      </c>
      <c r="V253" s="1">
        <f t="shared" si="130"/>
        <v>-3.3998967873911181</v>
      </c>
      <c r="W253" s="5">
        <f t="shared" si="131"/>
        <v>99.410605757645612</v>
      </c>
      <c r="X253" s="5">
        <f t="shared" si="155"/>
        <v>346.78826101211871</v>
      </c>
      <c r="Y253" s="1">
        <f t="shared" si="133"/>
        <v>247.3776552544731</v>
      </c>
      <c r="Z253" s="1">
        <f t="shared" si="134"/>
        <v>223.09943338488216</v>
      </c>
      <c r="AA253" s="7">
        <f t="shared" si="135"/>
        <v>1940.5582231128997</v>
      </c>
      <c r="AB253" s="1">
        <f t="shared" si="136"/>
        <v>132.97492123196736</v>
      </c>
      <c r="AC253" s="1">
        <f t="shared" si="137"/>
        <v>301.40067166676852</v>
      </c>
      <c r="AD253" s="1">
        <f t="shared" si="138"/>
        <v>32.923145141661934</v>
      </c>
      <c r="AE253" s="12">
        <f t="shared" si="139"/>
        <v>0.28269243198167027</v>
      </c>
      <c r="AH253" s="23">
        <f t="shared" si="140"/>
        <v>0.37619401618472093</v>
      </c>
      <c r="AI253" s="23">
        <f t="shared" si="152"/>
        <v>0.52850530205210744</v>
      </c>
      <c r="AJ253" s="11">
        <f t="shared" si="151"/>
        <v>0.32340897111287303</v>
      </c>
      <c r="AK253" s="11">
        <f t="shared" si="151"/>
        <v>0.50248929771114148</v>
      </c>
      <c r="AL253" s="11">
        <f t="shared" si="151"/>
        <v>0.53303873701658677</v>
      </c>
      <c r="AM253" s="11">
        <f t="shared" si="151"/>
        <v>0.61662161128651172</v>
      </c>
      <c r="AN253" s="23">
        <f t="shared" si="141"/>
        <v>0.62514824822235482</v>
      </c>
      <c r="AO253" s="23">
        <f t="shared" si="142"/>
        <v>0.81965493443326709</v>
      </c>
      <c r="AP253" s="23">
        <f t="shared" si="143"/>
        <v>0.63854631012991581</v>
      </c>
      <c r="AQ253" s="23">
        <f t="shared" si="144"/>
        <v>0.62314871586784981</v>
      </c>
      <c r="AR253" s="23">
        <f t="shared" si="145"/>
        <v>0.60410670187108872</v>
      </c>
      <c r="AS253" s="23">
        <f t="shared" si="146"/>
        <v>3.429867309192308</v>
      </c>
      <c r="AT253" s="23">
        <f t="shared" si="147"/>
        <v>1.6192629174737165</v>
      </c>
      <c r="AU253" s="23">
        <f t="shared" si="148"/>
        <v>1.3562001809689421</v>
      </c>
      <c r="AV253" s="23">
        <f t="shared" si="149"/>
        <v>0.47934499963898297</v>
      </c>
    </row>
    <row r="254" spans="1:48" x14ac:dyDescent="0.35">
      <c r="A254" s="31">
        <v>2084</v>
      </c>
      <c r="B254" s="1">
        <v>-1.0901728222906999</v>
      </c>
      <c r="C254" s="1">
        <v>-1.7107488248643701</v>
      </c>
      <c r="D254" s="1">
        <v>-3.732602356718957</v>
      </c>
      <c r="E254" s="1">
        <v>-1.9564706970954147</v>
      </c>
      <c r="F254" s="46">
        <v>3.8852792833747283</v>
      </c>
      <c r="G254" s="1">
        <v>8.4299130347287257</v>
      </c>
      <c r="H254" s="1">
        <v>11.674679359562708</v>
      </c>
      <c r="I254" s="1">
        <v>10.811709883493249</v>
      </c>
      <c r="J254" s="1">
        <v>6.9990302054634483</v>
      </c>
      <c r="K254" s="1">
        <v>3.0021157059291186</v>
      </c>
      <c r="L254" s="1">
        <v>1.6135299820426396</v>
      </c>
      <c r="M254" s="1">
        <v>-0.20289182006990525</v>
      </c>
      <c r="N254" s="1">
        <f t="shared" si="123"/>
        <v>3.1436142444629396</v>
      </c>
      <c r="O254" s="1">
        <f t="shared" si="153"/>
        <v>41.800611766622858</v>
      </c>
      <c r="P254" s="1">
        <f t="shared" si="125"/>
        <v>-0.96103664109470932</v>
      </c>
      <c r="Q254" s="1">
        <f t="shared" si="126"/>
        <v>-0.60126459014654798</v>
      </c>
      <c r="R254" s="1">
        <f t="shared" si="127"/>
        <v>10.305434092594894</v>
      </c>
      <c r="S254" s="1">
        <f t="shared" si="128"/>
        <v>3.8715586311450685</v>
      </c>
      <c r="U254" s="1">
        <f t="shared" si="129"/>
        <v>11.674679359562708</v>
      </c>
      <c r="V254" s="1">
        <f t="shared" si="130"/>
        <v>-3.732602356718957</v>
      </c>
      <c r="W254" s="5">
        <f t="shared" si="131"/>
        <v>115.2148083127323</v>
      </c>
      <c r="X254" s="5">
        <f t="shared" si="155"/>
        <v>346.09319189797486</v>
      </c>
      <c r="Y254" s="1">
        <f t="shared" si="133"/>
        <v>230.87838358524255</v>
      </c>
      <c r="Z254" s="1">
        <f t="shared" si="134"/>
        <v>230.65400010535359</v>
      </c>
      <c r="AA254" s="7">
        <f t="shared" si="135"/>
        <v>1796.9540662745551</v>
      </c>
      <c r="AB254" s="1">
        <f t="shared" si="136"/>
        <v>133.42654730061361</v>
      </c>
      <c r="AC254" s="1">
        <f t="shared" si="137"/>
        <v>332.0188299354291</v>
      </c>
      <c r="AD254" s="1">
        <f t="shared" si="138"/>
        <v>48.501534662425499</v>
      </c>
      <c r="AE254" s="12">
        <f t="shared" si="139"/>
        <v>0.30062397348621106</v>
      </c>
      <c r="AH254" s="23">
        <f t="shared" si="140"/>
        <v>0.37279566836786393</v>
      </c>
      <c r="AI254" s="23">
        <f t="shared" si="152"/>
        <v>0.51166776943611025</v>
      </c>
      <c r="AJ254" s="11">
        <f t="shared" si="151"/>
        <v>0.3149239153063863</v>
      </c>
      <c r="AK254" s="11">
        <f t="shared" si="151"/>
        <v>0.48896624001955319</v>
      </c>
      <c r="AL254" s="11">
        <f t="shared" si="151"/>
        <v>0.52004599531290396</v>
      </c>
      <c r="AM254" s="11">
        <f t="shared" si="151"/>
        <v>0.60800397648304849</v>
      </c>
      <c r="AN254" s="23">
        <f t="shared" si="141"/>
        <v>0.63344546719424155</v>
      </c>
      <c r="AO254" s="23">
        <f t="shared" si="142"/>
        <v>0.83208753021298498</v>
      </c>
      <c r="AP254" s="23">
        <f t="shared" si="143"/>
        <v>0.64680453852798458</v>
      </c>
      <c r="AQ254" s="23">
        <f t="shared" si="144"/>
        <v>0.62914532023135228</v>
      </c>
      <c r="AR254" s="23">
        <f t="shared" si="145"/>
        <v>0.60450661250048665</v>
      </c>
      <c r="AS254" s="23">
        <f t="shared" si="146"/>
        <v>3.3254578380231199</v>
      </c>
      <c r="AT254" s="23">
        <f t="shared" si="147"/>
        <v>1.5682411627278985</v>
      </c>
      <c r="AU254" s="23">
        <f t="shared" si="148"/>
        <v>1.3113196834760843</v>
      </c>
      <c r="AV254" s="23">
        <f t="shared" si="149"/>
        <v>0.46142067641451745</v>
      </c>
    </row>
    <row r="255" spans="1:48" x14ac:dyDescent="0.35">
      <c r="A255" s="31">
        <v>2085</v>
      </c>
      <c r="B255" s="1">
        <v>-1.8714229027724472</v>
      </c>
      <c r="C255" s="1">
        <v>-7.9388339664950101</v>
      </c>
      <c r="D255" s="1">
        <v>-5.0161403719298736</v>
      </c>
      <c r="E255" s="1">
        <v>-2.3207778440690392</v>
      </c>
      <c r="F255" s="46">
        <v>2.9429474667476736</v>
      </c>
      <c r="G255" s="1">
        <v>8.7772215973337211</v>
      </c>
      <c r="H255" s="1">
        <v>11.058418443136944</v>
      </c>
      <c r="I255" s="1">
        <v>11.184597904461111</v>
      </c>
      <c r="J255" s="1">
        <v>7.0862092004305204</v>
      </c>
      <c r="K255" s="1">
        <v>2.4206935619790007</v>
      </c>
      <c r="L255" s="1">
        <v>1.5599639968916108</v>
      </c>
      <c r="M255" s="1">
        <v>-0.59120828483751997</v>
      </c>
      <c r="N255" s="1">
        <f t="shared" ref="N255:N270" si="156">AVERAGE(B255:M255)</f>
        <v>2.2743057334063908</v>
      </c>
      <c r="O255" s="1">
        <f t="shared" si="153"/>
        <v>41.049394612109964</v>
      </c>
      <c r="P255" s="1">
        <f t="shared" ref="P255:P270" si="157">(M254+B255+C255)/3</f>
        <v>-3.337716229779121</v>
      </c>
      <c r="Q255" s="1">
        <f t="shared" ref="Q255:Q270" si="158">AVERAGE(D255:F255)</f>
        <v>-1.4646569164170797</v>
      </c>
      <c r="R255" s="1">
        <f t="shared" ref="R255:R270" si="159">AVERAGE(G255:I255)</f>
        <v>10.340079314977258</v>
      </c>
      <c r="S255" s="1">
        <f t="shared" ref="S255:S270" si="160">AVERAGE(J255:L255)</f>
        <v>3.6889555864337105</v>
      </c>
      <c r="U255" s="1">
        <f t="shared" ref="U255:U270" si="161">MAX(B255:M255)</f>
        <v>11.184597904461111</v>
      </c>
      <c r="V255" s="1">
        <f t="shared" ref="V255:V270" si="162">MIN(B255:M255)</f>
        <v>-7.9388339664950101</v>
      </c>
      <c r="W255" s="5">
        <f t="shared" ref="W255:W270" si="163">INTERCEPT(E$7:F$7,E255:F255)</f>
        <v>118.44745784865491</v>
      </c>
      <c r="X255" s="5">
        <f t="shared" si="155"/>
        <v>341.11766222041024</v>
      </c>
      <c r="Y255" s="1">
        <f t="shared" ref="Y255:Y270" si="164">(X255-W255)</f>
        <v>222.67020437175535</v>
      </c>
      <c r="Z255" s="1">
        <f t="shared" ref="Z255:Z270" si="165">(X255+W255)/2</f>
        <v>229.78256003453257</v>
      </c>
      <c r="AA255" s="7">
        <f t="shared" ref="AA255:AA270" si="166">(2/3)*U255*(X255-W255)</f>
        <v>1660.3178008015079</v>
      </c>
      <c r="AB255" s="1">
        <f t="shared" ref="AB255:AB270" si="167">365-X254+W255</f>
        <v>137.35426595068003</v>
      </c>
      <c r="AC255" s="1">
        <f t="shared" ref="AC255:AC270" si="168">ABS((2/3)*V255*AB255)</f>
        <v>726.95514131483174</v>
      </c>
      <c r="AD255" s="1">
        <f t="shared" ref="AD255:AD270" si="169">W255-AB255/2</f>
        <v>49.770324873314891</v>
      </c>
      <c r="AE255" s="12">
        <f t="shared" ref="AE255:AE270" si="170">SQRT(AC255)/(SQRT(AA255)+SQRT(AC255))</f>
        <v>0.39820503329781742</v>
      </c>
      <c r="AH255" s="23">
        <f t="shared" ref="AH255:AH270" si="171">0.0369*H255-0.058</f>
        <v>0.35005564055175326</v>
      </c>
      <c r="AI255" s="23">
        <f t="shared" si="152"/>
        <v>0.50212731157379653</v>
      </c>
      <c r="AJ255" s="11">
        <f t="shared" si="151"/>
        <v>0.31011612551750378</v>
      </c>
      <c r="AK255" s="11">
        <f t="shared" si="151"/>
        <v>0.48130382504352165</v>
      </c>
      <c r="AL255" s="11">
        <f t="shared" si="151"/>
        <v>0.51268406719867765</v>
      </c>
      <c r="AM255" s="11">
        <f t="shared" si="151"/>
        <v>0.60312106497871476</v>
      </c>
      <c r="AN255" s="23">
        <f t="shared" ref="AN255:AN270" si="172">2.42*AI255^2-3.01*AI255+1.54</f>
        <v>0.63875583777142753</v>
      </c>
      <c r="AO255" s="23">
        <f t="shared" ref="AO255:AO270" si="173">2.42*AJ255^2-3.01*AJ255+1.54</f>
        <v>0.83928672955280503</v>
      </c>
      <c r="AP255" s="23">
        <f t="shared" ref="AP255:AP270" si="174">2.42*AK255^2-3.01*AK255+1.54</f>
        <v>0.6518766468626902</v>
      </c>
      <c r="AQ255" s="23">
        <f t="shared" ref="AQ255:AQ270" si="175">2.42*AL255^2-3.01*AL255+1.54</f>
        <v>0.63290574340967576</v>
      </c>
      <c r="AR255" s="23">
        <f t="shared" ref="AR255:AR270" si="176">2.42*AM255^2-3.01*AM255+1.54</f>
        <v>0.60489274044503172</v>
      </c>
      <c r="AS255" s="23">
        <f t="shared" ref="AS255:AS270" si="177">AS$6*SQRT($AA255*AO255)</f>
        <v>3.210326778912703</v>
      </c>
      <c r="AT255" s="23">
        <f t="shared" ref="AT255:AT270" si="178">AT$6*SQRT($AA255*AP255)</f>
        <v>1.5133387591377367</v>
      </c>
      <c r="AU255" s="23">
        <f t="shared" ref="AU255:AU270" si="179">AU$6*SQRT($AA255*AQ255)</f>
        <v>1.2642406124354488</v>
      </c>
      <c r="AV255" s="23">
        <f t="shared" ref="AV255:AV270" si="180">AV$6*SQRT($AA255*AR255)</f>
        <v>0.44367283010023562</v>
      </c>
    </row>
    <row r="256" spans="1:48" x14ac:dyDescent="0.35">
      <c r="A256" s="31">
        <v>2086</v>
      </c>
      <c r="B256" s="1">
        <v>-1.9198763246513777</v>
      </c>
      <c r="C256" s="1">
        <v>-1.182642254233595</v>
      </c>
      <c r="D256" s="1">
        <v>-2.71234749269335</v>
      </c>
      <c r="E256" s="1">
        <v>0.96282573199680999</v>
      </c>
      <c r="F256" s="46">
        <v>4.5432065920205478</v>
      </c>
      <c r="G256" s="1">
        <v>7.6816957003233872</v>
      </c>
      <c r="H256" s="1">
        <v>11.489001260189282</v>
      </c>
      <c r="I256" s="1">
        <v>11.449876837019314</v>
      </c>
      <c r="J256" s="1">
        <v>7.8387379283529217</v>
      </c>
      <c r="K256" s="1">
        <v>2.8483233401631525</v>
      </c>
      <c r="L256" s="1">
        <v>1.7523506372819393</v>
      </c>
      <c r="M256" s="1">
        <v>-0.11165506505513</v>
      </c>
      <c r="N256" s="1">
        <f t="shared" si="156"/>
        <v>3.5532914075594921</v>
      </c>
      <c r="O256" s="1">
        <f t="shared" si="153"/>
        <v>43.002518317905448</v>
      </c>
      <c r="P256" s="1">
        <f t="shared" si="157"/>
        <v>-1.2312422879074976</v>
      </c>
      <c r="Q256" s="1">
        <f t="shared" si="158"/>
        <v>0.9312282771080026</v>
      </c>
      <c r="R256" s="1">
        <f t="shared" si="159"/>
        <v>10.20685793251066</v>
      </c>
      <c r="S256" s="1">
        <f t="shared" si="160"/>
        <v>4.146470635266005</v>
      </c>
      <c r="U256" s="1">
        <f t="shared" si="161"/>
        <v>11.489001260189282</v>
      </c>
      <c r="V256" s="1">
        <f t="shared" si="162"/>
        <v>-2.71234749269335</v>
      </c>
      <c r="W256" s="5">
        <f t="shared" si="163"/>
        <v>96.798027647341399</v>
      </c>
      <c r="X256" s="5">
        <f t="shared" si="155"/>
        <v>347.67303161684981</v>
      </c>
      <c r="Y256" s="1">
        <f t="shared" si="164"/>
        <v>250.87500396950841</v>
      </c>
      <c r="Z256" s="1">
        <f t="shared" si="165"/>
        <v>222.23552963209562</v>
      </c>
      <c r="AA256" s="7">
        <f t="shared" si="166"/>
        <v>1921.5354911704487</v>
      </c>
      <c r="AB256" s="1">
        <f t="shared" si="167"/>
        <v>120.68036542693116</v>
      </c>
      <c r="AC256" s="1">
        <f t="shared" si="168"/>
        <v>218.21805772203595</v>
      </c>
      <c r="AD256" s="1">
        <f t="shared" si="169"/>
        <v>36.457844933875819</v>
      </c>
      <c r="AE256" s="12">
        <f t="shared" si="170"/>
        <v>0.25205303970569853</v>
      </c>
      <c r="AH256" s="23">
        <f t="shared" si="171"/>
        <v>0.3659441465009845</v>
      </c>
      <c r="AI256" s="23">
        <f t="shared" si="152"/>
        <v>0.52693198263739915</v>
      </c>
      <c r="AJ256" s="11">
        <f t="shared" si="151"/>
        <v>0.32261611723459488</v>
      </c>
      <c r="AK256" s="11">
        <f t="shared" si="151"/>
        <v>0.50122568684263558</v>
      </c>
      <c r="AL256" s="11">
        <f t="shared" si="151"/>
        <v>0.5318246795154733</v>
      </c>
      <c r="AM256" s="11">
        <f t="shared" si="151"/>
        <v>0.61581636906638537</v>
      </c>
      <c r="AN256" s="23">
        <f t="shared" si="172"/>
        <v>0.62586543293078511</v>
      </c>
      <c r="AO256" s="23">
        <f t="shared" si="173"/>
        <v>0.82080189214472199</v>
      </c>
      <c r="AP256" s="23">
        <f t="shared" si="174"/>
        <v>0.63928048034877683</v>
      </c>
      <c r="AQ256" s="23">
        <f t="shared" si="175"/>
        <v>0.6236744398334263</v>
      </c>
      <c r="AR256" s="23">
        <f t="shared" si="176"/>
        <v>0.60412884610263795</v>
      </c>
      <c r="AS256" s="23">
        <f t="shared" si="177"/>
        <v>3.4154020196389863</v>
      </c>
      <c r="AT256" s="23">
        <f t="shared" si="178"/>
        <v>1.6122328240345576</v>
      </c>
      <c r="AU256" s="23">
        <f t="shared" si="179"/>
        <v>1.3501057442312647</v>
      </c>
      <c r="AV256" s="23">
        <f t="shared" si="180"/>
        <v>0.47699851543700794</v>
      </c>
    </row>
    <row r="257" spans="1:48" x14ac:dyDescent="0.35">
      <c r="A257" s="31">
        <v>2087</v>
      </c>
      <c r="B257" s="1">
        <v>-0.433453949037439</v>
      </c>
      <c r="C257" s="1">
        <v>-2.7180282350031901</v>
      </c>
      <c r="D257" s="1">
        <v>-4.5605820252705653</v>
      </c>
      <c r="E257" s="1">
        <v>-0.56934536366073396</v>
      </c>
      <c r="F257" s="46">
        <v>4.3417118417264087</v>
      </c>
      <c r="G257" s="1">
        <v>9.413724650050538</v>
      </c>
      <c r="H257" s="1">
        <v>11.113799366679901</v>
      </c>
      <c r="I257" s="1">
        <v>11.9691679569702</v>
      </c>
      <c r="J257" s="1">
        <v>7.6677943187521889</v>
      </c>
      <c r="K257" s="1">
        <v>2.5423237828910503</v>
      </c>
      <c r="L257" s="1">
        <v>0.63082102507010884</v>
      </c>
      <c r="M257" s="1">
        <v>-0.68781471339225997</v>
      </c>
      <c r="N257" s="1">
        <f t="shared" si="156"/>
        <v>3.2258432213146846</v>
      </c>
      <c r="O257" s="1">
        <f t="shared" si="153"/>
        <v>44.506198134179229</v>
      </c>
      <c r="P257" s="1">
        <f t="shared" si="157"/>
        <v>-1.087712416365253</v>
      </c>
      <c r="Q257" s="1">
        <f t="shared" si="158"/>
        <v>-0.26273851573496348</v>
      </c>
      <c r="R257" s="1">
        <f t="shared" si="159"/>
        <v>10.832230657900212</v>
      </c>
      <c r="S257" s="1">
        <f t="shared" si="160"/>
        <v>3.6136463755711161</v>
      </c>
      <c r="U257" s="1">
        <f t="shared" si="161"/>
        <v>11.9691679569702</v>
      </c>
      <c r="V257" s="1">
        <f t="shared" si="162"/>
        <v>-4.5605820252705653</v>
      </c>
      <c r="W257" s="5">
        <f t="shared" si="163"/>
        <v>108.53590537951868</v>
      </c>
      <c r="X257" s="5">
        <f t="shared" si="155"/>
        <v>333.59086895906046</v>
      </c>
      <c r="Y257" s="1">
        <f t="shared" si="164"/>
        <v>225.05496357954178</v>
      </c>
      <c r="Z257" s="1">
        <f t="shared" si="165"/>
        <v>221.06338716928957</v>
      </c>
      <c r="AA257" s="7">
        <f t="shared" si="166"/>
        <v>1795.8137724222311</v>
      </c>
      <c r="AB257" s="1">
        <f t="shared" si="167"/>
        <v>125.86287376266887</v>
      </c>
      <c r="AC257" s="1">
        <f t="shared" si="168"/>
        <v>382.6719731539506</v>
      </c>
      <c r="AD257" s="1">
        <f t="shared" si="169"/>
        <v>45.604468498184247</v>
      </c>
      <c r="AE257" s="12">
        <f t="shared" si="170"/>
        <v>0.31582667918015389</v>
      </c>
      <c r="AH257" s="23">
        <f t="shared" si="171"/>
        <v>0.35209919663048839</v>
      </c>
      <c r="AI257" s="23">
        <f t="shared" si="152"/>
        <v>0.54602871630407623</v>
      </c>
      <c r="AJ257" s="11">
        <f t="shared" si="151"/>
        <v>0.33223966805874705</v>
      </c>
      <c r="AK257" s="11">
        <f t="shared" si="151"/>
        <v>0.51656322096862817</v>
      </c>
      <c r="AL257" s="11">
        <f t="shared" si="151"/>
        <v>0.5465607417149565</v>
      </c>
      <c r="AM257" s="11">
        <f t="shared" si="151"/>
        <v>0.62559028787216497</v>
      </c>
      <c r="AN257" s="23">
        <f t="shared" si="172"/>
        <v>0.61797017277412991</v>
      </c>
      <c r="AO257" s="23">
        <f t="shared" si="173"/>
        <v>0.80708593596009459</v>
      </c>
      <c r="AP257" s="23">
        <f t="shared" si="174"/>
        <v>0.63089160312754</v>
      </c>
      <c r="AQ257" s="23">
        <f t="shared" si="175"/>
        <v>0.61777548684726913</v>
      </c>
      <c r="AR257" s="23">
        <f t="shared" si="176"/>
        <v>0.60407219754233077</v>
      </c>
      <c r="AS257" s="23">
        <f t="shared" si="177"/>
        <v>3.2740777612712315</v>
      </c>
      <c r="AT257" s="23">
        <f t="shared" si="178"/>
        <v>1.5483382911563552</v>
      </c>
      <c r="AU257" s="23">
        <f t="shared" si="179"/>
        <v>1.2990043093062511</v>
      </c>
      <c r="AV257" s="23">
        <f t="shared" si="180"/>
        <v>0.46110847930746246</v>
      </c>
    </row>
    <row r="258" spans="1:48" x14ac:dyDescent="0.35">
      <c r="A258" s="31">
        <v>2088</v>
      </c>
      <c r="B258" s="1">
        <v>-0.684476107635551</v>
      </c>
      <c r="C258" s="1">
        <v>-7.2597242746524433</v>
      </c>
      <c r="D258" s="1">
        <v>-1.9205686707039722</v>
      </c>
      <c r="E258" s="1">
        <v>-0.87642286602206609</v>
      </c>
      <c r="F258" s="46">
        <v>3.5936939663919443</v>
      </c>
      <c r="G258" s="1">
        <v>8.9282974232783943</v>
      </c>
      <c r="H258" s="1">
        <v>11.6431165451031</v>
      </c>
      <c r="I258" s="1">
        <v>11.050789809086373</v>
      </c>
      <c r="J258" s="1">
        <v>7.8332204995092694</v>
      </c>
      <c r="K258" s="1">
        <v>2.5565702420187222</v>
      </c>
      <c r="L258" s="1">
        <v>0.9567545677305701</v>
      </c>
      <c r="M258" s="1">
        <v>-0.73004638026470203</v>
      </c>
      <c r="N258" s="1">
        <f t="shared" si="156"/>
        <v>2.9242670628199696</v>
      </c>
      <c r="O258" s="1">
        <f t="shared" si="153"/>
        <v>43.04911824336908</v>
      </c>
      <c r="P258" s="1">
        <f t="shared" si="157"/>
        <v>-2.8773383652267515</v>
      </c>
      <c r="Q258" s="1">
        <f t="shared" si="158"/>
        <v>0.26556747655530205</v>
      </c>
      <c r="R258" s="1">
        <f t="shared" si="159"/>
        <v>10.540734592489288</v>
      </c>
      <c r="S258" s="1">
        <f t="shared" si="160"/>
        <v>3.7821817697528544</v>
      </c>
      <c r="U258" s="1">
        <f t="shared" si="161"/>
        <v>11.6431165451031</v>
      </c>
      <c r="V258" s="1">
        <f t="shared" si="162"/>
        <v>-7.2597242746524433</v>
      </c>
      <c r="W258" s="5">
        <f t="shared" si="163"/>
        <v>110.9799102385513</v>
      </c>
      <c r="X258" s="5">
        <f t="shared" si="155"/>
        <v>336.2996193477739</v>
      </c>
      <c r="Y258" s="1">
        <f t="shared" si="164"/>
        <v>225.3197091092226</v>
      </c>
      <c r="Z258" s="1">
        <f t="shared" si="165"/>
        <v>223.63976479316261</v>
      </c>
      <c r="AA258" s="7">
        <f t="shared" si="166"/>
        <v>1748.9490887116049</v>
      </c>
      <c r="AB258" s="1">
        <f t="shared" si="167"/>
        <v>142.38904127949084</v>
      </c>
      <c r="AC258" s="1">
        <f t="shared" si="168"/>
        <v>689.13678628080561</v>
      </c>
      <c r="AD258" s="1">
        <f t="shared" si="169"/>
        <v>39.785389598805878</v>
      </c>
      <c r="AE258" s="12">
        <f t="shared" si="170"/>
        <v>0.38564272243927572</v>
      </c>
      <c r="AH258" s="23">
        <f t="shared" si="171"/>
        <v>0.37163100051430442</v>
      </c>
      <c r="AI258" s="23">
        <f t="shared" si="152"/>
        <v>0.52752380169078728</v>
      </c>
      <c r="AJ258" s="11">
        <f t="shared" si="151"/>
        <v>0.32291435675756214</v>
      </c>
      <c r="AK258" s="11">
        <f t="shared" si="151"/>
        <v>0.50170100608236468</v>
      </c>
      <c r="AL258" s="11">
        <f t="shared" si="151"/>
        <v>0.53228135878501703</v>
      </c>
      <c r="AM258" s="11">
        <f t="shared" si="151"/>
        <v>0.61611926858189903</v>
      </c>
      <c r="AN258" s="23">
        <f t="shared" si="172"/>
        <v>0.62559425137845914</v>
      </c>
      <c r="AO258" s="23">
        <f t="shared" si="173"/>
        <v>0.82037009611610134</v>
      </c>
      <c r="AP258" s="23">
        <f t="shared" si="174"/>
        <v>0.63900340849190029</v>
      </c>
      <c r="AQ258" s="23">
        <f t="shared" si="175"/>
        <v>0.62347584673935708</v>
      </c>
      <c r="AR258" s="23">
        <f t="shared" si="176"/>
        <v>0.604120148113788</v>
      </c>
      <c r="AS258" s="23">
        <f t="shared" si="177"/>
        <v>3.2575564146665084</v>
      </c>
      <c r="AT258" s="23">
        <f t="shared" si="178"/>
        <v>1.5377934359630479</v>
      </c>
      <c r="AU258" s="23">
        <f t="shared" si="179"/>
        <v>1.2878432547389067</v>
      </c>
      <c r="AV258" s="23">
        <f t="shared" si="180"/>
        <v>0.45507007699157959</v>
      </c>
    </row>
    <row r="259" spans="1:48" x14ac:dyDescent="0.35">
      <c r="A259" s="31">
        <v>2089</v>
      </c>
      <c r="B259" s="1">
        <v>-4.2106044419478694</v>
      </c>
      <c r="C259" s="1">
        <v>-3.1978926577590165</v>
      </c>
      <c r="D259" s="1">
        <v>-3.9248199002021167</v>
      </c>
      <c r="E259" s="1">
        <v>-0.74566775466036472</v>
      </c>
      <c r="F259" s="46">
        <v>2.6179020106124353</v>
      </c>
      <c r="G259" s="1">
        <v>8.7158973481054733</v>
      </c>
      <c r="H259" s="1">
        <v>11.8213590900573</v>
      </c>
      <c r="I259" s="1">
        <v>10.392343879908037</v>
      </c>
      <c r="J259" s="1">
        <v>6.934178993729045</v>
      </c>
      <c r="K259" s="1">
        <v>2.4495090770356436</v>
      </c>
      <c r="L259" s="1">
        <v>1.3333708724657587</v>
      </c>
      <c r="M259" s="1">
        <v>-0.21426362459854001</v>
      </c>
      <c r="N259" s="1">
        <f t="shared" si="156"/>
        <v>2.6642760743954819</v>
      </c>
      <c r="O259" s="1">
        <f t="shared" si="153"/>
        <v>40.481681322412285</v>
      </c>
      <c r="P259" s="1">
        <f t="shared" si="157"/>
        <v>-2.712847826657196</v>
      </c>
      <c r="Q259" s="1">
        <f t="shared" si="158"/>
        <v>-0.68419521475001532</v>
      </c>
      <c r="R259" s="1">
        <f t="shared" si="159"/>
        <v>10.309866772690269</v>
      </c>
      <c r="S259" s="1">
        <f t="shared" si="160"/>
        <v>3.5723529810768153</v>
      </c>
      <c r="U259" s="1">
        <f t="shared" si="161"/>
        <v>11.8213590900573</v>
      </c>
      <c r="V259" s="1">
        <f t="shared" si="162"/>
        <v>-4.2106044419478694</v>
      </c>
      <c r="W259" s="5">
        <f t="shared" si="163"/>
        <v>111.76152662327685</v>
      </c>
      <c r="X259" s="5">
        <f t="shared" si="155"/>
        <v>345.27740056670245</v>
      </c>
      <c r="Y259" s="1">
        <f t="shared" si="164"/>
        <v>233.51587394342562</v>
      </c>
      <c r="Z259" s="1">
        <f t="shared" si="165"/>
        <v>228.51946359498965</v>
      </c>
      <c r="AA259" s="7">
        <f t="shared" si="166"/>
        <v>1840.3166660758593</v>
      </c>
      <c r="AB259" s="1">
        <f t="shared" si="167"/>
        <v>140.46190727550294</v>
      </c>
      <c r="AC259" s="1">
        <f t="shared" si="168"/>
        <v>394.28635379913493</v>
      </c>
      <c r="AD259" s="1">
        <f t="shared" si="169"/>
        <v>41.530572985525382</v>
      </c>
      <c r="AE259" s="12">
        <f t="shared" si="170"/>
        <v>0.31641253694405086</v>
      </c>
      <c r="AH259" s="23">
        <f t="shared" si="171"/>
        <v>0.3782081504231144</v>
      </c>
      <c r="AI259" s="23">
        <f t="shared" si="152"/>
        <v>0.494917352794636</v>
      </c>
      <c r="AJ259" s="11">
        <f t="shared" si="151"/>
        <v>0.30648276046343864</v>
      </c>
      <c r="AK259" s="11">
        <f t="shared" si="151"/>
        <v>0.47551314948860535</v>
      </c>
      <c r="AL259" s="11">
        <f t="shared" si="151"/>
        <v>0.50712047695964046</v>
      </c>
      <c r="AM259" s="11">
        <f t="shared" si="151"/>
        <v>0.59943092859567981</v>
      </c>
      <c r="AN259" s="23">
        <f t="shared" si="172"/>
        <v>0.64306127844349115</v>
      </c>
      <c r="AO259" s="23">
        <f t="shared" si="173"/>
        <v>0.8448015625613704</v>
      </c>
      <c r="AP259" s="23">
        <f t="shared" si="174"/>
        <v>0.65589828795380412</v>
      </c>
      <c r="AQ259" s="23">
        <f t="shared" si="175"/>
        <v>0.63592161547877368</v>
      </c>
      <c r="AR259" s="23">
        <f t="shared" si="176"/>
        <v>0.60526110526713506</v>
      </c>
      <c r="AS259" s="23">
        <f t="shared" si="177"/>
        <v>3.3909554574224847</v>
      </c>
      <c r="AT259" s="23">
        <f t="shared" si="178"/>
        <v>1.5981677399479599</v>
      </c>
      <c r="AU259" s="23">
        <f t="shared" si="179"/>
        <v>1.3341746366267648</v>
      </c>
      <c r="AV259" s="23">
        <f t="shared" si="180"/>
        <v>0.46724611445438297</v>
      </c>
    </row>
    <row r="260" spans="1:48" x14ac:dyDescent="0.35">
      <c r="A260" s="31">
        <v>2090</v>
      </c>
      <c r="B260" s="1">
        <v>-1.4006010813282801</v>
      </c>
      <c r="C260" s="1">
        <v>-0.809688699384155</v>
      </c>
      <c r="D260" s="1">
        <v>-0.27209488206541188</v>
      </c>
      <c r="E260" s="1">
        <v>-1.0603065257307278</v>
      </c>
      <c r="F260" s="46">
        <v>3.5375077186227157</v>
      </c>
      <c r="G260" s="1">
        <v>10.254484946789889</v>
      </c>
      <c r="H260" s="1">
        <v>12.21199158780896</v>
      </c>
      <c r="I260" s="1">
        <v>11.368350518217184</v>
      </c>
      <c r="J260" s="1">
        <v>8.2311196535861271</v>
      </c>
      <c r="K260" s="1">
        <v>4.2538854002930941</v>
      </c>
      <c r="L260" s="1">
        <v>1.7859005823979199</v>
      </c>
      <c r="M260" s="1">
        <v>-0.63630341084589004</v>
      </c>
      <c r="N260" s="1">
        <f t="shared" si="156"/>
        <v>3.9553538173634522</v>
      </c>
      <c r="O260" s="1">
        <f t="shared" si="153"/>
        <v>45.603454425024871</v>
      </c>
      <c r="P260" s="1">
        <f t="shared" si="157"/>
        <v>-0.80818446843699177</v>
      </c>
      <c r="Q260" s="1">
        <f t="shared" si="158"/>
        <v>0.73503543694219198</v>
      </c>
      <c r="R260" s="1">
        <f t="shared" si="159"/>
        <v>11.27827568427201</v>
      </c>
      <c r="S260" s="1">
        <f t="shared" si="160"/>
        <v>4.7569685454257131</v>
      </c>
      <c r="U260" s="1">
        <f t="shared" si="161"/>
        <v>12.21199158780896</v>
      </c>
      <c r="V260" s="1">
        <f t="shared" si="162"/>
        <v>-1.4006010813282801</v>
      </c>
      <c r="W260" s="5">
        <f t="shared" si="163"/>
        <v>112.03363540066957</v>
      </c>
      <c r="X260" s="5">
        <f t="shared" si="155"/>
        <v>341.48777060688042</v>
      </c>
      <c r="Y260" s="1">
        <f t="shared" si="164"/>
        <v>229.45413520621085</v>
      </c>
      <c r="Z260" s="1">
        <f t="shared" si="165"/>
        <v>226.76070300377501</v>
      </c>
      <c r="AA260" s="7">
        <f t="shared" si="166"/>
        <v>1868.0613126174842</v>
      </c>
      <c r="AB260" s="1">
        <f t="shared" si="167"/>
        <v>131.75623483396711</v>
      </c>
      <c r="AC260" s="1">
        <f t="shared" si="168"/>
        <v>123.02528332013142</v>
      </c>
      <c r="AD260" s="1">
        <f t="shared" si="169"/>
        <v>46.155517983686011</v>
      </c>
      <c r="AE260" s="12">
        <f t="shared" si="170"/>
        <v>0.20421864236470258</v>
      </c>
      <c r="AH260" s="23">
        <f t="shared" si="171"/>
        <v>0.39262248959015067</v>
      </c>
      <c r="AI260" s="23">
        <f t="shared" si="152"/>
        <v>0.55996387119781588</v>
      </c>
      <c r="AJ260" s="11">
        <f t="shared" si="151"/>
        <v>0.33926210832015918</v>
      </c>
      <c r="AK260" s="11">
        <f t="shared" si="151"/>
        <v>0.52775523513525369</v>
      </c>
      <c r="AL260" s="11">
        <f t="shared" si="151"/>
        <v>0.55731385336524375</v>
      </c>
      <c r="AM260" s="11">
        <f t="shared" si="151"/>
        <v>0.63272245376266167</v>
      </c>
      <c r="AN260" s="23">
        <f t="shared" si="172"/>
        <v>0.61332282734793708</v>
      </c>
      <c r="AO260" s="23">
        <f t="shared" si="173"/>
        <v>0.79736009705957234</v>
      </c>
      <c r="AP260" s="23">
        <f t="shared" si="174"/>
        <v>0.62548866571754047</v>
      </c>
      <c r="AQ260" s="23">
        <f t="shared" si="175"/>
        <v>0.61413423076043205</v>
      </c>
      <c r="AR260" s="23">
        <f t="shared" si="176"/>
        <v>0.60432265663336193</v>
      </c>
      <c r="AS260" s="23">
        <f t="shared" si="177"/>
        <v>3.3191070781780994</v>
      </c>
      <c r="AT260" s="23">
        <f t="shared" si="178"/>
        <v>1.5724002965061485</v>
      </c>
      <c r="AU260" s="23">
        <f t="shared" si="179"/>
        <v>1.320966556805464</v>
      </c>
      <c r="AV260" s="23">
        <f t="shared" si="180"/>
        <v>0.47038995305833287</v>
      </c>
    </row>
    <row r="261" spans="1:48" x14ac:dyDescent="0.35">
      <c r="A261" s="31">
        <v>2091</v>
      </c>
      <c r="B261" s="1">
        <v>-2.0989894197347998</v>
      </c>
      <c r="C261" s="1">
        <v>-5.7900726386229548</v>
      </c>
      <c r="D261" s="1">
        <v>-6.0262725060803941</v>
      </c>
      <c r="E261" s="1">
        <v>-0.30984489635375001</v>
      </c>
      <c r="F261" s="46">
        <v>3.5040061645272385</v>
      </c>
      <c r="G261" s="1">
        <v>10.306158339571649</v>
      </c>
      <c r="H261" s="1">
        <v>11.8640749889929</v>
      </c>
      <c r="I261" s="1">
        <v>11.990991395977359</v>
      </c>
      <c r="J261" s="1">
        <v>8.0531510151948815</v>
      </c>
      <c r="K261" s="1">
        <v>2.8903619523751924</v>
      </c>
      <c r="L261" s="1">
        <v>0.81356072849953498</v>
      </c>
      <c r="M261" s="1">
        <v>-0.63924428698119995</v>
      </c>
      <c r="N261" s="1">
        <f t="shared" si="156"/>
        <v>2.8798234031138041</v>
      </c>
      <c r="O261" s="1">
        <f t="shared" si="153"/>
        <v>45.718381904264035</v>
      </c>
      <c r="P261" s="1">
        <f t="shared" si="157"/>
        <v>-2.8417884897345487</v>
      </c>
      <c r="Q261" s="1">
        <f t="shared" si="158"/>
        <v>-0.94403707930230196</v>
      </c>
      <c r="R261" s="1">
        <f t="shared" si="159"/>
        <v>11.387074908180637</v>
      </c>
      <c r="S261" s="1">
        <f t="shared" si="160"/>
        <v>3.9190245653565365</v>
      </c>
      <c r="U261" s="1">
        <f t="shared" si="161"/>
        <v>11.990991395977359</v>
      </c>
      <c r="V261" s="1">
        <f t="shared" si="162"/>
        <v>-6.0262725060803941</v>
      </c>
      <c r="W261" s="5">
        <f t="shared" si="163"/>
        <v>107.47788106770126</v>
      </c>
      <c r="X261" s="5">
        <f t="shared" si="155"/>
        <v>336.07978837822566</v>
      </c>
      <c r="Y261" s="1">
        <f t="shared" si="164"/>
        <v>228.60190731052438</v>
      </c>
      <c r="Z261" s="1">
        <f t="shared" si="165"/>
        <v>221.77883472296347</v>
      </c>
      <c r="AA261" s="7">
        <f t="shared" si="166"/>
        <v>1827.442335776341</v>
      </c>
      <c r="AB261" s="1">
        <f t="shared" si="167"/>
        <v>130.99011046082086</v>
      </c>
      <c r="AC261" s="1">
        <f t="shared" si="168"/>
        <v>526.25473415898568</v>
      </c>
      <c r="AD261" s="1">
        <f t="shared" si="169"/>
        <v>41.982825837290832</v>
      </c>
      <c r="AE261" s="12">
        <f t="shared" si="170"/>
        <v>0.34922589053853625</v>
      </c>
      <c r="AH261" s="23">
        <f t="shared" si="171"/>
        <v>0.37978436709383806</v>
      </c>
      <c r="AI261" s="23">
        <f t="shared" si="152"/>
        <v>0.56142345018415318</v>
      </c>
      <c r="AJ261" s="11">
        <f t="shared" si="151"/>
        <v>0.33999764418728984</v>
      </c>
      <c r="AK261" s="11">
        <f t="shared" si="151"/>
        <v>0.52892749542349315</v>
      </c>
      <c r="AL261" s="11">
        <f t="shared" si="151"/>
        <v>0.55844014266178754</v>
      </c>
      <c r="AM261" s="11">
        <f t="shared" si="151"/>
        <v>0.63346948237771628</v>
      </c>
      <c r="AN261" s="23">
        <f t="shared" si="172"/>
        <v>0.61289043775406071</v>
      </c>
      <c r="AO261" s="23">
        <f t="shared" si="173"/>
        <v>0.79635521428429246</v>
      </c>
      <c r="AP261" s="23">
        <f t="shared" si="174"/>
        <v>0.62495783367951152</v>
      </c>
      <c r="AQ261" s="23">
        <f t="shared" si="175"/>
        <v>0.61378522149342429</v>
      </c>
      <c r="AR261" s="23">
        <f t="shared" si="176"/>
        <v>0.60436313399449226</v>
      </c>
      <c r="AS261" s="23">
        <f t="shared" si="177"/>
        <v>3.2807542959696989</v>
      </c>
      <c r="AT261" s="23">
        <f t="shared" si="178"/>
        <v>1.5545512013020264</v>
      </c>
      <c r="AU261" s="23">
        <f t="shared" si="179"/>
        <v>1.3061548328287358</v>
      </c>
      <c r="AV261" s="23">
        <f t="shared" si="180"/>
        <v>0.4652633666428348</v>
      </c>
    </row>
    <row r="262" spans="1:48" x14ac:dyDescent="0.35">
      <c r="A262" s="31">
        <v>2092</v>
      </c>
      <c r="B262" s="1">
        <v>-1.52592990985845</v>
      </c>
      <c r="C262" s="1">
        <v>-2.2071480635133347</v>
      </c>
      <c r="D262" s="1">
        <v>-2.6093983512895016</v>
      </c>
      <c r="E262" s="1">
        <v>-0.20073904471628157</v>
      </c>
      <c r="F262" s="46">
        <v>3.8023149226825859</v>
      </c>
      <c r="G262" s="1">
        <v>9.7982980803622439</v>
      </c>
      <c r="H262" s="1">
        <v>12.4787143945826</v>
      </c>
      <c r="I262" s="1">
        <v>12.05443011534183</v>
      </c>
      <c r="J262" s="1">
        <v>7.7578320322218648</v>
      </c>
      <c r="K262" s="1">
        <v>4.3935200866540409</v>
      </c>
      <c r="L262" s="1">
        <v>1.5709081933064299</v>
      </c>
      <c r="M262" s="1">
        <v>-0.62536023821118003</v>
      </c>
      <c r="N262" s="1">
        <f t="shared" si="156"/>
        <v>3.7239535181302372</v>
      </c>
      <c r="O262" s="1">
        <f t="shared" si="153"/>
        <v>45.891589545191124</v>
      </c>
      <c r="P262" s="1">
        <f t="shared" si="157"/>
        <v>-1.4574407534509948</v>
      </c>
      <c r="Q262" s="1">
        <f t="shared" si="158"/>
        <v>0.33072584222560097</v>
      </c>
      <c r="R262" s="1">
        <f t="shared" si="159"/>
        <v>11.443814196762224</v>
      </c>
      <c r="S262" s="1">
        <f t="shared" si="160"/>
        <v>4.5740867707274449</v>
      </c>
      <c r="U262" s="1">
        <f t="shared" si="161"/>
        <v>12.4787143945826</v>
      </c>
      <c r="V262" s="1">
        <f t="shared" si="162"/>
        <v>-2.6093983512895016</v>
      </c>
      <c r="W262" s="5">
        <f t="shared" si="163"/>
        <v>106.52946748000626</v>
      </c>
      <c r="X262" s="5">
        <f t="shared" si="155"/>
        <v>340.81550269915715</v>
      </c>
      <c r="Y262" s="1">
        <f t="shared" si="164"/>
        <v>234.2860352191509</v>
      </c>
      <c r="Z262" s="1">
        <f t="shared" si="165"/>
        <v>223.6724850895817</v>
      </c>
      <c r="AA262" s="7">
        <f t="shared" si="166"/>
        <v>1949.059013425936</v>
      </c>
      <c r="AB262" s="1">
        <f t="shared" si="167"/>
        <v>135.44967910178059</v>
      </c>
      <c r="AC262" s="1">
        <f t="shared" si="168"/>
        <v>235.62811288725223</v>
      </c>
      <c r="AD262" s="1">
        <f t="shared" si="169"/>
        <v>38.804627929115966</v>
      </c>
      <c r="AE262" s="12">
        <f t="shared" si="170"/>
        <v>0.25799350155994122</v>
      </c>
      <c r="AH262" s="23">
        <f t="shared" si="171"/>
        <v>0.40246456116009793</v>
      </c>
      <c r="AI262" s="23">
        <f t="shared" si="152"/>
        <v>0.56362318722392724</v>
      </c>
      <c r="AJ262" s="11">
        <f t="shared" si="151"/>
        <v>0.3411061730892232</v>
      </c>
      <c r="AK262" s="11">
        <f t="shared" si="151"/>
        <v>0.53069421336094946</v>
      </c>
      <c r="AL262" s="11">
        <f t="shared" si="151"/>
        <v>0.56013757754287297</v>
      </c>
      <c r="AM262" s="11">
        <f t="shared" si="151"/>
        <v>0.6345953320437423</v>
      </c>
      <c r="AN262" s="23">
        <f t="shared" si="172"/>
        <v>0.61225826162300789</v>
      </c>
      <c r="AO262" s="23">
        <f t="shared" si="173"/>
        <v>0.79484569859481002</v>
      </c>
      <c r="AP262" s="23">
        <f t="shared" si="174"/>
        <v>0.6241703801729509</v>
      </c>
      <c r="AQ262" s="23">
        <f t="shared" si="175"/>
        <v>0.61327082757289986</v>
      </c>
      <c r="AR262" s="23">
        <f t="shared" si="176"/>
        <v>0.60442924034146805</v>
      </c>
      <c r="AS262" s="23">
        <f t="shared" si="177"/>
        <v>3.3849507938022447</v>
      </c>
      <c r="AT262" s="23">
        <f t="shared" si="178"/>
        <v>1.6044341743444503</v>
      </c>
      <c r="AU262" s="23">
        <f t="shared" si="179"/>
        <v>1.3483519099053518</v>
      </c>
      <c r="AV262" s="23">
        <f t="shared" si="180"/>
        <v>0.48052198569647464</v>
      </c>
    </row>
    <row r="263" spans="1:48" x14ac:dyDescent="0.35">
      <c r="A263" s="31">
        <v>2093</v>
      </c>
      <c r="B263" s="1">
        <v>-0.82394503546976405</v>
      </c>
      <c r="C263" s="1">
        <v>-0.112686360098885</v>
      </c>
      <c r="D263" s="1">
        <v>-0.79675433876494894</v>
      </c>
      <c r="E263" s="1">
        <v>1.2233177045645691</v>
      </c>
      <c r="F263" s="46">
        <v>5.0731379411043891</v>
      </c>
      <c r="G263" s="1">
        <v>10.524888148690614</v>
      </c>
      <c r="H263" s="1">
        <v>11.766365045512501</v>
      </c>
      <c r="I263" s="1">
        <v>11.817350468639175</v>
      </c>
      <c r="J263" s="1">
        <v>8.0575159557744556</v>
      </c>
      <c r="K263" s="1">
        <v>4.0185791291029345</v>
      </c>
      <c r="L263" s="1">
        <v>1.5449318763562201</v>
      </c>
      <c r="M263" s="1">
        <v>-0.63636847619265002</v>
      </c>
      <c r="N263" s="1">
        <f t="shared" si="156"/>
        <v>4.3046943382682175</v>
      </c>
      <c r="O263" s="1">
        <f t="shared" si="153"/>
        <v>47.239257559721132</v>
      </c>
      <c r="P263" s="1">
        <f t="shared" si="157"/>
        <v>-0.52066387792660962</v>
      </c>
      <c r="Q263" s="1">
        <f t="shared" si="158"/>
        <v>1.8332337689680032</v>
      </c>
      <c r="R263" s="1">
        <f t="shared" si="159"/>
        <v>11.369534554280763</v>
      </c>
      <c r="S263" s="1">
        <f t="shared" si="160"/>
        <v>4.5403423204112032</v>
      </c>
      <c r="U263" s="1">
        <f t="shared" si="161"/>
        <v>11.817350468639175</v>
      </c>
      <c r="V263" s="1">
        <f t="shared" si="162"/>
        <v>-0.82394503546976405</v>
      </c>
      <c r="W263" s="5">
        <f t="shared" ref="W263" si="181">INTERCEPT(D$7:E$7,D263:E263)</f>
        <v>86.529772607652944</v>
      </c>
      <c r="X263" s="5">
        <f t="shared" si="155"/>
        <v>340.60198716962753</v>
      </c>
      <c r="Y263" s="1">
        <f t="shared" si="164"/>
        <v>254.07221456197459</v>
      </c>
      <c r="Z263" s="1">
        <f t="shared" si="165"/>
        <v>213.56587988864024</v>
      </c>
      <c r="AA263" s="7">
        <f t="shared" si="166"/>
        <v>2001.6402692147622</v>
      </c>
      <c r="AB263" s="1">
        <f t="shared" si="167"/>
        <v>110.71426990849579</v>
      </c>
      <c r="AC263" s="1">
        <f t="shared" si="168"/>
        <v>60.814982031176392</v>
      </c>
      <c r="AD263" s="1">
        <f t="shared" si="169"/>
        <v>31.172637653405047</v>
      </c>
      <c r="AE263" s="12">
        <f t="shared" si="170"/>
        <v>0.14843318473358647</v>
      </c>
      <c r="AH263" s="23">
        <f t="shared" si="171"/>
        <v>0.37617887017941132</v>
      </c>
      <c r="AI263" s="23">
        <f t="shared" si="152"/>
        <v>0.58073857100845838</v>
      </c>
      <c r="AJ263" s="11">
        <f t="shared" si="151"/>
        <v>0.34973124838221525</v>
      </c>
      <c r="AK263" s="11">
        <f t="shared" si="151"/>
        <v>0.54444042710915563</v>
      </c>
      <c r="AL263" s="11">
        <f t="shared" si="151"/>
        <v>0.57334472408526715</v>
      </c>
      <c r="AM263" s="11">
        <f t="shared" si="151"/>
        <v>0.64335517413818732</v>
      </c>
      <c r="AN263" s="23">
        <f t="shared" si="172"/>
        <v>0.60813953787835029</v>
      </c>
      <c r="AO263" s="23">
        <f t="shared" si="173"/>
        <v>0.78330385191939045</v>
      </c>
      <c r="AP263" s="23">
        <f t="shared" si="174"/>
        <v>0.61855953078477721</v>
      </c>
      <c r="AQ263" s="23">
        <f t="shared" si="175"/>
        <v>0.60974487828346091</v>
      </c>
      <c r="AR263" s="23">
        <f t="shared" si="176"/>
        <v>0.60515315566276939</v>
      </c>
      <c r="AS263" s="23">
        <f t="shared" si="177"/>
        <v>3.4053095563122073</v>
      </c>
      <c r="AT263" s="23">
        <f t="shared" si="178"/>
        <v>1.6186076846088873</v>
      </c>
      <c r="AU263" s="23">
        <f t="shared" si="179"/>
        <v>1.3624849142020456</v>
      </c>
      <c r="AV263" s="23">
        <f t="shared" si="180"/>
        <v>0.48725207991524239</v>
      </c>
    </row>
    <row r="264" spans="1:48" x14ac:dyDescent="0.35">
      <c r="A264" s="31">
        <v>2094</v>
      </c>
      <c r="B264" s="1">
        <v>-2.65599605924477</v>
      </c>
      <c r="C264" s="1">
        <v>-2.3788721940751199</v>
      </c>
      <c r="D264" s="1">
        <v>-3.1037765217369602</v>
      </c>
      <c r="E264" s="1">
        <v>1.5345681507126598</v>
      </c>
      <c r="F264" s="46">
        <v>4.1373806528199983</v>
      </c>
      <c r="G264" s="1">
        <v>9.4921716751518552</v>
      </c>
      <c r="H264" s="1">
        <v>12.1687889365916</v>
      </c>
      <c r="I264" s="1">
        <v>11.372673768036412</v>
      </c>
      <c r="J264" s="1">
        <v>8.1261028362436285</v>
      </c>
      <c r="K264" s="1">
        <v>4.1906614818547947</v>
      </c>
      <c r="L264" s="1">
        <v>0.8477620361811985</v>
      </c>
      <c r="M264" s="1">
        <v>-0.25506938775679999</v>
      </c>
      <c r="N264" s="1">
        <f t="shared" si="156"/>
        <v>3.6230329478982082</v>
      </c>
      <c r="O264" s="1">
        <f t="shared" si="153"/>
        <v>45.2971178688435</v>
      </c>
      <c r="P264" s="1">
        <f t="shared" si="157"/>
        <v>-1.8904122431708466</v>
      </c>
      <c r="Q264" s="1">
        <f t="shared" si="158"/>
        <v>0.85605742726523271</v>
      </c>
      <c r="R264" s="1">
        <f t="shared" si="159"/>
        <v>11.011211459926622</v>
      </c>
      <c r="S264" s="1">
        <f t="shared" si="160"/>
        <v>4.3881754514265401</v>
      </c>
      <c r="U264" s="1">
        <f t="shared" si="161"/>
        <v>12.1687889365916</v>
      </c>
      <c r="V264" s="1">
        <f t="shared" si="162"/>
        <v>-3.1037765217369602</v>
      </c>
      <c r="W264" s="5">
        <f>INTERCEPT(D$7:E$7,D264:E264)</f>
        <v>94.909260328422803</v>
      </c>
      <c r="X264" s="5">
        <f t="shared" si="155"/>
        <v>342.44577923904012</v>
      </c>
      <c r="Y264" s="1">
        <f t="shared" si="164"/>
        <v>247.5365189106173</v>
      </c>
      <c r="Z264" s="1">
        <f t="shared" si="165"/>
        <v>218.67751978373147</v>
      </c>
      <c r="AA264" s="7">
        <f t="shared" si="166"/>
        <v>2008.1464351479449</v>
      </c>
      <c r="AB264" s="1">
        <f t="shared" si="167"/>
        <v>119.30727315879527</v>
      </c>
      <c r="AC264" s="1">
        <f t="shared" si="168"/>
        <v>246.86874220181798</v>
      </c>
      <c r="AD264" s="1">
        <f t="shared" si="169"/>
        <v>35.255623749025169</v>
      </c>
      <c r="AE264" s="12">
        <f t="shared" si="170"/>
        <v>0.25959870980758226</v>
      </c>
      <c r="AH264" s="23">
        <f t="shared" si="171"/>
        <v>0.39102831176023006</v>
      </c>
      <c r="AI264" s="23">
        <f t="shared" si="152"/>
        <v>0.55607339693431246</v>
      </c>
      <c r="AJ264" s="11">
        <f t="shared" ref="AJ264:AM270" si="182">AJ$3*$O264+AJ$4</f>
        <v>0.33730155436059839</v>
      </c>
      <c r="AK264" s="11">
        <f t="shared" si="182"/>
        <v>0.5246306022622037</v>
      </c>
      <c r="AL264" s="11">
        <f t="shared" si="182"/>
        <v>0.55431175511466635</v>
      </c>
      <c r="AM264" s="11">
        <f t="shared" si="182"/>
        <v>0.63073126614748265</v>
      </c>
      <c r="AN264" s="23">
        <f t="shared" si="172"/>
        <v>0.61452572235063796</v>
      </c>
      <c r="AO264" s="23">
        <f t="shared" si="173"/>
        <v>0.80005138072386228</v>
      </c>
      <c r="AP264" s="23">
        <f t="shared" si="174"/>
        <v>0.62693607775937332</v>
      </c>
      <c r="AQ264" s="23">
        <f t="shared" si="175"/>
        <v>0.61509450000194499</v>
      </c>
      <c r="AR264" s="23">
        <f t="shared" si="176"/>
        <v>0.60422795972841326</v>
      </c>
      <c r="AS264" s="23">
        <f t="shared" si="177"/>
        <v>3.4471095060778802</v>
      </c>
      <c r="AT264" s="23">
        <f t="shared" si="178"/>
        <v>1.6321766189331173</v>
      </c>
      <c r="AU264" s="23">
        <f t="shared" si="179"/>
        <v>1.3706709807840969</v>
      </c>
      <c r="AV264" s="23">
        <f t="shared" si="180"/>
        <v>0.48767010547672957</v>
      </c>
    </row>
    <row r="265" spans="1:48" x14ac:dyDescent="0.35">
      <c r="A265" s="31">
        <v>2095</v>
      </c>
      <c r="B265" s="1">
        <v>-3.75340914284845</v>
      </c>
      <c r="C265" s="1">
        <v>-1.1191567307445882</v>
      </c>
      <c r="D265" s="1">
        <v>-4.1835835987543462</v>
      </c>
      <c r="E265" s="1">
        <v>2.324737813188007</v>
      </c>
      <c r="F265" s="46">
        <v>5.2859288255802559</v>
      </c>
      <c r="G265" s="1">
        <v>10.106435325756221</v>
      </c>
      <c r="H265" s="1">
        <v>12.613433448066001</v>
      </c>
      <c r="I265" s="1">
        <v>12.021796078611144</v>
      </c>
      <c r="J265" s="1">
        <v>8.0970387612397783</v>
      </c>
      <c r="K265" s="1">
        <v>4.1968487337312537</v>
      </c>
      <c r="L265" s="1">
        <v>1.9920047079932499</v>
      </c>
      <c r="M265" s="1">
        <v>-0.48207283122549999</v>
      </c>
      <c r="N265" s="1">
        <f t="shared" si="156"/>
        <v>3.9250001158827525</v>
      </c>
      <c r="O265" s="1">
        <f t="shared" si="153"/>
        <v>48.124632439253404</v>
      </c>
      <c r="P265" s="1">
        <f t="shared" si="157"/>
        <v>-1.7092117537832792</v>
      </c>
      <c r="Q265" s="1">
        <f t="shared" si="158"/>
        <v>1.1423610133379722</v>
      </c>
      <c r="R265" s="1">
        <f t="shared" si="159"/>
        <v>11.580554950811122</v>
      </c>
      <c r="S265" s="1">
        <f t="shared" si="160"/>
        <v>4.7619640676547599</v>
      </c>
      <c r="U265" s="1">
        <f t="shared" si="161"/>
        <v>12.613433448066001</v>
      </c>
      <c r="V265" s="1">
        <f t="shared" si="162"/>
        <v>-4.1835835987543462</v>
      </c>
      <c r="W265" s="5">
        <f t="shared" ref="W265:W266" si="183">INTERCEPT(D$7:E$7,D265:E265)</f>
        <v>94.105562123571687</v>
      </c>
      <c r="X265" s="5">
        <f t="shared" si="155"/>
        <v>343.5570895134432</v>
      </c>
      <c r="Y265" s="1">
        <f t="shared" si="164"/>
        <v>249.4515273898715</v>
      </c>
      <c r="Z265" s="1">
        <f t="shared" si="165"/>
        <v>218.83132581850745</v>
      </c>
      <c r="AA265" s="7">
        <f t="shared" si="166"/>
        <v>2097.626826167038</v>
      </c>
      <c r="AB265" s="1">
        <f t="shared" si="167"/>
        <v>116.65978288453157</v>
      </c>
      <c r="AC265" s="1">
        <f t="shared" si="168"/>
        <v>325.37063620664617</v>
      </c>
      <c r="AD265" s="1">
        <f t="shared" si="169"/>
        <v>35.775670681305904</v>
      </c>
      <c r="AE265" s="12">
        <f t="shared" si="170"/>
        <v>0.28255998538294863</v>
      </c>
      <c r="AH265" s="23">
        <f t="shared" si="171"/>
        <v>0.40743569423363546</v>
      </c>
      <c r="AI265" s="23">
        <f t="shared" si="152"/>
        <v>0.5919828319785182</v>
      </c>
      <c r="AJ265" s="11">
        <f t="shared" si="182"/>
        <v>0.35539764761122178</v>
      </c>
      <c r="AK265" s="11">
        <f t="shared" si="182"/>
        <v>0.55347125088038474</v>
      </c>
      <c r="AL265" s="11">
        <f t="shared" si="182"/>
        <v>0.58202139790468332</v>
      </c>
      <c r="AM265" s="11">
        <f t="shared" si="182"/>
        <v>0.64911011085514714</v>
      </c>
      <c r="AN265" s="23">
        <f t="shared" si="172"/>
        <v>0.6062053652693421</v>
      </c>
      <c r="AO265" s="23">
        <f t="shared" si="173"/>
        <v>0.77591720147499066</v>
      </c>
      <c r="AP265" s="23">
        <f t="shared" si="174"/>
        <v>0.61537116468369879</v>
      </c>
      <c r="AQ265" s="23">
        <f t="shared" si="175"/>
        <v>0.60788794874469398</v>
      </c>
      <c r="AR265" s="23">
        <f t="shared" si="176"/>
        <v>0.60583089148081037</v>
      </c>
      <c r="AS265" s="23">
        <f t="shared" si="177"/>
        <v>3.4695268715808107</v>
      </c>
      <c r="AT265" s="23">
        <f t="shared" si="178"/>
        <v>1.6526866422582418</v>
      </c>
      <c r="AU265" s="23">
        <f t="shared" si="179"/>
        <v>1.3926452047546736</v>
      </c>
      <c r="AV265" s="23">
        <f t="shared" si="180"/>
        <v>0.49907734620778427</v>
      </c>
    </row>
    <row r="266" spans="1:48" x14ac:dyDescent="0.35">
      <c r="A266" s="31">
        <v>2096</v>
      </c>
      <c r="B266" s="1">
        <v>-2.5428671497045201</v>
      </c>
      <c r="C266" s="1">
        <v>-3.226633863117339</v>
      </c>
      <c r="D266" s="1">
        <v>-3.4050348388994123</v>
      </c>
      <c r="E266" s="1">
        <v>1.182505966646757</v>
      </c>
      <c r="F266" s="46">
        <v>5.0046725522582376</v>
      </c>
      <c r="G266" s="1">
        <v>11.33283611679847</v>
      </c>
      <c r="H266" s="1">
        <v>12.67173741291</v>
      </c>
      <c r="I266" s="1">
        <v>11.78276993970451</v>
      </c>
      <c r="J266" s="1">
        <v>9.0185732590159944</v>
      </c>
      <c r="K266" s="1">
        <v>3.0070187038147242</v>
      </c>
      <c r="L266" s="1">
        <v>1.3927699303973342</v>
      </c>
      <c r="M266" s="1">
        <v>-0.82637707592788001</v>
      </c>
      <c r="N266" s="1">
        <f t="shared" si="156"/>
        <v>3.7826642461580726</v>
      </c>
      <c r="O266" s="1">
        <f t="shared" si="153"/>
        <v>49.810589280687211</v>
      </c>
      <c r="P266" s="1">
        <f t="shared" si="157"/>
        <v>-2.0838579480157864</v>
      </c>
      <c r="Q266" s="1">
        <f t="shared" si="158"/>
        <v>0.9273812266685274</v>
      </c>
      <c r="R266" s="1">
        <f t="shared" si="159"/>
        <v>11.929114489804327</v>
      </c>
      <c r="S266" s="1">
        <f t="shared" si="160"/>
        <v>4.4727872977426841</v>
      </c>
      <c r="U266" s="1">
        <f t="shared" si="161"/>
        <v>12.67173741291</v>
      </c>
      <c r="V266" s="1">
        <f t="shared" si="162"/>
        <v>-3.4050348388994123</v>
      </c>
      <c r="W266" s="5">
        <f t="shared" si="183"/>
        <v>97.138177400161084</v>
      </c>
      <c r="X266" s="5">
        <f t="shared" si="155"/>
        <v>338.14225725291737</v>
      </c>
      <c r="Y266" s="1">
        <f t="shared" si="164"/>
        <v>241.00407985275629</v>
      </c>
      <c r="Z266" s="1">
        <f t="shared" si="165"/>
        <v>217.64021732653924</v>
      </c>
      <c r="AA266" s="7">
        <f t="shared" si="166"/>
        <v>2035.9602768894138</v>
      </c>
      <c r="AB266" s="1">
        <f t="shared" si="167"/>
        <v>118.58108788671788</v>
      </c>
      <c r="AC266" s="1">
        <f t="shared" si="168"/>
        <v>269.18182365924497</v>
      </c>
      <c r="AD266" s="1">
        <f t="shared" si="169"/>
        <v>37.847633456802143</v>
      </c>
      <c r="AE266" s="12">
        <f t="shared" si="170"/>
        <v>0.26665356776801558</v>
      </c>
      <c r="AH266" s="23">
        <f t="shared" si="171"/>
        <v>0.40958711053637903</v>
      </c>
      <c r="AI266" s="23">
        <f t="shared" si="152"/>
        <v>0.6133944838647275</v>
      </c>
      <c r="AJ266" s="11">
        <f t="shared" si="182"/>
        <v>0.36618777139639819</v>
      </c>
      <c r="AK266" s="11">
        <f t="shared" si="182"/>
        <v>0.57066801066300954</v>
      </c>
      <c r="AL266" s="11">
        <f t="shared" si="182"/>
        <v>0.59854377495073463</v>
      </c>
      <c r="AM266" s="11">
        <f t="shared" si="182"/>
        <v>0.66006883032446684</v>
      </c>
      <c r="AN266" s="23">
        <f t="shared" si="172"/>
        <v>0.60421436222950486</v>
      </c>
      <c r="AO266" s="23">
        <f t="shared" si="173"/>
        <v>0.76228103918387258</v>
      </c>
      <c r="AP266" s="23">
        <f t="shared" si="174"/>
        <v>0.61039127561800732</v>
      </c>
      <c r="AQ266" s="23">
        <f t="shared" si="175"/>
        <v>0.60535949168639591</v>
      </c>
      <c r="AR266" s="23">
        <f t="shared" si="176"/>
        <v>0.60756470377685656</v>
      </c>
      <c r="AS266" s="23">
        <f t="shared" si="177"/>
        <v>3.3879786126553029</v>
      </c>
      <c r="AT266" s="23">
        <f t="shared" si="178"/>
        <v>1.6216108467620534</v>
      </c>
      <c r="AU266" s="23">
        <f t="shared" si="179"/>
        <v>1.3691654622111036</v>
      </c>
      <c r="AV266" s="23">
        <f t="shared" si="180"/>
        <v>0.49238969332819471</v>
      </c>
    </row>
    <row r="267" spans="1:48" x14ac:dyDescent="0.35">
      <c r="A267" s="31">
        <v>2097</v>
      </c>
      <c r="B267" s="1">
        <v>-1.0249985514242701</v>
      </c>
      <c r="C267" s="1">
        <v>-0.14627818376751245</v>
      </c>
      <c r="D267" s="1">
        <v>-1.79508583631501</v>
      </c>
      <c r="E267" s="1">
        <v>-0.28318238287038999</v>
      </c>
      <c r="F267" s="46">
        <v>6.2082760895999725</v>
      </c>
      <c r="G267" s="1">
        <v>10.622853521098083</v>
      </c>
      <c r="H267" s="1">
        <v>11.907403193684701</v>
      </c>
      <c r="I267" s="1">
        <v>12.366827126819802</v>
      </c>
      <c r="J267" s="1">
        <v>8.231164351614769</v>
      </c>
      <c r="K267" s="1">
        <v>3.6199673900085791</v>
      </c>
      <c r="L267" s="1">
        <v>1.6824903135306</v>
      </c>
      <c r="M267" s="1">
        <v>-0.4140354649563</v>
      </c>
      <c r="N267" s="1">
        <f t="shared" si="156"/>
        <v>4.2479501305852514</v>
      </c>
      <c r="O267" s="1">
        <f t="shared" ref="O267:O270" si="184">SUMIF(F267:J267,"&gt;0")</f>
        <v>49.336524282817322</v>
      </c>
      <c r="P267" s="1">
        <f t="shared" si="157"/>
        <v>-0.66588460370655422</v>
      </c>
      <c r="Q267" s="1">
        <f t="shared" si="158"/>
        <v>1.3766692901381907</v>
      </c>
      <c r="R267" s="1">
        <f t="shared" si="159"/>
        <v>11.632361280534196</v>
      </c>
      <c r="S267" s="1">
        <f t="shared" si="160"/>
        <v>4.5112073517179825</v>
      </c>
      <c r="U267" s="1">
        <f t="shared" si="161"/>
        <v>12.366827126819802</v>
      </c>
      <c r="V267" s="1">
        <f t="shared" si="162"/>
        <v>-1.79508583631501</v>
      </c>
      <c r="W267" s="5">
        <f t="shared" si="163"/>
        <v>106.33052729431695</v>
      </c>
      <c r="X267" s="5">
        <f t="shared" si="155"/>
        <v>343.47666281485886</v>
      </c>
      <c r="Y267" s="1">
        <f t="shared" si="164"/>
        <v>237.14613552054192</v>
      </c>
      <c r="Z267" s="1">
        <f t="shared" si="165"/>
        <v>224.9035950545879</v>
      </c>
      <c r="AA267" s="7">
        <f t="shared" si="166"/>
        <v>1955.1635078506149</v>
      </c>
      <c r="AB267" s="1">
        <f t="shared" si="167"/>
        <v>133.18827004139956</v>
      </c>
      <c r="AC267" s="1">
        <f t="shared" si="168"/>
        <v>159.38958474307674</v>
      </c>
      <c r="AD267" s="1">
        <f t="shared" si="169"/>
        <v>39.73639227361717</v>
      </c>
      <c r="AE267" s="12">
        <f t="shared" si="170"/>
        <v>0.22210542678680661</v>
      </c>
      <c r="AH267" s="23">
        <f t="shared" si="171"/>
        <v>0.38138317784696546</v>
      </c>
      <c r="AI267" s="23">
        <f t="shared" si="152"/>
        <v>0.60737385839177993</v>
      </c>
      <c r="AJ267" s="11">
        <f t="shared" si="182"/>
        <v>0.36315375541003087</v>
      </c>
      <c r="AK267" s="11">
        <f t="shared" si="182"/>
        <v>0.56583254768473668</v>
      </c>
      <c r="AL267" s="11">
        <f t="shared" si="182"/>
        <v>0.59389793797160972</v>
      </c>
      <c r="AM267" s="11">
        <f t="shared" si="182"/>
        <v>0.65698740783831255</v>
      </c>
      <c r="AN267" s="23">
        <f t="shared" si="172"/>
        <v>0.60454995557642</v>
      </c>
      <c r="AO267" s="23">
        <f t="shared" si="173"/>
        <v>0.76605836938135563</v>
      </c>
      <c r="AP267" s="23">
        <f t="shared" si="174"/>
        <v>0.61164689375589021</v>
      </c>
      <c r="AQ267" s="23">
        <f t="shared" si="175"/>
        <v>0.60593692766462548</v>
      </c>
      <c r="AR267" s="23">
        <f t="shared" si="176"/>
        <v>0.60701844122729409</v>
      </c>
      <c r="AS267" s="23">
        <f t="shared" si="177"/>
        <v>3.3282881862738702</v>
      </c>
      <c r="AT267" s="23">
        <f t="shared" si="178"/>
        <v>1.5907420458205517</v>
      </c>
      <c r="AU267" s="23">
        <f t="shared" si="179"/>
        <v>1.3423626464905447</v>
      </c>
      <c r="AV267" s="23">
        <f t="shared" si="180"/>
        <v>0.48230361781400094</v>
      </c>
    </row>
    <row r="268" spans="1:48" x14ac:dyDescent="0.35">
      <c r="A268" s="31">
        <v>2098</v>
      </c>
      <c r="B268" s="1">
        <v>-1.2671650499054501</v>
      </c>
      <c r="C268" s="1">
        <v>-1.05304169204461</v>
      </c>
      <c r="D268" s="1">
        <v>-4.0356699304910482E-2</v>
      </c>
      <c r="E268" s="1">
        <v>0.7943220536777118</v>
      </c>
      <c r="F268" s="46">
        <v>5.2175786267356576</v>
      </c>
      <c r="G268" s="1">
        <v>8.9380290569327894</v>
      </c>
      <c r="H268" s="1">
        <v>11.877909695920399</v>
      </c>
      <c r="I268" s="1">
        <v>12.04285666512987</v>
      </c>
      <c r="J268" s="1">
        <v>7.7193373011737378</v>
      </c>
      <c r="K268" s="1">
        <v>4.7861238066456089</v>
      </c>
      <c r="L268" s="1">
        <v>1.26655242815198</v>
      </c>
      <c r="M268" s="1">
        <v>-0.37400781592639998</v>
      </c>
      <c r="N268" s="1">
        <f t="shared" si="156"/>
        <v>4.1590115314321983</v>
      </c>
      <c r="O268" s="1">
        <f t="shared" si="184"/>
        <v>45.79571134589245</v>
      </c>
      <c r="P268" s="1">
        <f t="shared" si="157"/>
        <v>-0.91141406896878674</v>
      </c>
      <c r="Q268" s="1">
        <f t="shared" si="158"/>
        <v>1.9905146603694863</v>
      </c>
      <c r="R268" s="1">
        <f t="shared" si="159"/>
        <v>10.952931805994353</v>
      </c>
      <c r="S268" s="1">
        <f t="shared" si="160"/>
        <v>4.5906711786571091</v>
      </c>
      <c r="U268" s="1">
        <f t="shared" si="161"/>
        <v>12.04285666512987</v>
      </c>
      <c r="V268" s="1">
        <f t="shared" si="162"/>
        <v>-1.2671650499054501</v>
      </c>
      <c r="W268" s="5">
        <f t="shared" si="163"/>
        <v>99.522853866371719</v>
      </c>
      <c r="X268" s="5">
        <f t="shared" si="155"/>
        <v>342.54674215596179</v>
      </c>
      <c r="Y268" s="1">
        <f t="shared" si="164"/>
        <v>243.02388828959008</v>
      </c>
      <c r="Z268" s="1">
        <f t="shared" si="165"/>
        <v>221.03479801116674</v>
      </c>
      <c r="AA268" s="7">
        <f t="shared" si="166"/>
        <v>1951.1345685827109</v>
      </c>
      <c r="AB268" s="1">
        <f t="shared" si="167"/>
        <v>121.04619105151286</v>
      </c>
      <c r="AC268" s="1">
        <f t="shared" si="168"/>
        <v>102.25700181643663</v>
      </c>
      <c r="AD268" s="1">
        <f t="shared" si="169"/>
        <v>38.999758340615287</v>
      </c>
      <c r="AE268" s="12">
        <f t="shared" si="170"/>
        <v>0.18628407558498522</v>
      </c>
      <c r="AH268" s="23">
        <f t="shared" si="171"/>
        <v>0.38029486777946275</v>
      </c>
      <c r="AI268" s="23">
        <f t="shared" si="152"/>
        <v>0.56240553409283411</v>
      </c>
      <c r="AJ268" s="11">
        <f t="shared" si="182"/>
        <v>0.3404925526137117</v>
      </c>
      <c r="AK268" s="11">
        <f t="shared" si="182"/>
        <v>0.52971625572810299</v>
      </c>
      <c r="AL268" s="11">
        <f t="shared" si="182"/>
        <v>0.55919797118974601</v>
      </c>
      <c r="AM268" s="11">
        <f t="shared" si="182"/>
        <v>0.63397212374830092</v>
      </c>
      <c r="AN268" s="23">
        <f t="shared" si="172"/>
        <v>0.61260530554392478</v>
      </c>
      <c r="AO268" s="23">
        <f t="shared" si="173"/>
        <v>0.79568054832539881</v>
      </c>
      <c r="AP268" s="23">
        <f t="shared" si="174"/>
        <v>0.62460440428830455</v>
      </c>
      <c r="AQ268" s="23">
        <f t="shared" si="175"/>
        <v>0.6135538444970664</v>
      </c>
      <c r="AR268" s="23">
        <f t="shared" si="176"/>
        <v>0.6043918894472472</v>
      </c>
      <c r="AS268" s="23">
        <f t="shared" si="177"/>
        <v>3.3885307691928648</v>
      </c>
      <c r="AT268" s="23">
        <f t="shared" si="178"/>
        <v>1.6058462598268151</v>
      </c>
      <c r="AU268" s="23">
        <f t="shared" si="179"/>
        <v>1.3493809032133799</v>
      </c>
      <c r="AV268" s="23">
        <f t="shared" si="180"/>
        <v>0.48076291668599264</v>
      </c>
    </row>
    <row r="269" spans="1:48" x14ac:dyDescent="0.35">
      <c r="A269" s="31">
        <v>2099</v>
      </c>
      <c r="B269" s="1">
        <v>-1.69889544034092</v>
      </c>
      <c r="C269" s="1">
        <v>-4.2729463374477374</v>
      </c>
      <c r="D269" s="1">
        <v>-0.53970285051216482</v>
      </c>
      <c r="E269" s="1">
        <v>0.43217055646172031</v>
      </c>
      <c r="F269" s="46">
        <v>4.8706258953234638</v>
      </c>
      <c r="G269" s="1">
        <v>11.135802254664613</v>
      </c>
      <c r="H269" s="1">
        <v>11.688170960269799</v>
      </c>
      <c r="I269" s="1">
        <v>12.612979911462991</v>
      </c>
      <c r="J269" s="1">
        <v>8.4410022465563586</v>
      </c>
      <c r="K269" s="1">
        <v>4.2015598259007501</v>
      </c>
      <c r="L269" s="1">
        <v>1.8209851133914301</v>
      </c>
      <c r="M269" s="1">
        <v>-0.78059856217726997</v>
      </c>
      <c r="N269" s="1">
        <f t="shared" si="156"/>
        <v>3.9925961311294196</v>
      </c>
      <c r="O269" s="1">
        <f t="shared" si="184"/>
        <v>48.748581268277228</v>
      </c>
      <c r="P269" s="1">
        <f t="shared" si="157"/>
        <v>-2.1152831979050188</v>
      </c>
      <c r="Q269" s="1">
        <f t="shared" si="158"/>
        <v>1.5876978670910065</v>
      </c>
      <c r="R269" s="1">
        <f t="shared" si="159"/>
        <v>11.812317708799135</v>
      </c>
      <c r="S269" s="1">
        <f t="shared" si="160"/>
        <v>4.8211823952828459</v>
      </c>
      <c r="U269" s="1">
        <f t="shared" si="161"/>
        <v>12.612979911462991</v>
      </c>
      <c r="V269" s="1">
        <f t="shared" si="162"/>
        <v>-4.2729463374477374</v>
      </c>
      <c r="W269" s="5">
        <f t="shared" si="163"/>
        <v>102.03022764323616</v>
      </c>
      <c r="X269" s="5">
        <f t="shared" si="155"/>
        <v>340.34855260663397</v>
      </c>
      <c r="Y269" s="1">
        <f t="shared" si="164"/>
        <v>238.3183249633978</v>
      </c>
      <c r="Z269" s="1">
        <f t="shared" si="165"/>
        <v>221.18939012493507</v>
      </c>
      <c r="AA269" s="7">
        <f t="shared" si="166"/>
        <v>2003.9361635312302</v>
      </c>
      <c r="AB269" s="1">
        <f t="shared" si="167"/>
        <v>124.48348548727436</v>
      </c>
      <c r="AC269" s="1">
        <f t="shared" si="168"/>
        <v>354.60750225705169</v>
      </c>
      <c r="AD269" s="1">
        <f t="shared" si="169"/>
        <v>39.788484899598977</v>
      </c>
      <c r="AE269" s="12">
        <f t="shared" si="170"/>
        <v>0.29610219619909561</v>
      </c>
      <c r="AH269" s="23">
        <f t="shared" si="171"/>
        <v>0.37329350843395565</v>
      </c>
      <c r="AI269" s="23">
        <f t="shared" si="152"/>
        <v>0.59990698210712079</v>
      </c>
      <c r="AJ269" s="11">
        <f t="shared" si="182"/>
        <v>0.35939092011697427</v>
      </c>
      <c r="AK269" s="11">
        <f t="shared" si="182"/>
        <v>0.55983552893642774</v>
      </c>
      <c r="AL269" s="11">
        <f t="shared" si="182"/>
        <v>0.58813609642911679</v>
      </c>
      <c r="AM269" s="11">
        <f t="shared" si="182"/>
        <v>0.65316577824380195</v>
      </c>
      <c r="AN269" s="23">
        <f t="shared" si="172"/>
        <v>0.60520988083528016</v>
      </c>
      <c r="AO269" s="23">
        <f t="shared" si="173"/>
        <v>0.77080496742721905</v>
      </c>
      <c r="AP269" s="23">
        <f t="shared" si="174"/>
        <v>0.61336134099341477</v>
      </c>
      <c r="AQ269" s="23">
        <f t="shared" si="175"/>
        <v>0.60679819412172664</v>
      </c>
      <c r="AR269" s="23">
        <f t="shared" si="176"/>
        <v>0.60640479944872849</v>
      </c>
      <c r="AS269" s="23">
        <f t="shared" si="177"/>
        <v>3.3799684390100673</v>
      </c>
      <c r="AT269" s="23">
        <f t="shared" si="178"/>
        <v>1.6127162905702788</v>
      </c>
      <c r="AU269" s="23">
        <f t="shared" si="179"/>
        <v>1.3599679957621955</v>
      </c>
      <c r="AV269" s="23">
        <f t="shared" si="180"/>
        <v>0.48803536290050253</v>
      </c>
    </row>
    <row r="270" spans="1:48" x14ac:dyDescent="0.35">
      <c r="A270" s="31">
        <v>2100</v>
      </c>
      <c r="B270" s="1">
        <v>-1.00056795079289</v>
      </c>
      <c r="C270" s="1">
        <v>-0.70016598239229999</v>
      </c>
      <c r="D270" s="1">
        <v>-1.5994606690719699</v>
      </c>
      <c r="E270" s="1">
        <v>1.5449331692947008</v>
      </c>
      <c r="F270" s="46">
        <v>5.4475811124514548</v>
      </c>
      <c r="G270" s="1">
        <v>10.893891051216837</v>
      </c>
      <c r="H270" s="1">
        <v>12.2100822512379</v>
      </c>
      <c r="I270" s="1">
        <v>13.291365392024494</v>
      </c>
      <c r="J270" s="1">
        <v>8.0837093631048162</v>
      </c>
      <c r="K270" s="1">
        <v>4.3864056925573003</v>
      </c>
      <c r="L270" s="1">
        <v>1.7699939794284547</v>
      </c>
      <c r="M270" s="1">
        <v>-0.50573393604201</v>
      </c>
      <c r="N270" s="1">
        <f t="shared" si="156"/>
        <v>4.4851694560847326</v>
      </c>
      <c r="O270" s="1">
        <f t="shared" si="184"/>
        <v>49.926629170035504</v>
      </c>
      <c r="P270" s="1">
        <f t="shared" si="157"/>
        <v>-0.82711083178748668</v>
      </c>
      <c r="Q270" s="1">
        <f t="shared" si="158"/>
        <v>1.7976845375580617</v>
      </c>
      <c r="R270" s="1">
        <f t="shared" si="159"/>
        <v>12.13177956482641</v>
      </c>
      <c r="S270" s="1">
        <f t="shared" si="160"/>
        <v>4.7467030116968569</v>
      </c>
      <c r="U270" s="1">
        <f t="shared" si="161"/>
        <v>13.291365392024494</v>
      </c>
      <c r="V270" s="1">
        <f t="shared" si="162"/>
        <v>-1.5994606690719699</v>
      </c>
      <c r="W270" s="5">
        <f t="shared" si="163"/>
        <v>92.926028084056739</v>
      </c>
      <c r="X270" s="5">
        <f>INTERCEPT(L$7:M$7,L270:M270)</f>
        <v>342.72199945590046</v>
      </c>
      <c r="Y270" s="1">
        <f t="shared" si="164"/>
        <v>249.79597137184373</v>
      </c>
      <c r="Z270" s="1">
        <f t="shared" si="165"/>
        <v>217.82401376997859</v>
      </c>
      <c r="AA270" s="7">
        <f t="shared" si="166"/>
        <v>2213.4196859725766</v>
      </c>
      <c r="AB270" s="1">
        <f t="shared" si="167"/>
        <v>117.57747547742277</v>
      </c>
      <c r="AC270" s="1">
        <f t="shared" si="168"/>
        <v>125.37369839660784</v>
      </c>
      <c r="AD270" s="1">
        <f t="shared" si="169"/>
        <v>34.137290345345356</v>
      </c>
      <c r="AE270" s="12">
        <f t="shared" si="170"/>
        <v>0.19224354696226581</v>
      </c>
      <c r="AH270" s="23">
        <f t="shared" si="171"/>
        <v>0.39255203507067854</v>
      </c>
      <c r="AI270" s="23">
        <f t="shared" si="152"/>
        <v>0.61486819045945085</v>
      </c>
      <c r="AJ270" s="11">
        <f t="shared" si="182"/>
        <v>0.36693042668822723</v>
      </c>
      <c r="AK270" s="11">
        <f t="shared" si="182"/>
        <v>0.5718516175343622</v>
      </c>
      <c r="AL270" s="11">
        <f t="shared" si="182"/>
        <v>0.599680965866348</v>
      </c>
      <c r="AM270" s="11">
        <f t="shared" si="182"/>
        <v>0.66082308960523073</v>
      </c>
      <c r="AN270" s="23">
        <f t="shared" si="172"/>
        <v>0.60415894448314156</v>
      </c>
      <c r="AO270" s="23">
        <f t="shared" si="173"/>
        <v>0.76136322570007908</v>
      </c>
      <c r="AP270" s="23">
        <f t="shared" si="174"/>
        <v>0.61010117061510283</v>
      </c>
      <c r="AQ270" s="23">
        <f t="shared" si="175"/>
        <v>0.60523406393249102</v>
      </c>
      <c r="AR270" s="23">
        <f t="shared" si="176"/>
        <v>0.60770541721633031</v>
      </c>
      <c r="AS270" s="23">
        <f t="shared" si="177"/>
        <v>3.530419258239629</v>
      </c>
      <c r="AT270" s="23">
        <f t="shared" si="178"/>
        <v>1.6904045184983958</v>
      </c>
      <c r="AU270" s="23">
        <f t="shared" si="179"/>
        <v>1.4274410195942799</v>
      </c>
      <c r="AV270" s="23">
        <f t="shared" si="180"/>
        <v>0.51345983115800353</v>
      </c>
    </row>
    <row r="271" spans="1:48" x14ac:dyDescent="0.35">
      <c r="A271" s="52"/>
      <c r="B271" s="1"/>
      <c r="C271" s="1"/>
      <c r="D271" s="1"/>
      <c r="E271" s="1"/>
      <c r="F271" s="46"/>
      <c r="G271" s="1"/>
      <c r="H271" s="1"/>
      <c r="I271" s="1"/>
      <c r="J271" s="1"/>
      <c r="K271" s="1"/>
      <c r="L271" s="1"/>
      <c r="M271" s="1"/>
      <c r="N271" s="1"/>
      <c r="P271" s="1"/>
      <c r="Q271" s="1"/>
      <c r="R271" s="1"/>
      <c r="S271" s="1"/>
      <c r="U271" s="1"/>
      <c r="V271" s="1"/>
      <c r="W271" s="5"/>
      <c r="X271" s="5"/>
      <c r="Y271" s="1"/>
      <c r="Z271" s="1"/>
      <c r="AB271" s="1"/>
      <c r="AC271" s="1"/>
      <c r="AD271" s="1"/>
      <c r="AH271" s="23"/>
      <c r="AI271" s="23"/>
      <c r="AJ271" s="11"/>
      <c r="AK271" s="11"/>
      <c r="AL271" s="11"/>
      <c r="AM271" s="11"/>
      <c r="AN271" s="23"/>
      <c r="AO271" s="23"/>
      <c r="AP271" s="23"/>
      <c r="AQ271" s="23"/>
      <c r="AR271" s="23"/>
      <c r="AS271" s="23"/>
      <c r="AT271" s="23"/>
      <c r="AU271" s="23"/>
      <c r="AV271" s="23"/>
    </row>
    <row r="272" spans="1:48" x14ac:dyDescent="0.35">
      <c r="A272" s="52"/>
      <c r="B272" s="1"/>
      <c r="C272" s="1"/>
      <c r="D272" s="1"/>
      <c r="E272" s="1"/>
      <c r="F272" s="46"/>
      <c r="G272" s="1"/>
      <c r="H272" s="1"/>
      <c r="I272" s="1"/>
      <c r="J272" s="1"/>
      <c r="K272" s="1"/>
      <c r="L272" s="1"/>
      <c r="M272" s="1"/>
      <c r="N272" s="1"/>
      <c r="P272" s="1"/>
      <c r="Q272" s="1"/>
      <c r="R272" s="1"/>
      <c r="S272" s="1"/>
      <c r="U272" s="1"/>
      <c r="V272" s="1"/>
      <c r="W272" s="5"/>
      <c r="X272" s="5"/>
      <c r="Y272" s="1"/>
      <c r="Z272" s="1"/>
      <c r="AB272" s="1"/>
      <c r="AC272" s="1"/>
      <c r="AD272" s="1"/>
      <c r="AH272" s="23"/>
      <c r="AI272" s="23"/>
      <c r="AJ272" s="11"/>
      <c r="AK272" s="11"/>
      <c r="AL272" s="11"/>
      <c r="AM272" s="11"/>
      <c r="AN272" s="23"/>
      <c r="AO272" s="23"/>
      <c r="AP272" s="23"/>
      <c r="AQ272" s="23"/>
      <c r="AR272" s="23"/>
      <c r="AS272" s="23"/>
      <c r="AT272" s="23"/>
      <c r="AU272" s="23"/>
      <c r="AV272" s="23"/>
    </row>
    <row r="273" spans="1:48" x14ac:dyDescent="0.35">
      <c r="B273" s="1"/>
      <c r="C273" s="1"/>
      <c r="D273" s="1"/>
      <c r="E273" s="1"/>
      <c r="F273" s="5"/>
      <c r="G273" s="1"/>
      <c r="H273" s="1"/>
      <c r="I273" s="1"/>
      <c r="J273" s="1"/>
      <c r="K273" s="1"/>
      <c r="L273" s="1"/>
      <c r="M273" s="1"/>
      <c r="N273" s="1"/>
      <c r="P273" s="1"/>
      <c r="Q273" s="1"/>
      <c r="R273" s="1"/>
      <c r="S273" s="1"/>
      <c r="U273" s="1"/>
      <c r="V273" s="1"/>
      <c r="W273" s="5"/>
      <c r="X273" s="1"/>
      <c r="Y273" s="1"/>
      <c r="Z273" s="1"/>
      <c r="AB273" s="1"/>
      <c r="AC273" s="1"/>
      <c r="AD273" s="1"/>
      <c r="AH273" s="23"/>
      <c r="AI273" s="23"/>
      <c r="AJ273" s="11"/>
      <c r="AK273" s="11"/>
      <c r="AL273" s="11"/>
      <c r="AM273" s="11"/>
      <c r="AN273" s="23"/>
      <c r="AO273" s="23"/>
      <c r="AP273" s="23"/>
      <c r="AQ273" s="23"/>
      <c r="AR273" s="23"/>
      <c r="AS273" s="23"/>
      <c r="AT273" s="23"/>
      <c r="AU273" s="23"/>
      <c r="AV273" s="23"/>
    </row>
    <row r="275" spans="1:48" x14ac:dyDescent="0.35">
      <c r="A275" s="30" t="s">
        <v>5</v>
      </c>
      <c r="O275" s="39"/>
      <c r="P275" s="11"/>
      <c r="Q275" s="11"/>
      <c r="R275" s="12"/>
      <c r="S275" s="1"/>
      <c r="T275" s="1"/>
      <c r="U275" s="1"/>
      <c r="V275" s="11"/>
      <c r="W275" s="13"/>
    </row>
    <row r="276" spans="1:48" x14ac:dyDescent="0.35">
      <c r="A276" t="s">
        <v>6</v>
      </c>
      <c r="B276" s="1">
        <f>MAX(B11:B40)</f>
        <v>-5.2</v>
      </c>
      <c r="C276" s="1">
        <f>MAX(C11:C40)</f>
        <v>-5.9</v>
      </c>
      <c r="D276" s="1">
        <f t="shared" ref="D276:S276" si="185">MAX(D11:D40)</f>
        <v>-3.5</v>
      </c>
      <c r="E276" s="1">
        <f t="shared" si="185"/>
        <v>-4</v>
      </c>
      <c r="F276" s="1">
        <f t="shared" si="185"/>
        <v>1.9</v>
      </c>
      <c r="G276" s="1">
        <f t="shared" si="185"/>
        <v>5.9</v>
      </c>
      <c r="H276" s="1">
        <f t="shared" si="185"/>
        <v>8.3000000000000007</v>
      </c>
      <c r="I276" s="1">
        <f t="shared" si="185"/>
        <v>6.6</v>
      </c>
      <c r="J276" s="1">
        <f t="shared" si="185"/>
        <v>3.1</v>
      </c>
      <c r="K276" s="1">
        <f t="shared" si="185"/>
        <v>0</v>
      </c>
      <c r="L276" s="1">
        <f t="shared" si="185"/>
        <v>-1.4</v>
      </c>
      <c r="M276" s="1">
        <f t="shared" si="185"/>
        <v>-4.2</v>
      </c>
      <c r="N276" s="1">
        <f t="shared" si="185"/>
        <v>-2.6</v>
      </c>
      <c r="O276" s="1">
        <f t="shared" si="185"/>
        <v>22.400000000000002</v>
      </c>
      <c r="P276" s="1">
        <f t="shared" si="185"/>
        <v>-6.2333333333333343</v>
      </c>
      <c r="Q276" s="1">
        <f t="shared" si="185"/>
        <v>-2.2999999999999998</v>
      </c>
      <c r="R276" s="1">
        <f t="shared" si="185"/>
        <v>6.3000000000000007</v>
      </c>
      <c r="S276" s="1">
        <f t="shared" si="185"/>
        <v>-0.6</v>
      </c>
      <c r="T276" s="1"/>
      <c r="U276" s="1">
        <f t="shared" ref="U276:AE276" si="186">MAX(U11:U40)</f>
        <v>8.3000000000000007</v>
      </c>
      <c r="V276" s="1">
        <f t="shared" si="186"/>
        <v>-9.6</v>
      </c>
      <c r="W276" s="1">
        <f t="shared" si="186"/>
        <v>164.82692307692307</v>
      </c>
      <c r="X276" s="1">
        <f t="shared" si="186"/>
        <v>288.5</v>
      </c>
      <c r="Y276" s="1">
        <f t="shared" si="186"/>
        <v>156.96103896103895</v>
      </c>
      <c r="Z276" s="1">
        <f t="shared" si="186"/>
        <v>213.09472966833255</v>
      </c>
      <c r="AA276" s="1">
        <f t="shared" si="186"/>
        <v>805.73333333333323</v>
      </c>
      <c r="AB276" s="1">
        <f t="shared" si="186"/>
        <v>267.42285714285708</v>
      </c>
      <c r="AC276" s="1">
        <f t="shared" si="186"/>
        <v>4910.0491525423722</v>
      </c>
      <c r="AD276" s="1">
        <f t="shared" si="186"/>
        <v>41.472285067873301</v>
      </c>
      <c r="AE276" s="1">
        <f t="shared" si="186"/>
        <v>0.80357203597703009</v>
      </c>
      <c r="AH276" s="1">
        <f t="shared" ref="AH276:AV276" si="187">MAX(AH11:AH40)</f>
        <v>0.24827000000000005</v>
      </c>
      <c r="AI276" s="1">
        <f t="shared" si="187"/>
        <v>0.26528000000000002</v>
      </c>
      <c r="AJ276" s="1">
        <f t="shared" si="187"/>
        <v>0.19076000000000001</v>
      </c>
      <c r="AK276" s="1">
        <f t="shared" si="187"/>
        <v>0.29108000000000006</v>
      </c>
      <c r="AL276" s="1">
        <f t="shared" si="187"/>
        <v>0.32991999999999999</v>
      </c>
      <c r="AM276" s="1">
        <f t="shared" si="187"/>
        <v>0.4819</v>
      </c>
      <c r="AN276" s="1">
        <f t="shared" si="187"/>
        <v>1.2404882610580001</v>
      </c>
      <c r="AO276" s="1">
        <f t="shared" si="187"/>
        <v>1.2331377670720001</v>
      </c>
      <c r="AP276" s="1">
        <f t="shared" si="187"/>
        <v>1.1078643622480002</v>
      </c>
      <c r="AQ276" s="1">
        <f t="shared" si="187"/>
        <v>1.0158589622480001</v>
      </c>
      <c r="AR276" s="11">
        <f t="shared" si="187"/>
        <v>0.72111490205000006</v>
      </c>
      <c r="AS276" s="12">
        <f t="shared" si="187"/>
        <v>2.5060434971705519</v>
      </c>
      <c r="AT276" s="12">
        <f t="shared" si="187"/>
        <v>1.2171269373015852</v>
      </c>
      <c r="AU276" s="12">
        <f t="shared" si="187"/>
        <v>0.99654489615558683</v>
      </c>
      <c r="AV276" s="12">
        <f t="shared" si="187"/>
        <v>0.32075358357429334</v>
      </c>
    </row>
    <row r="277" spans="1:48" x14ac:dyDescent="0.35">
      <c r="A277" t="s">
        <v>7</v>
      </c>
      <c r="B277" s="1">
        <f>AVERAGE(B11:B40)</f>
        <v>-15.036666666666665</v>
      </c>
      <c r="C277" s="1">
        <f>AVERAGE(C11:C40)</f>
        <v>-17.076666666666664</v>
      </c>
      <c r="D277" s="1">
        <f t="shared" ref="D277:S277" si="188">AVERAGE(D11:D40)</f>
        <v>-15.143333333333334</v>
      </c>
      <c r="E277" s="1">
        <f t="shared" si="188"/>
        <v>-10.293333333333333</v>
      </c>
      <c r="F277" s="1">
        <f t="shared" si="188"/>
        <v>-1.22</v>
      </c>
      <c r="G277" s="1">
        <f t="shared" si="188"/>
        <v>2.9266666666666654</v>
      </c>
      <c r="H277" s="1">
        <f t="shared" si="188"/>
        <v>5.6533333333333324</v>
      </c>
      <c r="I277" s="1">
        <f t="shared" si="188"/>
        <v>5.3033333333333328</v>
      </c>
      <c r="J277" s="1">
        <f t="shared" si="188"/>
        <v>1.6899999999999993</v>
      </c>
      <c r="K277" s="1">
        <f t="shared" si="188"/>
        <v>-2.5366666666666662</v>
      </c>
      <c r="L277" s="1">
        <f t="shared" si="188"/>
        <v>-6.6266666666666678</v>
      </c>
      <c r="M277" s="1">
        <f t="shared" si="188"/>
        <v>-10.66333333333333</v>
      </c>
      <c r="N277" s="1">
        <f t="shared" si="188"/>
        <v>-5.2433333333333341</v>
      </c>
      <c r="O277" s="1">
        <f t="shared" si="188"/>
        <v>15.79</v>
      </c>
      <c r="P277" s="1">
        <f t="shared" si="188"/>
        <v>-14.328888888888889</v>
      </c>
      <c r="Q277" s="1">
        <f t="shared" si="188"/>
        <v>-8.8855555555555554</v>
      </c>
      <c r="R277" s="1">
        <f t="shared" si="188"/>
        <v>4.6277777777777773</v>
      </c>
      <c r="S277" s="1">
        <f t="shared" si="188"/>
        <v>-2.4911111111111115</v>
      </c>
      <c r="T277" s="1"/>
      <c r="U277" s="1">
        <f t="shared" ref="U277:AE277" si="189">AVERAGE(U11:U40)</f>
        <v>5.9833333333333334</v>
      </c>
      <c r="V277" s="1">
        <f t="shared" si="189"/>
        <v>-19.273333333333333</v>
      </c>
      <c r="W277" s="1">
        <f t="shared" si="189"/>
        <v>143.70767043634004</v>
      </c>
      <c r="X277" s="1">
        <f t="shared" si="189"/>
        <v>270.7827020827375</v>
      </c>
      <c r="Y277" s="1">
        <f t="shared" si="189"/>
        <v>127.07503164639745</v>
      </c>
      <c r="Z277" s="1">
        <f t="shared" si="189"/>
        <v>207.24518625953883</v>
      </c>
      <c r="AA277" s="1">
        <f t="shared" si="189"/>
        <v>506.73071292137763</v>
      </c>
      <c r="AB277" s="1">
        <f t="shared" si="189"/>
        <v>237.57781388205782</v>
      </c>
      <c r="AC277" s="1">
        <f t="shared" si="189"/>
        <v>3057.9899615489626</v>
      </c>
      <c r="AD277" s="1">
        <f t="shared" si="189"/>
        <v>24.918763495311147</v>
      </c>
      <c r="AE277" s="1">
        <f t="shared" si="189"/>
        <v>0.70874840077226753</v>
      </c>
      <c r="AH277" s="1">
        <f t="shared" ref="AH277:AV277" si="190">AVERAGE(AH11:AH40)</f>
        <v>0.15060800000000002</v>
      </c>
      <c r="AI277" s="1">
        <f t="shared" si="190"/>
        <v>0.18133299999999997</v>
      </c>
      <c r="AJ277" s="1">
        <f t="shared" si="190"/>
        <v>0.148456</v>
      </c>
      <c r="AK277" s="1">
        <f t="shared" si="190"/>
        <v>0.22365800000000002</v>
      </c>
      <c r="AL277" s="1">
        <f t="shared" si="190"/>
        <v>0.26514200000000004</v>
      </c>
      <c r="AM277" s="1">
        <f t="shared" si="190"/>
        <v>0.43893499999999996</v>
      </c>
      <c r="AN277" s="1">
        <f t="shared" si="190"/>
        <v>1.0774192064415333</v>
      </c>
      <c r="AO277" s="1">
        <f t="shared" si="190"/>
        <v>1.1474112048021334</v>
      </c>
      <c r="AP277" s="1">
        <f t="shared" si="190"/>
        <v>0.99020438339920003</v>
      </c>
      <c r="AQ277" s="1">
        <f t="shared" si="190"/>
        <v>0.91422736753253331</v>
      </c>
      <c r="AR277" s="11">
        <f t="shared" si="190"/>
        <v>0.6860105666583336</v>
      </c>
      <c r="AS277" s="12">
        <f t="shared" si="190"/>
        <v>2.0588526194006285</v>
      </c>
      <c r="AT277" s="12">
        <f t="shared" si="190"/>
        <v>1.0217509770368089</v>
      </c>
      <c r="AU277" s="12">
        <f t="shared" si="190"/>
        <v>0.83257933274223928</v>
      </c>
      <c r="AV277" s="12">
        <f t="shared" si="190"/>
        <v>0.25934602120563194</v>
      </c>
    </row>
    <row r="278" spans="1:48" x14ac:dyDescent="0.35">
      <c r="A278" t="s">
        <v>8</v>
      </c>
      <c r="B278" s="1">
        <f>MIN(B11:B40)</f>
        <v>-21.4</v>
      </c>
      <c r="C278" s="1">
        <f>MIN(C11:C40)</f>
        <v>-29.4</v>
      </c>
      <c r="D278" s="1">
        <f t="shared" ref="D278:S278" si="191">MIN(D11:D40)</f>
        <v>-23</v>
      </c>
      <c r="E278" s="1">
        <f t="shared" si="191"/>
        <v>-18.2</v>
      </c>
      <c r="F278" s="1">
        <f t="shared" si="191"/>
        <v>-7.5</v>
      </c>
      <c r="G278" s="1">
        <f t="shared" si="191"/>
        <v>0.3</v>
      </c>
      <c r="H278" s="1">
        <f t="shared" si="191"/>
        <v>3.2</v>
      </c>
      <c r="I278" s="1">
        <f t="shared" si="191"/>
        <v>3.5</v>
      </c>
      <c r="J278" s="1">
        <f t="shared" si="191"/>
        <v>-0.1</v>
      </c>
      <c r="K278" s="1">
        <f t="shared" si="191"/>
        <v>-4.9000000000000004</v>
      </c>
      <c r="L278" s="1">
        <f t="shared" si="191"/>
        <v>-10.5</v>
      </c>
      <c r="M278" s="1">
        <f t="shared" si="191"/>
        <v>-19.7</v>
      </c>
      <c r="N278" s="1">
        <f t="shared" si="191"/>
        <v>-8.9</v>
      </c>
      <c r="O278" s="1">
        <f t="shared" si="191"/>
        <v>10.1</v>
      </c>
      <c r="P278" s="1">
        <f t="shared" si="191"/>
        <v>-20.9</v>
      </c>
      <c r="Q278" s="1">
        <f t="shared" si="191"/>
        <v>-13.5</v>
      </c>
      <c r="R278" s="1">
        <f t="shared" si="191"/>
        <v>3.0333333333333332</v>
      </c>
      <c r="S278" s="1">
        <f t="shared" si="191"/>
        <v>-5.0333333333333332</v>
      </c>
      <c r="T278" s="1"/>
      <c r="U278" s="1">
        <f t="shared" ref="U278:AE278" si="192">MIN(U11:U40)</f>
        <v>3.9</v>
      </c>
      <c r="V278" s="1">
        <f t="shared" si="192"/>
        <v>-29.4</v>
      </c>
      <c r="W278" s="1">
        <f t="shared" si="192"/>
        <v>130.22115384615384</v>
      </c>
      <c r="X278" s="1">
        <f t="shared" si="192"/>
        <v>251.9</v>
      </c>
      <c r="Y278" s="1">
        <f t="shared" si="192"/>
        <v>87.07307692307694</v>
      </c>
      <c r="Z278" s="1">
        <f t="shared" si="192"/>
        <v>200.2503101736973</v>
      </c>
      <c r="AA278" s="1">
        <f t="shared" si="192"/>
        <v>293.38833333333321</v>
      </c>
      <c r="AB278" s="1">
        <f t="shared" si="192"/>
        <v>210</v>
      </c>
      <c r="AC278" s="1">
        <f t="shared" si="192"/>
        <v>1586.6436036036037</v>
      </c>
      <c r="AD278" s="1">
        <f t="shared" si="192"/>
        <v>14.561365698729574</v>
      </c>
      <c r="AE278" s="1">
        <f t="shared" si="192"/>
        <v>0.61905703998848582</v>
      </c>
      <c r="AH278" s="1">
        <f t="shared" ref="AH278:AV278" si="193">MIN(AH11:AH40)</f>
        <v>6.0080000000000015E-2</v>
      </c>
      <c r="AI278" s="1">
        <f t="shared" si="193"/>
        <v>0.10907</v>
      </c>
      <c r="AJ278" s="1">
        <f t="shared" si="193"/>
        <v>0.11204</v>
      </c>
      <c r="AK278" s="1">
        <f t="shared" si="193"/>
        <v>0.16561999999999999</v>
      </c>
      <c r="AL278" s="1">
        <f t="shared" si="193"/>
        <v>0.20938000000000001</v>
      </c>
      <c r="AM278" s="1">
        <f t="shared" si="193"/>
        <v>0.40194999999999997</v>
      </c>
      <c r="AN278" s="1">
        <f t="shared" si="193"/>
        <v>0.91181101772800011</v>
      </c>
      <c r="AO278" s="1">
        <f t="shared" si="193"/>
        <v>1.0538746937920001</v>
      </c>
      <c r="AP278" s="1">
        <f t="shared" si="193"/>
        <v>0.86888991068800003</v>
      </c>
      <c r="AQ278" s="1">
        <f t="shared" si="193"/>
        <v>0.81035103948800002</v>
      </c>
      <c r="AR278" s="11">
        <f t="shared" si="193"/>
        <v>0.65147181620000016</v>
      </c>
      <c r="AS278" s="12">
        <f t="shared" si="193"/>
        <v>1.6347357311598567</v>
      </c>
      <c r="AT278" s="12">
        <f t="shared" si="193"/>
        <v>0.82847818595691691</v>
      </c>
      <c r="AU278" s="12">
        <f t="shared" si="193"/>
        <v>0.67264292339508114</v>
      </c>
      <c r="AV278" s="12">
        <f t="shared" si="193"/>
        <v>0.20353707524155273</v>
      </c>
    </row>
    <row r="279" spans="1:48" x14ac:dyDescent="0.35">
      <c r="O279"/>
      <c r="T279" s="1"/>
      <c r="AA279"/>
      <c r="AE279"/>
      <c r="AG279"/>
      <c r="AR279" s="11"/>
      <c r="AS279" s="12"/>
      <c r="AT279" s="12"/>
      <c r="AU279" s="12"/>
      <c r="AV279" s="12"/>
    </row>
    <row r="280" spans="1:48" x14ac:dyDescent="0.35">
      <c r="A280" s="30" t="s">
        <v>9</v>
      </c>
      <c r="O280"/>
      <c r="T280" s="1"/>
      <c r="AA280"/>
      <c r="AE280"/>
      <c r="AG280"/>
      <c r="AR280" s="11"/>
      <c r="AS280" s="12"/>
      <c r="AT280" s="12"/>
      <c r="AU280" s="12"/>
      <c r="AV280" s="12"/>
    </row>
    <row r="281" spans="1:48" x14ac:dyDescent="0.35">
      <c r="A281" t="s">
        <v>6</v>
      </c>
      <c r="B281" s="1">
        <f>MAX(B41:B70)</f>
        <v>-6.8</v>
      </c>
      <c r="C281" s="1">
        <f t="shared" ref="C281:S281" si="194">MAX(C41:C70)</f>
        <v>-8.1</v>
      </c>
      <c r="D281" s="1">
        <f t="shared" si="194"/>
        <v>-7.8</v>
      </c>
      <c r="E281" s="1">
        <f t="shared" si="194"/>
        <v>-5.5</v>
      </c>
      <c r="F281" s="1">
        <f t="shared" si="194"/>
        <v>1.8</v>
      </c>
      <c r="G281" s="1">
        <f t="shared" si="194"/>
        <v>6.6</v>
      </c>
      <c r="H281" s="1">
        <f t="shared" si="194"/>
        <v>8.4</v>
      </c>
      <c r="I281" s="1">
        <f t="shared" si="194"/>
        <v>7.8</v>
      </c>
      <c r="J281" s="1">
        <f t="shared" si="194"/>
        <v>4.5999999999999996</v>
      </c>
      <c r="K281" s="1">
        <f t="shared" si="194"/>
        <v>0.7</v>
      </c>
      <c r="L281" s="1">
        <f t="shared" si="194"/>
        <v>-0.3</v>
      </c>
      <c r="M281" s="1">
        <f t="shared" si="194"/>
        <v>-1.8</v>
      </c>
      <c r="N281" s="1">
        <f t="shared" si="194"/>
        <v>-2.5</v>
      </c>
      <c r="O281" s="1">
        <f t="shared" si="194"/>
        <v>24.9</v>
      </c>
      <c r="P281" s="1">
        <f t="shared" si="194"/>
        <v>-8.1666666666666661</v>
      </c>
      <c r="Q281" s="1">
        <f t="shared" si="194"/>
        <v>-5.0666666666666664</v>
      </c>
      <c r="R281" s="1">
        <f t="shared" si="194"/>
        <v>7.4000000000000012</v>
      </c>
      <c r="S281" s="1">
        <f t="shared" si="194"/>
        <v>-0.26666666666666677</v>
      </c>
      <c r="T281" s="1"/>
      <c r="U281" s="1">
        <f t="shared" ref="U281:AE281" si="195">MAX(U41:U70)</f>
        <v>8.4</v>
      </c>
      <c r="V281" s="1">
        <f t="shared" si="195"/>
        <v>-10.7</v>
      </c>
      <c r="W281" s="1">
        <f t="shared" si="195"/>
        <v>157.421875</v>
      </c>
      <c r="X281" s="1">
        <f t="shared" si="195"/>
        <v>291.68656716417911</v>
      </c>
      <c r="Y281" s="1">
        <f t="shared" si="195"/>
        <v>153.71404682274249</v>
      </c>
      <c r="Z281" s="1">
        <f t="shared" si="195"/>
        <v>221.0546875</v>
      </c>
      <c r="AA281" s="1">
        <f t="shared" si="195"/>
        <v>789.7285848172445</v>
      </c>
      <c r="AB281" s="1">
        <f t="shared" si="195"/>
        <v>256.7050075301205</v>
      </c>
      <c r="AC281" s="1">
        <f t="shared" si="195"/>
        <v>4243.4861111111113</v>
      </c>
      <c r="AD281" s="1">
        <f t="shared" si="195"/>
        <v>36.812033582089555</v>
      </c>
      <c r="AE281" s="1">
        <f t="shared" si="195"/>
        <v>0.74052768908221245</v>
      </c>
      <c r="AH281" s="1">
        <f t="shared" ref="AH281:AV281" si="196">MAX(AH41:AH70)</f>
        <v>0.25196000000000002</v>
      </c>
      <c r="AI281" s="1">
        <f t="shared" si="196"/>
        <v>0.29702999999999996</v>
      </c>
      <c r="AJ281" s="1">
        <f t="shared" si="196"/>
        <v>0.20676</v>
      </c>
      <c r="AK281" s="1">
        <f t="shared" si="196"/>
        <v>0.31657999999999997</v>
      </c>
      <c r="AL281" s="1">
        <f t="shared" si="196"/>
        <v>0.35441999999999996</v>
      </c>
      <c r="AM281" s="1">
        <f t="shared" si="196"/>
        <v>0.49814999999999998</v>
      </c>
      <c r="AN281" s="1">
        <f t="shared" si="196"/>
        <v>1.087124599282</v>
      </c>
      <c r="AO281" s="1">
        <f t="shared" si="196"/>
        <v>1.153692123808</v>
      </c>
      <c r="AP281" s="1">
        <f t="shared" si="196"/>
        <v>0.99753891335200007</v>
      </c>
      <c r="AQ281" s="1">
        <f t="shared" si="196"/>
        <v>0.92039673575200009</v>
      </c>
      <c r="AR281" s="11">
        <f t="shared" si="196"/>
        <v>0.68789741125000015</v>
      </c>
      <c r="AS281" s="12">
        <f t="shared" si="196"/>
        <v>2.474833010905459</v>
      </c>
      <c r="AT281" s="12">
        <f t="shared" si="196"/>
        <v>1.2127553185584268</v>
      </c>
      <c r="AU281" s="12">
        <f t="shared" si="196"/>
        <v>0.99070396985462295</v>
      </c>
      <c r="AV281" s="12">
        <f t="shared" si="196"/>
        <v>0.31530302041816682</v>
      </c>
    </row>
    <row r="282" spans="1:48" x14ac:dyDescent="0.35">
      <c r="A282" t="s">
        <v>7</v>
      </c>
      <c r="B282" s="1">
        <f>AVERAGE(B41:B70)</f>
        <v>-15.32</v>
      </c>
      <c r="C282" s="1">
        <f t="shared" ref="C282:S282" si="197">AVERAGE(C41:C70)</f>
        <v>-17.77333333333333</v>
      </c>
      <c r="D282" s="1">
        <f t="shared" si="197"/>
        <v>-16.23</v>
      </c>
      <c r="E282" s="1">
        <f t="shared" si="197"/>
        <v>-9.5566666666666684</v>
      </c>
      <c r="F282" s="1">
        <f t="shared" si="197"/>
        <v>-1.0866666666666664</v>
      </c>
      <c r="G282" s="1">
        <f t="shared" si="197"/>
        <v>3.9566666666666661</v>
      </c>
      <c r="H282" s="1">
        <f t="shared" si="197"/>
        <v>6.8733333333333331</v>
      </c>
      <c r="I282" s="1">
        <f t="shared" si="197"/>
        <v>6.4866666666666672</v>
      </c>
      <c r="J282" s="1">
        <f t="shared" si="197"/>
        <v>2.3033333333333332</v>
      </c>
      <c r="K282" s="1">
        <f t="shared" si="197"/>
        <v>-2.0566666666666666</v>
      </c>
      <c r="L282" s="1">
        <f t="shared" si="197"/>
        <v>-6.3166666666666682</v>
      </c>
      <c r="M282" s="1">
        <f t="shared" si="197"/>
        <v>-10.386666666666667</v>
      </c>
      <c r="N282" s="1">
        <f t="shared" si="197"/>
        <v>-4.9333333333333345</v>
      </c>
      <c r="O282" s="1">
        <f t="shared" si="197"/>
        <v>19.776666666666664</v>
      </c>
      <c r="P282" s="1">
        <f t="shared" si="197"/>
        <v>-14.388888888888888</v>
      </c>
      <c r="Q282" s="1">
        <f t="shared" si="197"/>
        <v>-8.9577777777777801</v>
      </c>
      <c r="R282" s="1">
        <f t="shared" si="197"/>
        <v>5.7722222222222221</v>
      </c>
      <c r="S282" s="1">
        <f t="shared" si="197"/>
        <v>-2.0233333333333334</v>
      </c>
      <c r="T282" s="1"/>
      <c r="U282" s="1">
        <f t="shared" ref="U282:AE282" si="198">AVERAGE(U41:U70)</f>
        <v>7.046666666666666</v>
      </c>
      <c r="V282" s="1">
        <f t="shared" si="198"/>
        <v>-19.853333333333335</v>
      </c>
      <c r="W282" s="1">
        <f t="shared" si="198"/>
        <v>141.35117979953756</v>
      </c>
      <c r="X282" s="1">
        <f t="shared" si="198"/>
        <v>275.03801236054028</v>
      </c>
      <c r="Y282" s="1">
        <f t="shared" si="198"/>
        <v>133.68683256100263</v>
      </c>
      <c r="Z282" s="1">
        <f t="shared" si="198"/>
        <v>208.19459608003893</v>
      </c>
      <c r="AA282" s="1">
        <f t="shared" si="198"/>
        <v>629.02069558012056</v>
      </c>
      <c r="AB282" s="1">
        <f t="shared" si="198"/>
        <v>231.86771289354286</v>
      </c>
      <c r="AC282" s="1">
        <f t="shared" si="198"/>
        <v>3074.6094569372285</v>
      </c>
      <c r="AD282" s="1">
        <f t="shared" si="198"/>
        <v>25.417323352766175</v>
      </c>
      <c r="AE282" s="1">
        <f t="shared" si="198"/>
        <v>0.68541860403268351</v>
      </c>
      <c r="AH282" s="1">
        <f t="shared" ref="AH282:AV282" si="199">AVERAGE(AH41:AH70)</f>
        <v>0.19562600000000005</v>
      </c>
      <c r="AI282" s="1">
        <f t="shared" si="199"/>
        <v>0.23196366666666665</v>
      </c>
      <c r="AJ282" s="1">
        <f t="shared" si="199"/>
        <v>0.17397066666666669</v>
      </c>
      <c r="AK282" s="1">
        <f t="shared" si="199"/>
        <v>0.264322</v>
      </c>
      <c r="AL282" s="1">
        <f t="shared" si="199"/>
        <v>0.30421133333333328</v>
      </c>
      <c r="AM282" s="1">
        <f t="shared" si="199"/>
        <v>0.46484833333333342</v>
      </c>
      <c r="AN282" s="1">
        <f t="shared" si="199"/>
        <v>0.97421777247566665</v>
      </c>
      <c r="AO282" s="1">
        <f t="shared" si="199"/>
        <v>1.0901540483306669</v>
      </c>
      <c r="AP282" s="1">
        <f t="shared" si="199"/>
        <v>0.91489565374799975</v>
      </c>
      <c r="AQ282" s="1">
        <f t="shared" si="199"/>
        <v>0.84960065590800027</v>
      </c>
      <c r="AR282" s="11">
        <f t="shared" si="199"/>
        <v>0.66430998420500009</v>
      </c>
      <c r="AS282" s="12">
        <f t="shared" si="199"/>
        <v>2.2456552245233228</v>
      </c>
      <c r="AT282" s="12">
        <f t="shared" si="199"/>
        <v>1.099840389772367</v>
      </c>
      <c r="AU282" s="12">
        <f t="shared" si="199"/>
        <v>0.89869618301970033</v>
      </c>
      <c r="AV282" s="12">
        <f t="shared" si="199"/>
        <v>0.28547884733087464</v>
      </c>
    </row>
    <row r="283" spans="1:48" x14ac:dyDescent="0.35">
      <c r="A283" t="s">
        <v>8</v>
      </c>
      <c r="B283" s="1">
        <f>MIN(B41:B70)</f>
        <v>-23.8</v>
      </c>
      <c r="C283" s="1">
        <f t="shared" ref="C283:S283" si="200">MIN(C40:C71)</f>
        <v>-27.7</v>
      </c>
      <c r="D283" s="1">
        <f t="shared" si="200"/>
        <v>-24.2</v>
      </c>
      <c r="E283" s="1">
        <f t="shared" si="200"/>
        <v>-16.399999999999999</v>
      </c>
      <c r="F283" s="1">
        <f t="shared" si="200"/>
        <v>-4.5999999999999996</v>
      </c>
      <c r="G283" s="1">
        <f t="shared" si="200"/>
        <v>1.5</v>
      </c>
      <c r="H283" s="1">
        <f t="shared" si="200"/>
        <v>5.0999999999999996</v>
      </c>
      <c r="I283" s="1">
        <f t="shared" si="200"/>
        <v>5.4</v>
      </c>
      <c r="J283" s="1">
        <f t="shared" si="200"/>
        <v>0</v>
      </c>
      <c r="K283" s="1">
        <f t="shared" si="200"/>
        <v>-6.2</v>
      </c>
      <c r="L283" s="1">
        <f t="shared" si="200"/>
        <v>-8.9</v>
      </c>
      <c r="M283" s="1">
        <f t="shared" si="200"/>
        <v>-18.2</v>
      </c>
      <c r="N283" s="1">
        <f t="shared" si="200"/>
        <v>-7.6</v>
      </c>
      <c r="O283" s="1">
        <f t="shared" si="200"/>
        <v>14</v>
      </c>
      <c r="P283" s="1">
        <f t="shared" si="200"/>
        <v>-20.766666666666666</v>
      </c>
      <c r="Q283" s="1">
        <f t="shared" si="200"/>
        <v>-14.1</v>
      </c>
      <c r="R283" s="1">
        <f t="shared" si="200"/>
        <v>4.666666666666667</v>
      </c>
      <c r="S283" s="1">
        <f t="shared" si="200"/>
        <v>-4.0333333333333341</v>
      </c>
      <c r="T283" s="1"/>
      <c r="U283" s="1">
        <f t="shared" ref="U283:AE283" si="201">MIN(U40:U71)</f>
        <v>5.7</v>
      </c>
      <c r="V283" s="1">
        <f t="shared" si="201"/>
        <v>-27.7</v>
      </c>
      <c r="W283" s="1">
        <f t="shared" si="201"/>
        <v>129.04117647058823</v>
      </c>
      <c r="X283" s="1">
        <f t="shared" si="201"/>
        <v>258</v>
      </c>
      <c r="Y283" s="1">
        <f t="shared" si="201"/>
        <v>105.49038461538461</v>
      </c>
      <c r="Z283" s="1">
        <f t="shared" si="201"/>
        <v>197.37902197023385</v>
      </c>
      <c r="AA283" s="1">
        <f t="shared" si="201"/>
        <v>464.15769230769223</v>
      </c>
      <c r="AB283" s="1">
        <f t="shared" si="201"/>
        <v>207.30769230769232</v>
      </c>
      <c r="AC283" s="1">
        <f t="shared" si="201"/>
        <v>1644.188042328042</v>
      </c>
      <c r="AD283" s="1">
        <f t="shared" si="201"/>
        <v>14.054487179487182</v>
      </c>
      <c r="AE283" s="1">
        <f t="shared" si="201"/>
        <v>0.61649370171255513</v>
      </c>
      <c r="AH283" s="1">
        <f t="shared" ref="AH283:AV283" si="202">MIN(AH40:AH71)</f>
        <v>0.13019</v>
      </c>
      <c r="AI283" s="1">
        <f t="shared" si="202"/>
        <v>0.15859999999999999</v>
      </c>
      <c r="AJ283" s="1">
        <f t="shared" si="202"/>
        <v>0.13700000000000001</v>
      </c>
      <c r="AK283" s="1">
        <f t="shared" si="202"/>
        <v>0.20540000000000003</v>
      </c>
      <c r="AL283" s="1">
        <f t="shared" si="202"/>
        <v>0.24759999999999999</v>
      </c>
      <c r="AM283" s="1">
        <f t="shared" si="202"/>
        <v>0.42730000000000001</v>
      </c>
      <c r="AN283" s="1">
        <f t="shared" si="202"/>
        <v>0.85944860657800015</v>
      </c>
      <c r="AO283" s="1">
        <f t="shared" si="202"/>
        <v>1.021106668192</v>
      </c>
      <c r="AP283" s="1">
        <f t="shared" si="202"/>
        <v>0.82963360928800012</v>
      </c>
      <c r="AQ283" s="1">
        <f t="shared" si="202"/>
        <v>0.77718055808800024</v>
      </c>
      <c r="AR283" s="11">
        <f t="shared" si="202"/>
        <v>0.6410997824500001</v>
      </c>
      <c r="AS283" s="12">
        <f t="shared" si="202"/>
        <v>1.9966173108430039</v>
      </c>
      <c r="AT283" s="12">
        <f t="shared" si="202"/>
        <v>0.99305698806916565</v>
      </c>
      <c r="AU283" s="12">
        <f t="shared" si="202"/>
        <v>0.80873000987277066</v>
      </c>
      <c r="AV283" s="12">
        <f t="shared" si="202"/>
        <v>0.25098125711904468</v>
      </c>
    </row>
    <row r="284" spans="1:48" x14ac:dyDescent="0.35">
      <c r="O284"/>
      <c r="T284" s="1"/>
      <c r="AA284"/>
      <c r="AE284"/>
      <c r="AG284"/>
      <c r="AR284" s="11"/>
      <c r="AS284" s="12"/>
      <c r="AT284" s="12"/>
      <c r="AU284" s="12"/>
      <c r="AV284" s="12"/>
    </row>
    <row r="285" spans="1:48" x14ac:dyDescent="0.35">
      <c r="A285" s="30" t="s">
        <v>10</v>
      </c>
      <c r="O285"/>
      <c r="T285" s="1"/>
      <c r="AA285"/>
      <c r="AE285"/>
      <c r="AG285"/>
      <c r="AR285" s="11"/>
      <c r="AS285" s="12"/>
      <c r="AT285" s="12"/>
      <c r="AU285" s="12"/>
      <c r="AV285" s="12"/>
    </row>
    <row r="286" spans="1:48" x14ac:dyDescent="0.35">
      <c r="A286" t="s">
        <v>6</v>
      </c>
      <c r="B286" s="1">
        <f>MAX(B71:B100)</f>
        <v>-2.1</v>
      </c>
      <c r="C286" s="1">
        <f t="shared" ref="C286:S286" si="203">MAX(C71:C100)</f>
        <v>-5.4</v>
      </c>
      <c r="D286" s="1">
        <f t="shared" si="203"/>
        <v>-3.1</v>
      </c>
      <c r="E286" s="1">
        <f t="shared" si="203"/>
        <v>-1.7</v>
      </c>
      <c r="F286" s="1">
        <f t="shared" si="203"/>
        <v>1.9</v>
      </c>
      <c r="G286" s="1">
        <f t="shared" si="203"/>
        <v>6.3</v>
      </c>
      <c r="H286" s="1">
        <f t="shared" si="203"/>
        <v>10</v>
      </c>
      <c r="I286" s="1">
        <f t="shared" si="203"/>
        <v>9.4</v>
      </c>
      <c r="J286" s="1">
        <f t="shared" si="203"/>
        <v>5.6</v>
      </c>
      <c r="K286" s="1">
        <f t="shared" si="203"/>
        <v>0.2</v>
      </c>
      <c r="L286" s="1">
        <f t="shared" si="203"/>
        <v>-2.9</v>
      </c>
      <c r="M286" s="1">
        <f t="shared" si="203"/>
        <v>-4.5</v>
      </c>
      <c r="N286" s="1">
        <f t="shared" si="203"/>
        <v>-1.4</v>
      </c>
      <c r="O286" s="1">
        <f t="shared" si="203"/>
        <v>28.5</v>
      </c>
      <c r="P286" s="1">
        <f t="shared" si="203"/>
        <v>-5.7</v>
      </c>
      <c r="Q286" s="1">
        <f t="shared" si="203"/>
        <v>-3.4666666666666668</v>
      </c>
      <c r="R286" s="1">
        <f t="shared" si="203"/>
        <v>7.4000000000000012</v>
      </c>
      <c r="S286" s="1">
        <f t="shared" si="203"/>
        <v>0.6333333333333333</v>
      </c>
      <c r="T286" s="1"/>
      <c r="U286" s="1">
        <f t="shared" ref="U286:AE286" si="204">MAX(U71:U100)</f>
        <v>10</v>
      </c>
      <c r="V286" s="1">
        <f t="shared" si="204"/>
        <v>-9.3000000000000007</v>
      </c>
      <c r="W286" s="1">
        <f t="shared" si="204"/>
        <v>157.73958333333334</v>
      </c>
      <c r="X286" s="1">
        <f t="shared" si="204"/>
        <v>290.29411764705884</v>
      </c>
      <c r="Y286" s="1">
        <f t="shared" si="204"/>
        <v>156.08805704099822</v>
      </c>
      <c r="Z286" s="1">
        <f t="shared" si="204"/>
        <v>218.1</v>
      </c>
      <c r="AA286" s="1">
        <f t="shared" si="204"/>
        <v>905.87844254510924</v>
      </c>
      <c r="AB286" s="1">
        <f t="shared" si="204"/>
        <v>243.93867924528303</v>
      </c>
      <c r="AC286" s="1">
        <f t="shared" si="204"/>
        <v>4244.5330188679245</v>
      </c>
      <c r="AD286" s="1">
        <f t="shared" si="204"/>
        <v>37.782582364341081</v>
      </c>
      <c r="AE286" s="1">
        <f t="shared" si="204"/>
        <v>0.72959827002721889</v>
      </c>
      <c r="AH286" s="1">
        <f t="shared" ref="AH286:AV286" si="205">MAX(AH71:AH100)</f>
        <v>0.311</v>
      </c>
      <c r="AI286" s="1">
        <f t="shared" si="205"/>
        <v>0.34275</v>
      </c>
      <c r="AJ286" s="1">
        <f t="shared" si="205"/>
        <v>0.2298</v>
      </c>
      <c r="AK286" s="1">
        <f t="shared" si="205"/>
        <v>0.3533</v>
      </c>
      <c r="AL286" s="1">
        <f t="shared" si="205"/>
        <v>0.38969999999999999</v>
      </c>
      <c r="AM286" s="1">
        <f t="shared" si="205"/>
        <v>0.52154999999999996</v>
      </c>
      <c r="AN286" s="1">
        <f t="shared" si="205"/>
        <v>1.0707871120180001</v>
      </c>
      <c r="AO286" s="1">
        <f t="shared" si="205"/>
        <v>1.1448702675519999</v>
      </c>
      <c r="AP286" s="1">
        <f t="shared" si="205"/>
        <v>0.98568523712800005</v>
      </c>
      <c r="AQ286" s="1">
        <f t="shared" si="205"/>
        <v>0.91019067392800013</v>
      </c>
      <c r="AR286" s="11">
        <f t="shared" si="205"/>
        <v>0.68442043645000028</v>
      </c>
      <c r="AS286" s="12">
        <f t="shared" si="205"/>
        <v>2.6008241388480897</v>
      </c>
      <c r="AT286" s="12">
        <f t="shared" si="205"/>
        <v>1.250864262141828</v>
      </c>
      <c r="AU286" s="12">
        <f t="shared" si="205"/>
        <v>1.0273061485748656</v>
      </c>
      <c r="AV286" s="12">
        <f t="shared" si="205"/>
        <v>0.33648364524993002</v>
      </c>
    </row>
    <row r="287" spans="1:48" x14ac:dyDescent="0.35">
      <c r="A287" t="s">
        <v>7</v>
      </c>
      <c r="B287" s="1">
        <f>AVERAGE(B71:B100)</f>
        <v>-15.113333333333335</v>
      </c>
      <c r="C287" s="1">
        <f t="shared" ref="C287:S287" si="206">AVERAGE(C71:C100)</f>
        <v>-16.876666666666669</v>
      </c>
      <c r="D287" s="1">
        <f t="shared" si="206"/>
        <v>-13.930000000000005</v>
      </c>
      <c r="E287" s="1">
        <f t="shared" si="206"/>
        <v>-8.4233333333333338</v>
      </c>
      <c r="F287" s="1">
        <f t="shared" si="206"/>
        <v>-0.5</v>
      </c>
      <c r="G287" s="1">
        <f t="shared" si="206"/>
        <v>4.1466666666666665</v>
      </c>
      <c r="H287" s="1">
        <f t="shared" si="206"/>
        <v>7.1633333333333349</v>
      </c>
      <c r="I287" s="1">
        <f t="shared" si="206"/>
        <v>7.2666666666666648</v>
      </c>
      <c r="J287" s="1">
        <f t="shared" si="206"/>
        <v>3.2</v>
      </c>
      <c r="K287" s="1">
        <f t="shared" si="206"/>
        <v>-2.0900000000000003</v>
      </c>
      <c r="L287" s="1">
        <f t="shared" si="206"/>
        <v>-5.7466666666666679</v>
      </c>
      <c r="M287" s="1">
        <f t="shared" si="206"/>
        <v>-9.4599999999999991</v>
      </c>
      <c r="N287" s="1">
        <f t="shared" si="206"/>
        <v>-4.1966666666666663</v>
      </c>
      <c r="O287" s="1">
        <f t="shared" si="206"/>
        <v>22.013333333333332</v>
      </c>
      <c r="P287" s="1">
        <f t="shared" si="206"/>
        <v>-13.868888888888884</v>
      </c>
      <c r="Q287" s="1">
        <f t="shared" si="206"/>
        <v>-7.6177777777777784</v>
      </c>
      <c r="R287" s="1">
        <f t="shared" si="206"/>
        <v>6.1922222222222238</v>
      </c>
      <c r="S287" s="1">
        <f t="shared" si="206"/>
        <v>-1.5455555555555556</v>
      </c>
      <c r="T287" s="1"/>
      <c r="U287" s="1">
        <f t="shared" ref="U287:AE287" si="207">AVERAGE(U71:U100)</f>
        <v>7.67</v>
      </c>
      <c r="V287" s="1">
        <f t="shared" si="207"/>
        <v>-18.776666666666664</v>
      </c>
      <c r="W287" s="1">
        <f t="shared" si="207"/>
        <v>139.26844098062881</v>
      </c>
      <c r="X287" s="1">
        <f t="shared" si="207"/>
        <v>277.82252080748879</v>
      </c>
      <c r="Y287" s="1">
        <f t="shared" si="207"/>
        <v>138.55407982685995</v>
      </c>
      <c r="Z287" s="1">
        <f t="shared" si="207"/>
        <v>208.54548089405873</v>
      </c>
      <c r="AA287" s="1">
        <f t="shared" si="207"/>
        <v>709.59314316157963</v>
      </c>
      <c r="AB287" s="1">
        <f t="shared" si="207"/>
        <v>226.57344222914315</v>
      </c>
      <c r="AC287" s="1">
        <f t="shared" si="207"/>
        <v>2848.9433321987467</v>
      </c>
      <c r="AD287" s="1">
        <f t="shared" si="207"/>
        <v>25.98171986605724</v>
      </c>
      <c r="AE287" s="1">
        <f t="shared" si="207"/>
        <v>0.66427081579361213</v>
      </c>
      <c r="AH287" s="1">
        <f t="shared" ref="AH287:AV287" si="208">AVERAGE(AH71:AH100)</f>
        <v>0.20632700000000007</v>
      </c>
      <c r="AI287" s="1">
        <f t="shared" si="208"/>
        <v>0.26036933333333323</v>
      </c>
      <c r="AJ287" s="1">
        <f t="shared" si="208"/>
        <v>0.18828533333333333</v>
      </c>
      <c r="AK287" s="1">
        <f t="shared" si="208"/>
        <v>0.287136</v>
      </c>
      <c r="AL287" s="1">
        <f t="shared" si="208"/>
        <v>0.32613066666666662</v>
      </c>
      <c r="AM287" s="1">
        <f t="shared" si="208"/>
        <v>0.47938666666666646</v>
      </c>
      <c r="AN287" s="1">
        <f t="shared" si="208"/>
        <v>0.92390168847506648</v>
      </c>
      <c r="AO287" s="1">
        <f t="shared" si="208"/>
        <v>1.0599565810922671</v>
      </c>
      <c r="AP287" s="1">
        <f t="shared" si="208"/>
        <v>0.87753655723040014</v>
      </c>
      <c r="AQ287" s="1">
        <f t="shared" si="208"/>
        <v>0.8178584113637335</v>
      </c>
      <c r="AR287" s="11">
        <f t="shared" si="208"/>
        <v>0.65412171778333339</v>
      </c>
      <c r="AS287" s="12">
        <f t="shared" si="208"/>
        <v>2.3490318646283472</v>
      </c>
      <c r="AT287" s="12">
        <f t="shared" si="208"/>
        <v>1.1423485963775193</v>
      </c>
      <c r="AU287" s="12">
        <f t="shared" si="208"/>
        <v>0.93520389419812555</v>
      </c>
      <c r="AV287" s="12">
        <f t="shared" si="208"/>
        <v>0.30059478135644202</v>
      </c>
    </row>
    <row r="288" spans="1:48" x14ac:dyDescent="0.35">
      <c r="A288" t="s">
        <v>8</v>
      </c>
      <c r="B288" s="1">
        <f>MIN(B71:B100)</f>
        <v>-23</v>
      </c>
      <c r="C288" s="1">
        <f t="shared" ref="C288:S288" si="209">MIN(C71:C100)</f>
        <v>-26.1</v>
      </c>
      <c r="D288" s="1">
        <f t="shared" si="209"/>
        <v>-20.9</v>
      </c>
      <c r="E288" s="1">
        <f t="shared" si="209"/>
        <v>-15.8</v>
      </c>
      <c r="F288" s="1">
        <f t="shared" si="209"/>
        <v>-3.5</v>
      </c>
      <c r="G288" s="1">
        <f t="shared" si="209"/>
        <v>1.2</v>
      </c>
      <c r="H288" s="1">
        <f t="shared" si="209"/>
        <v>5.4</v>
      </c>
      <c r="I288" s="1">
        <f t="shared" si="209"/>
        <v>5.8</v>
      </c>
      <c r="J288" s="1">
        <f t="shared" si="209"/>
        <v>1.1000000000000001</v>
      </c>
      <c r="K288" s="1">
        <f t="shared" si="209"/>
        <v>-5.0999999999999996</v>
      </c>
      <c r="L288" s="1">
        <f t="shared" si="209"/>
        <v>-9.6</v>
      </c>
      <c r="M288" s="1">
        <f t="shared" si="209"/>
        <v>-14.8</v>
      </c>
      <c r="N288" s="1">
        <f t="shared" si="209"/>
        <v>-6.6</v>
      </c>
      <c r="O288" s="1">
        <f t="shared" si="209"/>
        <v>15.9</v>
      </c>
      <c r="P288" s="1">
        <f t="shared" si="209"/>
        <v>-20.566666666666666</v>
      </c>
      <c r="Q288" s="1">
        <f t="shared" si="209"/>
        <v>-12.033333333333331</v>
      </c>
      <c r="R288" s="1">
        <f t="shared" si="209"/>
        <v>4.4333333333333336</v>
      </c>
      <c r="S288" s="1">
        <f t="shared" si="209"/>
        <v>-3.3666666666666667</v>
      </c>
      <c r="T288" s="1"/>
      <c r="U288" s="1">
        <f t="shared" ref="U288:AE288" si="210">MIN(U71:U100)</f>
        <v>6.1</v>
      </c>
      <c r="V288" s="1">
        <f t="shared" si="210"/>
        <v>-26.1</v>
      </c>
      <c r="W288" s="1">
        <f t="shared" si="210"/>
        <v>130.93700787401576</v>
      </c>
      <c r="X288" s="1">
        <f t="shared" si="210"/>
        <v>267.9818181818182</v>
      </c>
      <c r="Y288" s="1">
        <f t="shared" si="210"/>
        <v>118.33449074074073</v>
      </c>
      <c r="Z288" s="1">
        <f t="shared" si="210"/>
        <v>200.19006163328197</v>
      </c>
      <c r="AA288" s="1">
        <f t="shared" si="210"/>
        <v>520.67175925925915</v>
      </c>
      <c r="AB288" s="1">
        <f t="shared" si="210"/>
        <v>210.45009074410163</v>
      </c>
      <c r="AC288" s="1">
        <f t="shared" si="210"/>
        <v>1304.7905626134302</v>
      </c>
      <c r="AD288" s="1">
        <f t="shared" si="210"/>
        <v>18.419225146198812</v>
      </c>
      <c r="AE288" s="1">
        <f t="shared" si="210"/>
        <v>0.57516922691397476</v>
      </c>
      <c r="AH288" s="1">
        <f t="shared" ref="AH288:AV288" si="211">MIN(AH71:AH100)</f>
        <v>0.14126000000000002</v>
      </c>
      <c r="AI288" s="1">
        <f t="shared" si="211"/>
        <v>0.18273</v>
      </c>
      <c r="AJ288" s="1">
        <f t="shared" si="211"/>
        <v>0.14916000000000001</v>
      </c>
      <c r="AK288" s="1">
        <f t="shared" si="211"/>
        <v>0.22478000000000004</v>
      </c>
      <c r="AL288" s="1">
        <f t="shared" si="211"/>
        <v>0.26622000000000001</v>
      </c>
      <c r="AM288" s="1">
        <f t="shared" si="211"/>
        <v>0.43964999999999999</v>
      </c>
      <c r="AN288" s="1">
        <f t="shared" si="211"/>
        <v>0.79261820125000004</v>
      </c>
      <c r="AO288" s="1">
        <f t="shared" si="211"/>
        <v>0.97609745680000004</v>
      </c>
      <c r="AP288" s="1">
        <f t="shared" si="211"/>
        <v>0.77863355380000021</v>
      </c>
      <c r="AQ288" s="1">
        <f t="shared" si="211"/>
        <v>0.7345189378000001</v>
      </c>
      <c r="AR288" s="11">
        <f t="shared" si="211"/>
        <v>0.62840935405000031</v>
      </c>
      <c r="AS288" s="12">
        <f t="shared" si="211"/>
        <v>2.0892450116674897</v>
      </c>
      <c r="AT288" s="12">
        <f t="shared" si="211"/>
        <v>1.0272360362783117</v>
      </c>
      <c r="AU288" s="12">
        <f t="shared" si="211"/>
        <v>0.83851316376915097</v>
      </c>
      <c r="AV288" s="12">
        <f t="shared" si="211"/>
        <v>0.2642844016831199</v>
      </c>
    </row>
    <row r="289" spans="1:48" x14ac:dyDescent="0.35">
      <c r="O289"/>
      <c r="T289" s="1"/>
      <c r="AA289"/>
      <c r="AE289"/>
      <c r="AG289"/>
      <c r="AR289" s="11"/>
      <c r="AS289" s="12"/>
      <c r="AT289" s="12"/>
      <c r="AU289" s="12"/>
      <c r="AV289" s="12"/>
    </row>
    <row r="290" spans="1:48" x14ac:dyDescent="0.35">
      <c r="A290" s="30" t="s">
        <v>11</v>
      </c>
      <c r="O290"/>
      <c r="T290" s="1"/>
      <c r="AA290"/>
      <c r="AE290"/>
      <c r="AG290"/>
      <c r="AR290" s="11"/>
      <c r="AS290" s="12"/>
      <c r="AT290" s="12"/>
      <c r="AU290" s="12"/>
      <c r="AV290" s="12"/>
    </row>
    <row r="291" spans="1:48" x14ac:dyDescent="0.35">
      <c r="A291" t="s">
        <v>6</v>
      </c>
      <c r="B291" s="1">
        <f>MAX(B101:B130)</f>
        <v>-5.8</v>
      </c>
      <c r="C291" s="1">
        <f t="shared" ref="C291:S291" si="212">MAX(C101:C130)</f>
        <v>-5</v>
      </c>
      <c r="D291" s="1">
        <f t="shared" si="212"/>
        <v>-4.8</v>
      </c>
      <c r="E291" s="1">
        <f t="shared" si="212"/>
        <v>-4.2</v>
      </c>
      <c r="F291" s="1">
        <f t="shared" si="212"/>
        <v>2.2000000000000002</v>
      </c>
      <c r="G291" s="1">
        <f t="shared" si="212"/>
        <v>6.8</v>
      </c>
      <c r="H291" s="1">
        <f t="shared" si="212"/>
        <v>9.6999999999999993</v>
      </c>
      <c r="I291" s="1">
        <f t="shared" si="212"/>
        <v>9.1</v>
      </c>
      <c r="J291" s="1">
        <f t="shared" si="212"/>
        <v>5.6</v>
      </c>
      <c r="K291" s="1">
        <f t="shared" si="212"/>
        <v>2.2000000000000002</v>
      </c>
      <c r="L291" s="1">
        <f t="shared" si="212"/>
        <v>-2.9</v>
      </c>
      <c r="M291" s="1">
        <f t="shared" si="212"/>
        <v>-5.2</v>
      </c>
      <c r="N291" s="1">
        <f t="shared" si="212"/>
        <v>-1.1000000000000001</v>
      </c>
      <c r="O291" s="1">
        <f t="shared" si="212"/>
        <v>30.5</v>
      </c>
      <c r="P291" s="1">
        <f t="shared" si="212"/>
        <v>-5.333333333333333</v>
      </c>
      <c r="Q291" s="1">
        <f t="shared" si="212"/>
        <v>-2.8333333333333335</v>
      </c>
      <c r="R291" s="1">
        <f t="shared" si="212"/>
        <v>8.2333333333333325</v>
      </c>
      <c r="S291" s="1">
        <f t="shared" si="212"/>
        <v>0.79999999999999982</v>
      </c>
      <c r="T291" s="1"/>
      <c r="U291" s="1">
        <f t="shared" ref="U291:AE291" si="213">MAX(U101:U130)</f>
        <v>9.6999999999999993</v>
      </c>
      <c r="V291" s="1">
        <f t="shared" si="213"/>
        <v>-7</v>
      </c>
      <c r="W291" s="1">
        <f t="shared" si="213"/>
        <v>146.82857142857142</v>
      </c>
      <c r="X291" s="1">
        <f t="shared" si="213"/>
        <v>300.92592592592592</v>
      </c>
      <c r="Y291" s="1">
        <f t="shared" si="213"/>
        <v>165.70833333333334</v>
      </c>
      <c r="Z291" s="1">
        <f t="shared" si="213"/>
        <v>218.07175925925924</v>
      </c>
      <c r="AA291" s="1">
        <f t="shared" si="213"/>
        <v>1005.2972222222222</v>
      </c>
      <c r="AB291" s="1">
        <f t="shared" si="213"/>
        <v>243.06386554621849</v>
      </c>
      <c r="AC291" s="1">
        <f t="shared" si="213"/>
        <v>3122.3118811881191</v>
      </c>
      <c r="AD291" s="1">
        <f t="shared" si="213"/>
        <v>30.840659340659357</v>
      </c>
      <c r="AE291" s="1">
        <f t="shared" si="213"/>
        <v>0.68538420914866238</v>
      </c>
      <c r="AH291" s="11">
        <f t="shared" ref="AH291:AV291" si="214">MAX(AH101:AH130)</f>
        <v>0.29992999999999997</v>
      </c>
      <c r="AI291" s="11">
        <f t="shared" si="214"/>
        <v>0.36814999999999998</v>
      </c>
      <c r="AJ291" s="11">
        <f t="shared" si="214"/>
        <v>0.24260000000000001</v>
      </c>
      <c r="AK291" s="11">
        <f t="shared" si="214"/>
        <v>0.37370000000000003</v>
      </c>
      <c r="AL291" s="11">
        <f t="shared" si="214"/>
        <v>0.4093</v>
      </c>
      <c r="AM291" s="11">
        <f t="shared" si="214"/>
        <v>0.53454999999999997</v>
      </c>
      <c r="AN291" s="11">
        <f t="shared" si="214"/>
        <v>0.98108622080800012</v>
      </c>
      <c r="AO291" s="11">
        <f t="shared" si="214"/>
        <v>1.0948318573119999</v>
      </c>
      <c r="AP291" s="11">
        <f t="shared" si="214"/>
        <v>0.92015178956800003</v>
      </c>
      <c r="AQ291" s="11">
        <f t="shared" si="214"/>
        <v>0.85399049436800012</v>
      </c>
      <c r="AR291" s="11">
        <f t="shared" si="214"/>
        <v>0.66560529920000011</v>
      </c>
      <c r="AS291" s="12">
        <f t="shared" si="214"/>
        <v>2.7074295394872627</v>
      </c>
      <c r="AT291" s="12">
        <f t="shared" si="214"/>
        <v>1.2958491167740251</v>
      </c>
      <c r="AU291" s="12">
        <f t="shared" si="214"/>
        <v>1.0662182432488345</v>
      </c>
      <c r="AV291" s="12">
        <f t="shared" si="214"/>
        <v>0.35260632736848346</v>
      </c>
    </row>
    <row r="292" spans="1:48" x14ac:dyDescent="0.35">
      <c r="A292" t="s">
        <v>7</v>
      </c>
      <c r="B292" s="1">
        <f>AVERAGE(B101:B130)</f>
        <v>-11.62</v>
      </c>
      <c r="C292" s="1">
        <f t="shared" ref="C292:S292" si="215">AVERAGE(C101:C130)</f>
        <v>-14.076666666666664</v>
      </c>
      <c r="D292" s="1">
        <f t="shared" si="215"/>
        <v>-13.340000000000002</v>
      </c>
      <c r="E292" s="1">
        <f t="shared" si="215"/>
        <v>-8.1333333333333329</v>
      </c>
      <c r="F292" s="1">
        <f t="shared" si="215"/>
        <v>-0.20666666666666664</v>
      </c>
      <c r="G292" s="1">
        <f t="shared" si="215"/>
        <v>5.1666666666666661</v>
      </c>
      <c r="H292" s="1">
        <f t="shared" si="215"/>
        <v>7.7799999999999994</v>
      </c>
      <c r="I292" s="1">
        <f t="shared" si="215"/>
        <v>7.0699999999999994</v>
      </c>
      <c r="J292" s="1">
        <f t="shared" si="215"/>
        <v>3.0966666666666671</v>
      </c>
      <c r="K292" s="1">
        <f t="shared" si="215"/>
        <v>-1.9766666666666666</v>
      </c>
      <c r="L292" s="1">
        <f t="shared" si="215"/>
        <v>-5.6733333333333329</v>
      </c>
      <c r="M292" s="1">
        <f t="shared" si="215"/>
        <v>-8.8533333333333317</v>
      </c>
      <c r="N292" s="1">
        <f t="shared" si="215"/>
        <v>-3.3833333333333333</v>
      </c>
      <c r="O292" s="1">
        <f t="shared" si="215"/>
        <v>23.576666666666664</v>
      </c>
      <c r="P292" s="1">
        <f t="shared" si="215"/>
        <v>-11.522222222222222</v>
      </c>
      <c r="Q292" s="1">
        <f t="shared" si="215"/>
        <v>-7.2266666666666675</v>
      </c>
      <c r="R292" s="1">
        <f t="shared" si="215"/>
        <v>6.6722222222222207</v>
      </c>
      <c r="S292" s="1">
        <f t="shared" si="215"/>
        <v>-1.5177777777777779</v>
      </c>
      <c r="U292" s="1">
        <f t="shared" ref="U292:AE292" si="216">AVERAGE(U101:U130)</f>
        <v>7.9866666666666655</v>
      </c>
      <c r="V292" s="1">
        <f t="shared" si="216"/>
        <v>-16.029999999999998</v>
      </c>
      <c r="W292" s="1">
        <f t="shared" si="216"/>
        <v>136.97368569217818</v>
      </c>
      <c r="X292" s="1">
        <f t="shared" si="216"/>
        <v>277.28677437743346</v>
      </c>
      <c r="Y292" s="1">
        <f t="shared" si="216"/>
        <v>140.31308868525534</v>
      </c>
      <c r="Z292" s="1">
        <f t="shared" si="216"/>
        <v>207.13023003480583</v>
      </c>
      <c r="AA292" s="1">
        <f t="shared" si="216"/>
        <v>748.5894497017141</v>
      </c>
      <c r="AB292" s="1">
        <f t="shared" si="216"/>
        <v>225.43570800172699</v>
      </c>
      <c r="AC292" s="1">
        <f t="shared" si="216"/>
        <v>2413.7711410665024</v>
      </c>
      <c r="AD292" s="1">
        <f t="shared" si="216"/>
        <v>24.255831691314661</v>
      </c>
      <c r="AE292" s="1">
        <f t="shared" si="216"/>
        <v>0.64017679646040493</v>
      </c>
      <c r="AH292" s="11">
        <f t="shared" ref="AH292:AV292" si="217">AVERAGE(AH101:AH130)</f>
        <v>0.22908200000000004</v>
      </c>
      <c r="AI292" s="11">
        <f t="shared" si="217"/>
        <v>0.2802236666666667</v>
      </c>
      <c r="AJ292" s="11">
        <f t="shared" si="217"/>
        <v>0.19829066666666667</v>
      </c>
      <c r="AK292" s="11">
        <f t="shared" si="217"/>
        <v>0.30308199999999996</v>
      </c>
      <c r="AL292" s="11">
        <f t="shared" si="217"/>
        <v>0.34145133333333333</v>
      </c>
      <c r="AM292" s="11">
        <f t="shared" si="217"/>
        <v>0.48954833333333331</v>
      </c>
      <c r="AN292" s="11">
        <f t="shared" si="217"/>
        <v>0.88971015392033348</v>
      </c>
      <c r="AO292" s="11">
        <f t="shared" si="217"/>
        <v>1.0390980275093333</v>
      </c>
      <c r="AP292" s="11">
        <f t="shared" si="217"/>
        <v>0.85205452719599994</v>
      </c>
      <c r="AQ292" s="11">
        <f t="shared" si="217"/>
        <v>0.79625384722266679</v>
      </c>
      <c r="AR292" s="11">
        <f t="shared" si="217"/>
        <v>0.64725654672166688</v>
      </c>
      <c r="AS292" s="12">
        <f t="shared" si="217"/>
        <v>2.3894322660785465</v>
      </c>
      <c r="AT292" s="12">
        <f t="shared" si="217"/>
        <v>1.1565925195215963</v>
      </c>
      <c r="AU292" s="12">
        <f t="shared" si="217"/>
        <v>0.94813651399065058</v>
      </c>
      <c r="AV292" s="12">
        <f t="shared" si="217"/>
        <v>0.307195914859485</v>
      </c>
    </row>
    <row r="293" spans="1:48" x14ac:dyDescent="0.35">
      <c r="A293" t="s">
        <v>8</v>
      </c>
      <c r="B293" s="1">
        <f>MIN(B101:B130)</f>
        <v>-16.899999999999999</v>
      </c>
      <c r="C293" s="1">
        <f t="shared" ref="C293:S293" si="218">MIN(C101:C130)</f>
        <v>-20.3</v>
      </c>
      <c r="D293" s="1">
        <f t="shared" si="218"/>
        <v>-21</v>
      </c>
      <c r="E293" s="1">
        <f t="shared" si="218"/>
        <v>-13.2</v>
      </c>
      <c r="F293" s="1">
        <f t="shared" si="218"/>
        <v>-2.6</v>
      </c>
      <c r="G293" s="1">
        <f t="shared" si="218"/>
        <v>3.6</v>
      </c>
      <c r="H293" s="1">
        <f t="shared" si="218"/>
        <v>5.7</v>
      </c>
      <c r="I293" s="1">
        <f t="shared" si="218"/>
        <v>4.9000000000000004</v>
      </c>
      <c r="J293" s="1">
        <f t="shared" si="218"/>
        <v>1.4</v>
      </c>
      <c r="K293" s="1">
        <f t="shared" si="218"/>
        <v>-4.4000000000000004</v>
      </c>
      <c r="L293" s="1">
        <f t="shared" si="218"/>
        <v>-9.1999999999999993</v>
      </c>
      <c r="M293" s="1">
        <f t="shared" si="218"/>
        <v>-14.2</v>
      </c>
      <c r="N293" s="1">
        <f t="shared" si="218"/>
        <v>-5.4</v>
      </c>
      <c r="O293" s="1">
        <f t="shared" si="218"/>
        <v>19.400000000000002</v>
      </c>
      <c r="P293" s="1">
        <f t="shared" si="218"/>
        <v>-16.033333333333335</v>
      </c>
      <c r="Q293" s="1">
        <f t="shared" si="218"/>
        <v>-9.7333333333333325</v>
      </c>
      <c r="R293" s="1">
        <f t="shared" si="218"/>
        <v>5.7</v>
      </c>
      <c r="S293" s="1">
        <f t="shared" si="218"/>
        <v>-3.3666666666666667</v>
      </c>
      <c r="U293" s="1">
        <f t="shared" ref="U293:AE293" si="219">MIN(U101:U130)</f>
        <v>6.5</v>
      </c>
      <c r="V293" s="1">
        <f t="shared" si="219"/>
        <v>-21</v>
      </c>
      <c r="W293" s="1">
        <f t="shared" si="219"/>
        <v>127.21604938271605</v>
      </c>
      <c r="X293" s="1">
        <f t="shared" si="219"/>
        <v>268.16666666666669</v>
      </c>
      <c r="Y293" s="1">
        <f t="shared" si="219"/>
        <v>123.42599620493357</v>
      </c>
      <c r="Z293" s="1">
        <f t="shared" si="219"/>
        <v>200.65150303805564</v>
      </c>
      <c r="AA293" s="1">
        <f t="shared" si="219"/>
        <v>546.31354497354505</v>
      </c>
      <c r="AB293" s="1">
        <f t="shared" si="219"/>
        <v>203.79055258467022</v>
      </c>
      <c r="AC293" s="1">
        <f t="shared" si="219"/>
        <v>983.85897435897414</v>
      </c>
      <c r="AD293" s="1">
        <f t="shared" si="219"/>
        <v>17.117452330508485</v>
      </c>
      <c r="AE293" s="1">
        <f t="shared" si="219"/>
        <v>0.53975245684063189</v>
      </c>
      <c r="AH293" s="11">
        <f t="shared" ref="AH293:AV293" si="220">MIN(AH101:AH130)</f>
        <v>0.15233000000000002</v>
      </c>
      <c r="AI293" s="11">
        <f t="shared" si="220"/>
        <v>0.22718000000000002</v>
      </c>
      <c r="AJ293" s="11">
        <f t="shared" si="220"/>
        <v>0.17156000000000002</v>
      </c>
      <c r="AK293" s="11">
        <f t="shared" si="220"/>
        <v>0.26048000000000004</v>
      </c>
      <c r="AL293" s="11">
        <f t="shared" si="220"/>
        <v>0.30052000000000001</v>
      </c>
      <c r="AM293" s="11">
        <f t="shared" si="220"/>
        <v>0.46240000000000003</v>
      </c>
      <c r="AN293" s="11">
        <f t="shared" si="220"/>
        <v>0.75986180245000012</v>
      </c>
      <c r="AO293" s="11">
        <f t="shared" si="220"/>
        <v>0.9522025192000001</v>
      </c>
      <c r="AP293" s="11">
        <f t="shared" si="220"/>
        <v>0.7531200898</v>
      </c>
      <c r="AQ293" s="11">
        <f t="shared" si="220"/>
        <v>0.71342110580000018</v>
      </c>
      <c r="AR293" s="11">
        <f t="shared" si="220"/>
        <v>0.62250426005000015</v>
      </c>
      <c r="AS293" s="12">
        <f t="shared" si="220"/>
        <v>2.1032609004071241</v>
      </c>
      <c r="AT293" s="12">
        <f t="shared" si="220"/>
        <v>1.0313558905294127</v>
      </c>
      <c r="AU293" s="12">
        <f t="shared" si="220"/>
        <v>0.84238787953604144</v>
      </c>
      <c r="AV293" s="12">
        <f t="shared" si="220"/>
        <v>0.26696689186037525</v>
      </c>
    </row>
    <row r="294" spans="1:48" x14ac:dyDescent="0.35">
      <c r="O294"/>
      <c r="AA294"/>
      <c r="AE294"/>
      <c r="AG294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2"/>
      <c r="AT294" s="12"/>
      <c r="AU294" s="12"/>
      <c r="AV294" s="12"/>
    </row>
    <row r="295" spans="1:48" x14ac:dyDescent="0.35">
      <c r="A295" s="30" t="s">
        <v>12</v>
      </c>
      <c r="O295"/>
      <c r="AA295"/>
      <c r="AE295"/>
      <c r="AG295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2"/>
      <c r="AT295" s="12"/>
      <c r="AU295" s="12"/>
      <c r="AV295" s="12"/>
    </row>
    <row r="296" spans="1:48" x14ac:dyDescent="0.35">
      <c r="A296" t="s">
        <v>6</v>
      </c>
      <c r="B296" s="1">
        <f>MAX(B131:B160)</f>
        <v>-4.0999999999999996</v>
      </c>
      <c r="C296" s="1">
        <f t="shared" ref="C296:S296" si="221">MAX(C131:C160)</f>
        <v>-4.0999999999999996</v>
      </c>
      <c r="D296" s="1">
        <f t="shared" si="221"/>
        <v>-6.4</v>
      </c>
      <c r="E296" s="1">
        <f t="shared" si="221"/>
        <v>-4.7</v>
      </c>
      <c r="F296" s="1">
        <f t="shared" si="221"/>
        <v>2.4</v>
      </c>
      <c r="G296" s="1">
        <f t="shared" si="221"/>
        <v>7.1</v>
      </c>
      <c r="H296" s="1">
        <f t="shared" si="221"/>
        <v>9.4</v>
      </c>
      <c r="I296" s="1">
        <f t="shared" si="221"/>
        <v>9.3000000000000007</v>
      </c>
      <c r="J296" s="1">
        <f t="shared" si="221"/>
        <v>4.7</v>
      </c>
      <c r="K296" s="1">
        <f t="shared" si="221"/>
        <v>0.8</v>
      </c>
      <c r="L296" s="1">
        <f t="shared" si="221"/>
        <v>-3.3</v>
      </c>
      <c r="M296" s="1">
        <f t="shared" si="221"/>
        <v>-1.3</v>
      </c>
      <c r="N296" s="1">
        <f t="shared" si="221"/>
        <v>-1.7</v>
      </c>
      <c r="O296" s="1">
        <f t="shared" si="221"/>
        <v>28.700000000000003</v>
      </c>
      <c r="P296" s="1">
        <f t="shared" si="221"/>
        <v>-5.2</v>
      </c>
      <c r="Q296" s="1">
        <f t="shared" si="221"/>
        <v>-3.3666666666666671</v>
      </c>
      <c r="R296" s="1">
        <f t="shared" si="221"/>
        <v>7.5333333333333341</v>
      </c>
      <c r="S296" s="1">
        <f t="shared" si="221"/>
        <v>3.3333333333333215E-2</v>
      </c>
      <c r="U296" s="1">
        <f t="shared" ref="U296:AE296" si="222">MAX(U131:U160)</f>
        <v>9.4</v>
      </c>
      <c r="V296" s="1">
        <f t="shared" si="222"/>
        <v>-10.7</v>
      </c>
      <c r="W296" s="1">
        <f t="shared" si="222"/>
        <v>152.92857142857142</v>
      </c>
      <c r="X296" s="1">
        <f t="shared" si="222"/>
        <v>292.78070175438597</v>
      </c>
      <c r="Y296" s="1">
        <f t="shared" si="222"/>
        <v>153.08221024258762</v>
      </c>
      <c r="Z296" s="1">
        <f t="shared" si="222"/>
        <v>218.3634278002699</v>
      </c>
      <c r="AA296" s="1">
        <f t="shared" si="222"/>
        <v>875.29004573580835</v>
      </c>
      <c r="AB296" s="1">
        <f t="shared" si="222"/>
        <v>245.60281385281385</v>
      </c>
      <c r="AC296" s="1">
        <f t="shared" si="222"/>
        <v>4895.6827561327555</v>
      </c>
      <c r="AD296" s="1">
        <f t="shared" si="222"/>
        <v>36.83428649237473</v>
      </c>
      <c r="AE296" s="1">
        <f t="shared" si="222"/>
        <v>0.74524602370518411</v>
      </c>
      <c r="AH296" s="11">
        <f t="shared" ref="AH296:AV296" si="223">MAX(AH131:AH160)</f>
        <v>0.28886000000000006</v>
      </c>
      <c r="AI296" s="11">
        <f t="shared" si="223"/>
        <v>0.34529000000000004</v>
      </c>
      <c r="AJ296" s="11">
        <f t="shared" si="223"/>
        <v>0.23108000000000004</v>
      </c>
      <c r="AK296" s="11">
        <f t="shared" si="223"/>
        <v>0.35534000000000004</v>
      </c>
      <c r="AL296" s="11">
        <f t="shared" si="223"/>
        <v>0.39166000000000001</v>
      </c>
      <c r="AM296" s="11">
        <f t="shared" si="223"/>
        <v>0.52285000000000004</v>
      </c>
      <c r="AN296" s="11">
        <f t="shared" si="223"/>
        <v>1.023460840402</v>
      </c>
      <c r="AO296" s="11">
        <f t="shared" si="223"/>
        <v>1.118832911008</v>
      </c>
      <c r="AP296" s="11">
        <f t="shared" si="223"/>
        <v>0.95121188423200009</v>
      </c>
      <c r="AQ296" s="11">
        <f t="shared" si="223"/>
        <v>0.88057652903200012</v>
      </c>
      <c r="AR296" s="11">
        <f t="shared" si="223"/>
        <v>0.6744312104500001</v>
      </c>
      <c r="AS296" s="12">
        <f t="shared" si="223"/>
        <v>2.5597229437430773</v>
      </c>
      <c r="AT296" s="12">
        <f t="shared" si="223"/>
        <v>1.2409384270869852</v>
      </c>
      <c r="AU296" s="12">
        <f t="shared" si="223"/>
        <v>1.0165661725736932</v>
      </c>
      <c r="AV296" s="12">
        <f t="shared" si="223"/>
        <v>0.3301858074969331</v>
      </c>
    </row>
    <row r="297" spans="1:48" x14ac:dyDescent="0.35">
      <c r="A297" t="s">
        <v>7</v>
      </c>
      <c r="B297" s="1">
        <f>AVERAGE(B131:B160)</f>
        <v>-11.363333333333335</v>
      </c>
      <c r="C297" s="1">
        <f t="shared" ref="C297:S297" si="224">AVERAGE(C131:C160)</f>
        <v>-14.563333333333334</v>
      </c>
      <c r="D297" s="1">
        <f t="shared" si="224"/>
        <v>-15.503333333333336</v>
      </c>
      <c r="E297" s="1">
        <f t="shared" si="224"/>
        <v>-8.5200000000000014</v>
      </c>
      <c r="F297" s="1">
        <f t="shared" si="224"/>
        <v>-0.64999999999999991</v>
      </c>
      <c r="G297" s="1">
        <f t="shared" si="224"/>
        <v>4.6433333333333326</v>
      </c>
      <c r="H297" s="1">
        <f t="shared" si="224"/>
        <v>7.6399999999999988</v>
      </c>
      <c r="I297" s="1">
        <f t="shared" si="224"/>
        <v>7.2533333333333339</v>
      </c>
      <c r="J297" s="1">
        <f t="shared" si="224"/>
        <v>3.0399999999999991</v>
      </c>
      <c r="K297" s="1">
        <f t="shared" si="224"/>
        <v>-2.2800000000000002</v>
      </c>
      <c r="L297" s="1">
        <f t="shared" si="224"/>
        <v>-5.9033333333333342</v>
      </c>
      <c r="M297" s="1">
        <f t="shared" si="224"/>
        <v>-9.259999999999998</v>
      </c>
      <c r="N297" s="1">
        <f t="shared" si="224"/>
        <v>-3.7966666666666664</v>
      </c>
      <c r="O297" s="1">
        <f t="shared" si="224"/>
        <v>22.90333333333334</v>
      </c>
      <c r="P297" s="1">
        <f t="shared" si="224"/>
        <v>-11.705555555555554</v>
      </c>
      <c r="Q297" s="1">
        <f t="shared" si="224"/>
        <v>-8.2244444444444422</v>
      </c>
      <c r="R297" s="1">
        <f t="shared" si="224"/>
        <v>6.5122222222222232</v>
      </c>
      <c r="S297" s="1">
        <f t="shared" si="224"/>
        <v>-1.7144444444444447</v>
      </c>
      <c r="U297" s="1">
        <f t="shared" ref="U297:AE297" si="225">AVERAGE(U131:U160)</f>
        <v>7.91</v>
      </c>
      <c r="V297" s="1">
        <f t="shared" si="225"/>
        <v>-17.119999999999997</v>
      </c>
      <c r="W297" s="1">
        <f t="shared" si="225"/>
        <v>138.82119931695792</v>
      </c>
      <c r="X297" s="1">
        <f t="shared" si="225"/>
        <v>275.70563348228461</v>
      </c>
      <c r="Y297" s="1">
        <f t="shared" si="225"/>
        <v>136.8844341653267</v>
      </c>
      <c r="Z297" s="1">
        <f t="shared" si="225"/>
        <v>207.26341639962129</v>
      </c>
      <c r="AA297" s="1">
        <f t="shared" si="225"/>
        <v>723.06278402044381</v>
      </c>
      <c r="AB297" s="1">
        <f t="shared" si="225"/>
        <v>227.1232637286457</v>
      </c>
      <c r="AC297" s="1">
        <f t="shared" si="225"/>
        <v>2603.0714906833987</v>
      </c>
      <c r="AD297" s="1">
        <f t="shared" si="225"/>
        <v>25.259567452635054</v>
      </c>
      <c r="AE297" s="1">
        <f t="shared" si="225"/>
        <v>0.65075870629835619</v>
      </c>
      <c r="AH297" s="11">
        <f t="shared" ref="AH297:AV297" si="226">AVERAGE(AH131:AH160)</f>
        <v>0.22391599999999998</v>
      </c>
      <c r="AI297" s="11">
        <f t="shared" si="226"/>
        <v>0.27167233333333335</v>
      </c>
      <c r="AJ297" s="11">
        <f t="shared" si="226"/>
        <v>0.19398133333333337</v>
      </c>
      <c r="AK297" s="11">
        <f t="shared" si="226"/>
        <v>0.29621400000000003</v>
      </c>
      <c r="AL297" s="11">
        <f t="shared" si="226"/>
        <v>0.33485266666666669</v>
      </c>
      <c r="AM297" s="11">
        <f t="shared" si="226"/>
        <v>0.48517166666666661</v>
      </c>
      <c r="AN297" s="11">
        <f t="shared" si="226"/>
        <v>0.90294371990086664</v>
      </c>
      <c r="AO297" s="11">
        <f t="shared" si="226"/>
        <v>1.0477027686634666</v>
      </c>
      <c r="AP297" s="11">
        <f t="shared" si="226"/>
        <v>0.86206676684720007</v>
      </c>
      <c r="AQ297" s="11">
        <f t="shared" si="226"/>
        <v>0.80467009386053345</v>
      </c>
      <c r="AR297" s="11">
        <f t="shared" si="226"/>
        <v>0.64982234744833345</v>
      </c>
      <c r="AS297" s="12">
        <f t="shared" si="226"/>
        <v>2.359221913890702</v>
      </c>
      <c r="AT297" s="12">
        <f t="shared" si="226"/>
        <v>1.1440537339433299</v>
      </c>
      <c r="AU297" s="12">
        <f t="shared" si="226"/>
        <v>0.93726141701700783</v>
      </c>
      <c r="AV297" s="12">
        <f t="shared" si="226"/>
        <v>0.30261371626996242</v>
      </c>
    </row>
    <row r="298" spans="1:48" x14ac:dyDescent="0.35">
      <c r="A298" t="s">
        <v>8</v>
      </c>
      <c r="B298" s="1">
        <f>MIN(B131:B160)</f>
        <v>-28.9</v>
      </c>
      <c r="C298" s="1">
        <f t="shared" ref="C298:S298" si="227">MIN(C131:C160)</f>
        <v>-29.9</v>
      </c>
      <c r="D298" s="1">
        <f t="shared" si="227"/>
        <v>-23</v>
      </c>
      <c r="E298" s="1">
        <f t="shared" si="227"/>
        <v>-13.3</v>
      </c>
      <c r="F298" s="1">
        <f t="shared" si="227"/>
        <v>-4</v>
      </c>
      <c r="G298" s="1">
        <f t="shared" si="227"/>
        <v>3</v>
      </c>
      <c r="H298" s="1">
        <f t="shared" si="227"/>
        <v>5.2</v>
      </c>
      <c r="I298" s="1">
        <f t="shared" si="227"/>
        <v>5.6</v>
      </c>
      <c r="J298" s="1">
        <f t="shared" si="227"/>
        <v>1.2</v>
      </c>
      <c r="K298" s="1">
        <f t="shared" si="227"/>
        <v>-4.3</v>
      </c>
      <c r="L298" s="1">
        <f t="shared" si="227"/>
        <v>-10</v>
      </c>
      <c r="M298" s="1">
        <f t="shared" si="227"/>
        <v>-17.899999999999999</v>
      </c>
      <c r="N298" s="1">
        <f t="shared" si="227"/>
        <v>-7.2</v>
      </c>
      <c r="O298" s="1">
        <f t="shared" si="227"/>
        <v>17.7</v>
      </c>
      <c r="P298" s="1">
        <f t="shared" si="227"/>
        <v>-20.466666666666665</v>
      </c>
      <c r="Q298" s="1">
        <f t="shared" si="227"/>
        <v>-12.1</v>
      </c>
      <c r="R298" s="1">
        <f t="shared" si="227"/>
        <v>4.8666666666666663</v>
      </c>
      <c r="S298" s="1">
        <f t="shared" si="227"/>
        <v>-3.1333333333333333</v>
      </c>
      <c r="U298" s="1">
        <f t="shared" ref="U298:AE298" si="228">MIN(U131:U160)</f>
        <v>6.2</v>
      </c>
      <c r="V298" s="1">
        <f t="shared" si="228"/>
        <v>-29.9</v>
      </c>
      <c r="W298" s="1">
        <f t="shared" si="228"/>
        <v>126.78571428571429</v>
      </c>
      <c r="X298" s="1">
        <f t="shared" si="228"/>
        <v>265.95652173913044</v>
      </c>
      <c r="Y298" s="1">
        <f t="shared" si="228"/>
        <v>120.04415584415588</v>
      </c>
      <c r="Z298" s="1">
        <f t="shared" si="228"/>
        <v>201.38471654003507</v>
      </c>
      <c r="AA298" s="1">
        <f t="shared" si="228"/>
        <v>528.47655279503101</v>
      </c>
      <c r="AB298" s="1">
        <f t="shared" si="228"/>
        <v>201.81672113289761</v>
      </c>
      <c r="AC298" s="1">
        <f t="shared" si="228"/>
        <v>1524.0774285714285</v>
      </c>
      <c r="AD298" s="1">
        <f t="shared" si="228"/>
        <v>17.435081585081591</v>
      </c>
      <c r="AE298" s="1">
        <f t="shared" si="228"/>
        <v>0.57588057951344529</v>
      </c>
      <c r="AH298" s="11">
        <f t="shared" ref="AH298:AV298" si="229">MIN(AH131:AH160)</f>
        <v>0.13388000000000003</v>
      </c>
      <c r="AI298" s="11">
        <f t="shared" si="229"/>
        <v>0.20558999999999999</v>
      </c>
      <c r="AJ298" s="11">
        <f t="shared" si="229"/>
        <v>0.16067999999999999</v>
      </c>
      <c r="AK298" s="11">
        <f t="shared" si="229"/>
        <v>0.24314000000000002</v>
      </c>
      <c r="AL298" s="11">
        <f t="shared" si="229"/>
        <v>0.28386</v>
      </c>
      <c r="AM298" s="11">
        <f t="shared" si="229"/>
        <v>0.45134999999999997</v>
      </c>
      <c r="AN298" s="11">
        <f t="shared" si="229"/>
        <v>0.78920204552199991</v>
      </c>
      <c r="AO298" s="11">
        <f t="shared" si="229"/>
        <v>0.9736722786880001</v>
      </c>
      <c r="AP298" s="11">
        <f t="shared" si="229"/>
        <v>0.77599156775199996</v>
      </c>
      <c r="AQ298" s="11">
        <f t="shared" si="229"/>
        <v>0.73232548455200019</v>
      </c>
      <c r="AR298" s="11">
        <f t="shared" si="229"/>
        <v>0.62778203645000008</v>
      </c>
      <c r="AS298" s="12">
        <f t="shared" si="229"/>
        <v>2.0838364548734827</v>
      </c>
      <c r="AT298" s="12">
        <f t="shared" si="229"/>
        <v>1.0221793735531515</v>
      </c>
      <c r="AU298" s="12">
        <f t="shared" si="229"/>
        <v>0.83568536308440267</v>
      </c>
      <c r="AV298" s="12">
        <f t="shared" si="229"/>
        <v>0.26416136163056453</v>
      </c>
    </row>
    <row r="299" spans="1:48" x14ac:dyDescent="0.35">
      <c r="O299"/>
      <c r="AA299"/>
      <c r="AE299"/>
      <c r="AG299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2"/>
      <c r="AT299" s="12"/>
      <c r="AU299" s="12"/>
      <c r="AV299" s="12"/>
    </row>
    <row r="300" spans="1:48" x14ac:dyDescent="0.35">
      <c r="A300" s="30" t="s">
        <v>13</v>
      </c>
      <c r="O300"/>
      <c r="AA300"/>
      <c r="AE300"/>
      <c r="AG300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2"/>
      <c r="AT300" s="12"/>
      <c r="AU300" s="12"/>
      <c r="AV300" s="12"/>
    </row>
    <row r="301" spans="1:48" x14ac:dyDescent="0.35">
      <c r="A301" t="s">
        <v>6</v>
      </c>
      <c r="B301" s="1">
        <f t="shared" ref="B301:S301" si="230">MAX(B161:B190)</f>
        <v>-5.3</v>
      </c>
      <c r="C301" s="1">
        <f t="shared" si="230"/>
        <v>-4.5999999999999996</v>
      </c>
      <c r="D301" s="1">
        <f t="shared" si="230"/>
        <v>-4.3</v>
      </c>
      <c r="E301" s="1">
        <f t="shared" si="230"/>
        <v>-0.4</v>
      </c>
      <c r="F301" s="1">
        <f t="shared" si="230"/>
        <v>4.7</v>
      </c>
      <c r="G301" s="1">
        <f t="shared" si="230"/>
        <v>8.5</v>
      </c>
      <c r="H301" s="1">
        <f t="shared" si="230"/>
        <v>10.5</v>
      </c>
      <c r="I301" s="1">
        <f t="shared" si="230"/>
        <v>9.6</v>
      </c>
      <c r="J301" s="1">
        <f t="shared" si="230"/>
        <v>6.3</v>
      </c>
      <c r="K301" s="1">
        <f t="shared" si="230"/>
        <v>1.2</v>
      </c>
      <c r="L301" s="1">
        <f t="shared" si="230"/>
        <v>4.4000000000000004</v>
      </c>
      <c r="M301" s="1">
        <f t="shared" si="230"/>
        <v>-1.9</v>
      </c>
      <c r="N301" s="1">
        <f t="shared" si="230"/>
        <v>0.9</v>
      </c>
      <c r="O301" s="1">
        <f t="shared" si="230"/>
        <v>36.200000000000003</v>
      </c>
      <c r="P301" s="1">
        <f t="shared" si="230"/>
        <v>-5</v>
      </c>
      <c r="Q301" s="1">
        <f t="shared" si="230"/>
        <v>-1.7333333333333334</v>
      </c>
      <c r="R301" s="1">
        <f t="shared" si="230"/>
        <v>9.2666666666666657</v>
      </c>
      <c r="S301" s="1">
        <f t="shared" si="230"/>
        <v>2.6666666666666665</v>
      </c>
      <c r="U301" s="1">
        <f t="shared" ref="U301:AE301" si="231">MAX(U161:U190)</f>
        <v>10.5</v>
      </c>
      <c r="V301" s="1">
        <f t="shared" si="231"/>
        <v>-7.3</v>
      </c>
      <c r="W301" s="1">
        <f t="shared" si="231"/>
        <v>161</v>
      </c>
      <c r="X301" s="1">
        <f t="shared" si="231"/>
        <v>308.83333333333331</v>
      </c>
      <c r="Y301" s="1">
        <f t="shared" si="231"/>
        <v>190.3463908450704</v>
      </c>
      <c r="Z301" s="1">
        <f t="shared" si="231"/>
        <v>225.90822784810126</v>
      </c>
      <c r="AA301" s="1">
        <f t="shared" si="231"/>
        <v>1294.3554577464786</v>
      </c>
      <c r="AB301" s="1">
        <f t="shared" si="231"/>
        <v>244.79347826086956</v>
      </c>
      <c r="AC301" s="1">
        <f t="shared" si="231"/>
        <v>4079.8913043478256</v>
      </c>
      <c r="AD301" s="1">
        <f t="shared" si="231"/>
        <v>43.152380952380938</v>
      </c>
      <c r="AE301" s="1">
        <f t="shared" si="231"/>
        <v>0.74539681800525504</v>
      </c>
      <c r="AH301" s="11">
        <f t="shared" ref="AH301:AV301" si="232">MAX(AH161:AH190)</f>
        <v>0.32945000000000002</v>
      </c>
      <c r="AI301" s="11">
        <f t="shared" si="232"/>
        <v>0.44054000000000004</v>
      </c>
      <c r="AJ301" s="11">
        <f t="shared" si="232"/>
        <v>0.27907999999999999</v>
      </c>
      <c r="AK301" s="11">
        <f t="shared" si="232"/>
        <v>0.43184000000000006</v>
      </c>
      <c r="AL301" s="11">
        <f t="shared" si="232"/>
        <v>0.46516000000000002</v>
      </c>
      <c r="AM301" s="11">
        <f t="shared" si="232"/>
        <v>0.5716</v>
      </c>
      <c r="AN301" s="11">
        <f t="shared" si="232"/>
        <v>1.1552848652979999</v>
      </c>
      <c r="AO301" s="11">
        <f t="shared" si="232"/>
        <v>1.189693235872</v>
      </c>
      <c r="AP301" s="11">
        <f t="shared" si="232"/>
        <v>1.046766411208</v>
      </c>
      <c r="AQ301" s="11">
        <f t="shared" si="232"/>
        <v>0.96289438400800009</v>
      </c>
      <c r="AR301" s="11">
        <f t="shared" si="232"/>
        <v>0.70254147445000004</v>
      </c>
      <c r="AS301" s="12">
        <f t="shared" si="232"/>
        <v>2.916368031979462</v>
      </c>
      <c r="AT301" s="12">
        <f t="shared" si="232"/>
        <v>1.3761547176328173</v>
      </c>
      <c r="AU301" s="12">
        <f t="shared" si="232"/>
        <v>1.1429035410659494</v>
      </c>
      <c r="AV301" s="12">
        <f t="shared" si="232"/>
        <v>0.39343907624835806</v>
      </c>
    </row>
    <row r="302" spans="1:48" x14ac:dyDescent="0.35">
      <c r="A302" t="s">
        <v>7</v>
      </c>
      <c r="B302" s="1">
        <f t="shared" ref="B302:S302" si="233">AVERAGE(B161:B190)</f>
        <v>-10.843333333333332</v>
      </c>
      <c r="C302" s="1">
        <f t="shared" si="233"/>
        <v>-13.503333333333334</v>
      </c>
      <c r="D302" s="1">
        <f t="shared" si="233"/>
        <v>-13.22</v>
      </c>
      <c r="E302" s="1">
        <f t="shared" si="233"/>
        <v>-6.8633333333333342</v>
      </c>
      <c r="F302" s="1">
        <f t="shared" si="233"/>
        <v>-0.26666666666666661</v>
      </c>
      <c r="G302" s="1">
        <f t="shared" si="233"/>
        <v>5.1866666666666665</v>
      </c>
      <c r="H302" s="1">
        <f t="shared" si="233"/>
        <v>8.0133333333333319</v>
      </c>
      <c r="I302" s="1">
        <f t="shared" si="233"/>
        <v>7.0866666666666669</v>
      </c>
      <c r="J302" s="1">
        <f t="shared" si="233"/>
        <v>3.3066666666666671</v>
      </c>
      <c r="K302" s="1">
        <f t="shared" si="233"/>
        <v>-1.2233333333333338</v>
      </c>
      <c r="L302" s="1">
        <f t="shared" si="233"/>
        <v>-4.5366666666666662</v>
      </c>
      <c r="M302" s="1">
        <f t="shared" si="233"/>
        <v>-7.2966666666666695</v>
      </c>
      <c r="N302" s="1">
        <f t="shared" si="233"/>
        <v>-2.8466666666666667</v>
      </c>
      <c r="O302" s="1">
        <f t="shared" si="233"/>
        <v>24.360000000000007</v>
      </c>
      <c r="P302" s="1">
        <f t="shared" si="233"/>
        <v>-10.616666666666667</v>
      </c>
      <c r="Q302" s="1">
        <f t="shared" si="233"/>
        <v>-6.7833333333333332</v>
      </c>
      <c r="R302" s="1">
        <f t="shared" si="233"/>
        <v>6.7622222222222224</v>
      </c>
      <c r="S302" s="1">
        <f t="shared" si="233"/>
        <v>-0.81777777777777771</v>
      </c>
      <c r="U302" s="1">
        <f t="shared" ref="U302:AE302" si="234">AVERAGE(U161:U190)</f>
        <v>8.1933333333333316</v>
      </c>
      <c r="V302" s="1">
        <f t="shared" si="234"/>
        <v>-15.316666666666668</v>
      </c>
      <c r="W302" s="1">
        <f t="shared" si="234"/>
        <v>136.32996616710619</v>
      </c>
      <c r="X302" s="1">
        <f t="shared" si="234"/>
        <v>281.82997500932839</v>
      </c>
      <c r="Y302" s="1">
        <f t="shared" si="234"/>
        <v>145.5000088422222</v>
      </c>
      <c r="Z302" s="1">
        <f t="shared" si="234"/>
        <v>209.07997058821732</v>
      </c>
      <c r="AA302" s="1">
        <f t="shared" si="234"/>
        <v>800.09913189014082</v>
      </c>
      <c r="AB302" s="1">
        <f t="shared" si="234"/>
        <v>219.96513276997823</v>
      </c>
      <c r="AC302" s="1">
        <f t="shared" si="234"/>
        <v>2261.5298212484736</v>
      </c>
      <c r="AD302" s="1">
        <f t="shared" si="234"/>
        <v>26.347399782117073</v>
      </c>
      <c r="AE302" s="1">
        <f t="shared" si="234"/>
        <v>0.62329403283592522</v>
      </c>
      <c r="AH302" s="11">
        <f t="shared" ref="AH302:AV302" si="235">AVERAGE(AH161:AH190)</f>
        <v>0.23769200000000004</v>
      </c>
      <c r="AI302" s="11">
        <f t="shared" si="235"/>
        <v>0.29017200000000004</v>
      </c>
      <c r="AJ302" s="11">
        <f t="shared" si="235"/>
        <v>0.20330400000000004</v>
      </c>
      <c r="AK302" s="11">
        <f t="shared" si="235"/>
        <v>0.31107200000000002</v>
      </c>
      <c r="AL302" s="11">
        <f t="shared" si="235"/>
        <v>0.34912800000000005</v>
      </c>
      <c r="AM302" s="11">
        <f t="shared" si="235"/>
        <v>0.49464000000000014</v>
      </c>
      <c r="AN302" s="11">
        <f t="shared" si="235"/>
        <v>0.88113051825599997</v>
      </c>
      <c r="AO302" s="11">
        <f t="shared" si="235"/>
        <v>1.0308184633920001</v>
      </c>
      <c r="AP302" s="11">
        <f t="shared" si="235"/>
        <v>0.84480318352000028</v>
      </c>
      <c r="AQ302" s="11">
        <f t="shared" si="235"/>
        <v>0.79052116128000016</v>
      </c>
      <c r="AR302" s="11">
        <f t="shared" si="235"/>
        <v>0.64605699588000021</v>
      </c>
      <c r="AS302" s="12">
        <f t="shared" si="235"/>
        <v>2.4429348793301027</v>
      </c>
      <c r="AT302" s="12">
        <f t="shared" si="235"/>
        <v>1.1804693584941539</v>
      </c>
      <c r="AU302" s="12">
        <f t="shared" si="235"/>
        <v>0.96886751445020258</v>
      </c>
      <c r="AV302" s="12">
        <f t="shared" si="235"/>
        <v>0.31557485295494553</v>
      </c>
    </row>
    <row r="303" spans="1:48" x14ac:dyDescent="0.35">
      <c r="A303" t="s">
        <v>8</v>
      </c>
      <c r="B303" s="1">
        <f t="shared" ref="B303:S303" si="236">MIN(B161:B190)</f>
        <v>-19.8</v>
      </c>
      <c r="C303" s="1">
        <f t="shared" si="236"/>
        <v>-25</v>
      </c>
      <c r="D303" s="1">
        <f t="shared" si="236"/>
        <v>-23.5</v>
      </c>
      <c r="E303" s="1">
        <f t="shared" si="236"/>
        <v>-12.3</v>
      </c>
      <c r="F303" s="1">
        <f t="shared" si="236"/>
        <v>-5.0999999999999996</v>
      </c>
      <c r="G303" s="1">
        <f t="shared" si="236"/>
        <v>1</v>
      </c>
      <c r="H303" s="1">
        <f t="shared" si="236"/>
        <v>5.0999999999999996</v>
      </c>
      <c r="I303" s="1">
        <f t="shared" si="236"/>
        <v>4.0999999999999996</v>
      </c>
      <c r="J303" s="1">
        <f t="shared" si="236"/>
        <v>0.6</v>
      </c>
      <c r="K303" s="1">
        <f t="shared" si="236"/>
        <v>-4.3</v>
      </c>
      <c r="L303" s="1">
        <f t="shared" si="236"/>
        <v>-8.6</v>
      </c>
      <c r="M303" s="1">
        <f t="shared" si="236"/>
        <v>-12.5</v>
      </c>
      <c r="N303" s="1">
        <f t="shared" si="236"/>
        <v>-6.6</v>
      </c>
      <c r="O303" s="1">
        <f t="shared" si="236"/>
        <v>12.9</v>
      </c>
      <c r="P303" s="1">
        <f t="shared" si="236"/>
        <v>-17.333333333333332</v>
      </c>
      <c r="Q303" s="1">
        <f t="shared" si="236"/>
        <v>-12.800000000000002</v>
      </c>
      <c r="R303" s="1">
        <f t="shared" si="236"/>
        <v>3.6666666666666665</v>
      </c>
      <c r="S303" s="1">
        <f t="shared" si="236"/>
        <v>-3.3000000000000003</v>
      </c>
      <c r="U303" s="1">
        <f t="shared" ref="U303:AE303" si="237">MIN(U161:U190)</f>
        <v>5.5</v>
      </c>
      <c r="V303" s="1">
        <f t="shared" si="237"/>
        <v>-25</v>
      </c>
      <c r="W303" s="1">
        <f t="shared" si="237"/>
        <v>110.80952380952381</v>
      </c>
      <c r="X303" s="1">
        <f t="shared" si="237"/>
        <v>261.73469387755102</v>
      </c>
      <c r="Y303" s="1">
        <f t="shared" si="237"/>
        <v>114.9224782067248</v>
      </c>
      <c r="Z303" s="1">
        <f t="shared" si="237"/>
        <v>194.45825602968461</v>
      </c>
      <c r="AA303" s="1">
        <f t="shared" si="237"/>
        <v>475.9936708860759</v>
      </c>
      <c r="AB303" s="1">
        <f t="shared" si="237"/>
        <v>191.86814024390245</v>
      </c>
      <c r="AC303" s="1">
        <f t="shared" si="237"/>
        <v>1013.5668656716416</v>
      </c>
      <c r="AD303" s="1">
        <f t="shared" si="237"/>
        <v>9.9613656783468087</v>
      </c>
      <c r="AE303" s="1">
        <f t="shared" si="237"/>
        <v>0.47773705772683184</v>
      </c>
      <c r="AH303" s="11">
        <f t="shared" ref="AH303:AV303" si="238">MIN(AH161:AH190)</f>
        <v>0.13019</v>
      </c>
      <c r="AI303" s="11">
        <f t="shared" si="238"/>
        <v>0.14463000000000001</v>
      </c>
      <c r="AJ303" s="11">
        <f t="shared" si="238"/>
        <v>0.12996000000000002</v>
      </c>
      <c r="AK303" s="11">
        <f t="shared" si="238"/>
        <v>0.19418000000000002</v>
      </c>
      <c r="AL303" s="11">
        <f t="shared" si="238"/>
        <v>0.23682</v>
      </c>
      <c r="AM303" s="11">
        <f t="shared" si="238"/>
        <v>0.42014999999999997</v>
      </c>
      <c r="AN303" s="11">
        <f t="shared" si="238"/>
        <v>0.6836372896720001</v>
      </c>
      <c r="AO303" s="11">
        <f t="shared" si="238"/>
        <v>0.88845246428800007</v>
      </c>
      <c r="AP303" s="11">
        <f t="shared" si="238"/>
        <v>0.69145720115200004</v>
      </c>
      <c r="AQ303" s="11">
        <f t="shared" si="238"/>
        <v>0.66349305795200009</v>
      </c>
      <c r="AR303" s="11">
        <f t="shared" si="238"/>
        <v>0.6101622752000001</v>
      </c>
      <c r="AS303" s="12">
        <f t="shared" si="238"/>
        <v>2.0465225599595684</v>
      </c>
      <c r="AT303" s="12">
        <f t="shared" si="238"/>
        <v>1.0267939710143856</v>
      </c>
      <c r="AU303" s="12">
        <f t="shared" si="238"/>
        <v>0.83493856843617109</v>
      </c>
      <c r="AV303" s="12">
        <f t="shared" si="238"/>
        <v>0.25601452672288283</v>
      </c>
    </row>
    <row r="305" spans="1:48" x14ac:dyDescent="0.35">
      <c r="A305" s="30" t="s">
        <v>78</v>
      </c>
    </row>
    <row r="306" spans="1:48" x14ac:dyDescent="0.35">
      <c r="A306" t="s">
        <v>6</v>
      </c>
      <c r="B306" s="1">
        <f t="shared" ref="B306:S306" si="239">MAX(B191:B220)</f>
        <v>-0.66528742621304193</v>
      </c>
      <c r="C306" s="1">
        <f t="shared" si="239"/>
        <v>-2.7206893140439794</v>
      </c>
      <c r="D306" s="1">
        <f t="shared" si="239"/>
        <v>-1.9731565841418055</v>
      </c>
      <c r="E306" s="1">
        <f t="shared" si="239"/>
        <v>-0.22748198595882885</v>
      </c>
      <c r="F306" s="1">
        <f t="shared" si="239"/>
        <v>4.0606539189347082</v>
      </c>
      <c r="G306" s="1">
        <f t="shared" si="239"/>
        <v>8.8257328278162106</v>
      </c>
      <c r="H306" s="1">
        <f t="shared" si="239"/>
        <v>11.512724625339761</v>
      </c>
      <c r="I306" s="1">
        <f t="shared" si="239"/>
        <v>10.23170444862121</v>
      </c>
      <c r="J306" s="1">
        <f t="shared" si="239"/>
        <v>6.2299931337961585</v>
      </c>
      <c r="K306" s="1">
        <f t="shared" si="239"/>
        <v>2.4667211645031069</v>
      </c>
      <c r="L306" s="1">
        <f t="shared" si="239"/>
        <v>-1.9118755030719001E-2</v>
      </c>
      <c r="M306" s="1">
        <f t="shared" si="239"/>
        <v>-0.77855626562027691</v>
      </c>
      <c r="N306" s="1">
        <f t="shared" si="239"/>
        <v>1.5897434397126649</v>
      </c>
      <c r="O306" s="1">
        <f t="shared" si="239"/>
        <v>38.221856492027442</v>
      </c>
      <c r="P306" s="1">
        <f t="shared" si="239"/>
        <v>-3.1395933085043839</v>
      </c>
      <c r="Q306" s="1">
        <f t="shared" si="239"/>
        <v>0.19440811002820638</v>
      </c>
      <c r="R306" s="1">
        <f t="shared" si="239"/>
        <v>9.6722476658314402</v>
      </c>
      <c r="S306" s="1">
        <f t="shared" si="239"/>
        <v>2.7749621032918452</v>
      </c>
      <c r="U306" s="1">
        <f t="shared" ref="U306:AE306" si="240">MAX(U191:U220)</f>
        <v>11.512724625339761</v>
      </c>
      <c r="V306" s="1">
        <f t="shared" si="240"/>
        <v>-5.6747372028414862</v>
      </c>
      <c r="W306" s="1">
        <f t="shared" si="240"/>
        <v>148.20833333333334</v>
      </c>
      <c r="X306" s="1">
        <f t="shared" si="240"/>
        <v>318.7266355820459</v>
      </c>
      <c r="Y306" s="1">
        <f t="shared" si="240"/>
        <v>206.32475547065451</v>
      </c>
      <c r="Z306" s="1">
        <f t="shared" si="240"/>
        <v>219.88033734427299</v>
      </c>
      <c r="AA306" s="1">
        <f t="shared" si="240"/>
        <v>1546.6598274921755</v>
      </c>
      <c r="AB306" s="1">
        <f t="shared" si="240"/>
        <v>243.00833333333335</v>
      </c>
      <c r="AC306" s="1">
        <f t="shared" si="240"/>
        <v>2154.673888888889</v>
      </c>
      <c r="AD306" s="1">
        <f t="shared" si="240"/>
        <v>36.058427765404687</v>
      </c>
      <c r="AE306" s="1">
        <f t="shared" si="240"/>
        <v>0.6256415797814886</v>
      </c>
      <c r="AH306" s="11">
        <f t="shared" ref="AH306:AV306" si="241">MAX(AH191:AH220)</f>
        <v>0.36681953867503719</v>
      </c>
      <c r="AI306" s="11">
        <f t="shared" si="241"/>
        <v>0.46621757744874848</v>
      </c>
      <c r="AJ306" s="11">
        <f t="shared" si="241"/>
        <v>0.29201988154897562</v>
      </c>
      <c r="AK306" s="11">
        <f t="shared" si="241"/>
        <v>0.45246293621867995</v>
      </c>
      <c r="AL306" s="11">
        <f t="shared" si="241"/>
        <v>0.48497419362186889</v>
      </c>
      <c r="AM306" s="11">
        <f t="shared" si="241"/>
        <v>0.58474206719817834</v>
      </c>
      <c r="AN306" s="11">
        <f t="shared" si="241"/>
        <v>0.86749872205000012</v>
      </c>
      <c r="AO306" s="11">
        <f t="shared" si="241"/>
        <v>1.0262662888</v>
      </c>
      <c r="AP306" s="11">
        <f t="shared" si="241"/>
        <v>0.8357031250000001</v>
      </c>
      <c r="AQ306" s="11">
        <f t="shared" si="241"/>
        <v>0.78229260500000009</v>
      </c>
      <c r="AR306" s="11">
        <f t="shared" si="241"/>
        <v>0.64267342205000011</v>
      </c>
      <c r="AS306" s="12">
        <f t="shared" si="241"/>
        <v>3.1499404418646537</v>
      </c>
      <c r="AT306" s="12">
        <f t="shared" si="241"/>
        <v>1.484666937745319</v>
      </c>
      <c r="AU306" s="12">
        <f t="shared" si="241"/>
        <v>1.236010132441473</v>
      </c>
      <c r="AV306" s="12">
        <f t="shared" si="241"/>
        <v>0.42909745845126207</v>
      </c>
    </row>
    <row r="307" spans="1:48" x14ac:dyDescent="0.35">
      <c r="A307" t="s">
        <v>7</v>
      </c>
      <c r="B307" s="1">
        <f t="shared" ref="B307:S307" si="242">AVERAGE(B191:B220)</f>
        <v>-5.5165658791313614</v>
      </c>
      <c r="C307" s="1">
        <f t="shared" si="242"/>
        <v>-8.4851843802317095</v>
      </c>
      <c r="D307" s="1">
        <f t="shared" si="242"/>
        <v>-8.4779233714811593</v>
      </c>
      <c r="E307" s="1">
        <f t="shared" si="242"/>
        <v>-3.6184030715935598</v>
      </c>
      <c r="F307" s="1">
        <f t="shared" si="242"/>
        <v>1.6154960739358275</v>
      </c>
      <c r="G307" s="1">
        <f t="shared" si="242"/>
        <v>6.9576832012093695</v>
      </c>
      <c r="H307" s="1">
        <f t="shared" si="242"/>
        <v>9.8910594681609272</v>
      </c>
      <c r="I307" s="1">
        <f t="shared" si="242"/>
        <v>8.9424531397881744</v>
      </c>
      <c r="J307" s="1">
        <f t="shared" si="242"/>
        <v>4.8446372569605778</v>
      </c>
      <c r="K307" s="1">
        <f t="shared" si="242"/>
        <v>0.57304418721253259</v>
      </c>
      <c r="L307" s="1">
        <f t="shared" si="242"/>
        <v>-2.1840190428077144</v>
      </c>
      <c r="M307" s="1">
        <f t="shared" si="242"/>
        <v>-3.7392339352480772</v>
      </c>
      <c r="N307" s="1">
        <f t="shared" si="242"/>
        <v>6.6920303897818972E-2</v>
      </c>
      <c r="O307" s="1">
        <f t="shared" si="242"/>
        <v>32.336473239678902</v>
      </c>
      <c r="P307" s="1">
        <f t="shared" si="242"/>
        <v>-5.9212027521068888</v>
      </c>
      <c r="Q307" s="1">
        <f t="shared" si="242"/>
        <v>-3.493610123046297</v>
      </c>
      <c r="R307" s="1">
        <f t="shared" si="242"/>
        <v>8.5970652697194883</v>
      </c>
      <c r="S307" s="1">
        <f t="shared" si="242"/>
        <v>1.0778874671217988</v>
      </c>
      <c r="U307" s="1">
        <f t="shared" ref="U307:AE307" si="243">AVERAGE(U191:U220)</f>
        <v>9.9307512634765551</v>
      </c>
      <c r="V307" s="1">
        <f t="shared" si="243"/>
        <v>-10.07923240305937</v>
      </c>
      <c r="W307" s="1">
        <f t="shared" si="243"/>
        <v>125.41155065009369</v>
      </c>
      <c r="X307" s="1">
        <f t="shared" si="243"/>
        <v>295.17374951605865</v>
      </c>
      <c r="Y307" s="1">
        <f t="shared" si="243"/>
        <v>169.76219886596485</v>
      </c>
      <c r="Z307" s="1">
        <f t="shared" si="243"/>
        <v>210.2926500830761</v>
      </c>
      <c r="AA307" s="1">
        <f t="shared" si="243"/>
        <v>1128.7239501534839</v>
      </c>
      <c r="AB307" s="1">
        <f t="shared" si="243"/>
        <v>195.848217773496</v>
      </c>
      <c r="AC307" s="1">
        <f t="shared" si="243"/>
        <v>1323.132348293547</v>
      </c>
      <c r="AD307" s="1">
        <f t="shared" si="243"/>
        <v>27.487441763345693</v>
      </c>
      <c r="AE307" s="1">
        <f t="shared" si="243"/>
        <v>0.51649502869027009</v>
      </c>
      <c r="AH307" s="11">
        <f t="shared" ref="AH307:AV307" si="244">AVERAGE(AH191:AH220)</f>
        <v>0.30698009437513829</v>
      </c>
      <c r="AI307" s="11">
        <f t="shared" si="244"/>
        <v>0.39147321014392206</v>
      </c>
      <c r="AJ307" s="11">
        <f t="shared" si="244"/>
        <v>0.25435342873394506</v>
      </c>
      <c r="AK307" s="11">
        <f t="shared" si="244"/>
        <v>0.39243202704472474</v>
      </c>
      <c r="AL307" s="11">
        <f t="shared" si="244"/>
        <v>0.42729743774885331</v>
      </c>
      <c r="AM307" s="11">
        <f t="shared" si="244"/>
        <v>0.54648707605791269</v>
      </c>
      <c r="AN307" s="11">
        <f t="shared" si="244"/>
        <v>0.73710768885258149</v>
      </c>
      <c r="AO307" s="11">
        <f t="shared" si="244"/>
        <v>0.93212126350822133</v>
      </c>
      <c r="AP307" s="11">
        <f t="shared" si="244"/>
        <v>0.7344170411555343</v>
      </c>
      <c r="AQ307" s="11">
        <f t="shared" si="244"/>
        <v>0.69840938046991152</v>
      </c>
      <c r="AR307" s="11">
        <f t="shared" si="244"/>
        <v>0.61900051509657661</v>
      </c>
      <c r="AS307" s="12">
        <f t="shared" si="244"/>
        <v>2.7766155414635842</v>
      </c>
      <c r="AT307" s="12">
        <f t="shared" si="244"/>
        <v>1.3175404146889467</v>
      </c>
      <c r="AU307" s="12">
        <f t="shared" si="244"/>
        <v>1.0897082500842294</v>
      </c>
      <c r="AV307" s="12">
        <f t="shared" si="244"/>
        <v>0.36878242941454126</v>
      </c>
    </row>
    <row r="308" spans="1:48" x14ac:dyDescent="0.35">
      <c r="A308" t="s">
        <v>8</v>
      </c>
      <c r="B308" s="1">
        <f t="shared" ref="B308:S308" si="245">MIN(B191:B220)</f>
        <v>-9.0951968022656189</v>
      </c>
      <c r="C308" s="1">
        <f t="shared" si="245"/>
        <v>-15.168082187515342</v>
      </c>
      <c r="D308" s="1">
        <f t="shared" si="245"/>
        <v>-14.313291960625982</v>
      </c>
      <c r="E308" s="1">
        <f t="shared" si="245"/>
        <v>-7.2690976963241454</v>
      </c>
      <c r="F308" s="1">
        <f t="shared" si="245"/>
        <v>-1.5</v>
      </c>
      <c r="G308" s="1">
        <f t="shared" si="245"/>
        <v>4.0999999999999996</v>
      </c>
      <c r="H308" s="1">
        <f t="shared" si="245"/>
        <v>7.9</v>
      </c>
      <c r="I308" s="1">
        <f t="shared" si="245"/>
        <v>7.4</v>
      </c>
      <c r="J308" s="1">
        <f t="shared" si="245"/>
        <v>0.6</v>
      </c>
      <c r="K308" s="1">
        <f t="shared" si="245"/>
        <v>-0.9</v>
      </c>
      <c r="L308" s="1">
        <f t="shared" si="245"/>
        <v>-5</v>
      </c>
      <c r="M308" s="1">
        <f t="shared" si="245"/>
        <v>-6.5666412216483145</v>
      </c>
      <c r="N308" s="1">
        <f t="shared" si="245"/>
        <v>-1.8876408932969675</v>
      </c>
      <c r="O308" s="1">
        <f t="shared" si="245"/>
        <v>24.5</v>
      </c>
      <c r="P308" s="1">
        <f t="shared" si="245"/>
        <v>-10.06317656123394</v>
      </c>
      <c r="Q308" s="1">
        <f t="shared" si="245"/>
        <v>-6.9074164467959394</v>
      </c>
      <c r="R308" s="1">
        <f t="shared" si="245"/>
        <v>6.5827697601454611</v>
      </c>
      <c r="S308" s="1">
        <f t="shared" si="245"/>
        <v>-1.7666666666666666</v>
      </c>
      <c r="U308" s="1">
        <f t="shared" ref="U308:AE308" si="246">MIN(U191:U220)</f>
        <v>8.1</v>
      </c>
      <c r="V308" s="1">
        <f t="shared" si="246"/>
        <v>-15.168082187515342</v>
      </c>
      <c r="W308" s="1">
        <f t="shared" si="246"/>
        <v>108.90355987252366</v>
      </c>
      <c r="X308" s="1">
        <f t="shared" si="246"/>
        <v>270.2</v>
      </c>
      <c r="Y308" s="1">
        <f t="shared" si="246"/>
        <v>135.60725687482483</v>
      </c>
      <c r="Z308" s="1">
        <f t="shared" si="246"/>
        <v>196.75</v>
      </c>
      <c r="AA308" s="1">
        <f t="shared" si="246"/>
        <v>771.44603742303627</v>
      </c>
      <c r="AB308" s="1">
        <f t="shared" si="246"/>
        <v>162.44422893908177</v>
      </c>
      <c r="AC308" s="1">
        <f t="shared" si="246"/>
        <v>679.08688707904651</v>
      </c>
      <c r="AD308" s="1">
        <f t="shared" si="246"/>
        <v>16.954849147570073</v>
      </c>
      <c r="AE308" s="1">
        <f t="shared" si="246"/>
        <v>0.40655509297359244</v>
      </c>
      <c r="AH308" s="11">
        <f t="shared" ref="AH308:AV308" si="247">MIN(AH191:AH220)</f>
        <v>0.23351000000000005</v>
      </c>
      <c r="AI308" s="11">
        <f t="shared" si="247"/>
        <v>0.29194999999999999</v>
      </c>
      <c r="AJ308" s="11">
        <f t="shared" si="247"/>
        <v>0.20419999999999999</v>
      </c>
      <c r="AK308" s="11">
        <f t="shared" si="247"/>
        <v>0.3125</v>
      </c>
      <c r="AL308" s="11">
        <f t="shared" si="247"/>
        <v>0.35049999999999998</v>
      </c>
      <c r="AM308" s="11">
        <f t="shared" si="247"/>
        <v>0.49554999999999999</v>
      </c>
      <c r="AN308" s="11">
        <f t="shared" si="247"/>
        <v>0.66269345932294232</v>
      </c>
      <c r="AO308" s="11">
        <f t="shared" si="247"/>
        <v>0.86738713568968762</v>
      </c>
      <c r="AP308" s="11">
        <f t="shared" si="247"/>
        <v>0.67351551691871625</v>
      </c>
      <c r="AQ308" s="11">
        <f t="shared" si="247"/>
        <v>0.64941160091779504</v>
      </c>
      <c r="AR308" s="11">
        <f t="shared" si="247"/>
        <v>0.60738072779938457</v>
      </c>
      <c r="AS308" s="12">
        <f t="shared" si="247"/>
        <v>2.4114668322175388</v>
      </c>
      <c r="AT308" s="12">
        <f t="shared" si="247"/>
        <v>1.1621691140566779</v>
      </c>
      <c r="AU308" s="12">
        <f t="shared" si="247"/>
        <v>0.95379141507831933</v>
      </c>
      <c r="AV308" s="12">
        <f t="shared" si="247"/>
        <v>0.31120655090140015</v>
      </c>
    </row>
    <row r="309" spans="1:48" x14ac:dyDescent="0.35">
      <c r="AA309"/>
      <c r="AE309"/>
      <c r="AG309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2"/>
      <c r="AT309" s="12"/>
      <c r="AU309" s="12"/>
      <c r="AV309" s="12"/>
    </row>
    <row r="310" spans="1:48" x14ac:dyDescent="0.35">
      <c r="A310" s="30" t="s">
        <v>79</v>
      </c>
      <c r="AA310"/>
      <c r="AE310"/>
      <c r="AG310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2"/>
      <c r="AT310" s="12"/>
      <c r="AU310" s="12"/>
      <c r="AV310" s="12"/>
    </row>
    <row r="311" spans="1:48" x14ac:dyDescent="0.35">
      <c r="A311" t="s">
        <v>6</v>
      </c>
      <c r="B311" s="1">
        <f t="shared" ref="B311:S311" si="248">MAX(B221:B250)</f>
        <v>-0.16576520842894826</v>
      </c>
      <c r="C311" s="1">
        <f t="shared" si="248"/>
        <v>0.47597581885855966</v>
      </c>
      <c r="D311" s="1">
        <f t="shared" si="248"/>
        <v>6.7811238946047681E-2</v>
      </c>
      <c r="E311" s="1">
        <f t="shared" si="248"/>
        <v>4.0933176785888481E-2</v>
      </c>
      <c r="F311" s="1">
        <f t="shared" si="248"/>
        <v>5.9418657492893123</v>
      </c>
      <c r="G311" s="1">
        <f t="shared" si="248"/>
        <v>10.986190041297977</v>
      </c>
      <c r="H311" s="1">
        <f t="shared" si="248"/>
        <v>12.4</v>
      </c>
      <c r="I311" s="1">
        <f t="shared" si="248"/>
        <v>11.572194439158414</v>
      </c>
      <c r="J311" s="1">
        <f t="shared" si="248"/>
        <v>7.6369181046366057</v>
      </c>
      <c r="K311" s="1">
        <f t="shared" si="248"/>
        <v>4.3144965194500813</v>
      </c>
      <c r="L311" s="1">
        <f t="shared" si="248"/>
        <v>1.7288592488631775</v>
      </c>
      <c r="M311" s="1">
        <f t="shared" si="248"/>
        <v>1.2486553481913703</v>
      </c>
      <c r="N311" s="1">
        <f t="shared" si="248"/>
        <v>3.6718743585282372</v>
      </c>
      <c r="O311" s="1">
        <f t="shared" si="248"/>
        <v>47.392158117758306</v>
      </c>
      <c r="P311" s="1">
        <f t="shared" si="248"/>
        <v>-0.11644153398584711</v>
      </c>
      <c r="Q311" s="1">
        <f t="shared" si="248"/>
        <v>1.1415624205899046</v>
      </c>
      <c r="R311" s="1">
        <f t="shared" si="248"/>
        <v>11.652794826818798</v>
      </c>
      <c r="S311" s="1">
        <f t="shared" si="248"/>
        <v>4.3956802657958223</v>
      </c>
      <c r="U311" s="1">
        <f t="shared" ref="U311:AE311" si="249">MAX(U221:U250)</f>
        <v>12.4</v>
      </c>
      <c r="V311" s="1">
        <f t="shared" si="249"/>
        <v>-2.833135869933229</v>
      </c>
      <c r="W311" s="1">
        <f t="shared" si="249"/>
        <v>128.33625410374964</v>
      </c>
      <c r="X311" s="1">
        <f t="shared" si="249"/>
        <v>339.70338141362851</v>
      </c>
      <c r="Y311" s="1">
        <f t="shared" si="249"/>
        <v>229.80369828864849</v>
      </c>
      <c r="Z311" s="1">
        <f t="shared" si="249"/>
        <v>230.03380857019815</v>
      </c>
      <c r="AA311" s="1">
        <f t="shared" si="249"/>
        <v>1835.5928022775045</v>
      </c>
      <c r="AB311" s="1">
        <f t="shared" si="249"/>
        <v>187.52568941443332</v>
      </c>
      <c r="AC311" s="1">
        <f t="shared" si="249"/>
        <v>1272.0471813811353</v>
      </c>
      <c r="AD311" s="1">
        <f t="shared" si="249"/>
        <v>44.12911395047243</v>
      </c>
      <c r="AE311" s="1">
        <f t="shared" si="249"/>
        <v>0.49284105574548864</v>
      </c>
      <c r="AH311" s="11">
        <f t="shared" ref="AH311:AV311" si="250">MAX(AH221:AH250)</f>
        <v>0.39956000000000003</v>
      </c>
      <c r="AI311" s="11">
        <f t="shared" si="250"/>
        <v>0.58268040809553046</v>
      </c>
      <c r="AJ311" s="11">
        <f t="shared" si="250"/>
        <v>0.35070981195365319</v>
      </c>
      <c r="AK311" s="11">
        <f t="shared" si="250"/>
        <v>0.54600001280113475</v>
      </c>
      <c r="AL311" s="11">
        <f t="shared" si="250"/>
        <v>0.57484314955403137</v>
      </c>
      <c r="AM311" s="11">
        <f t="shared" si="250"/>
        <v>0.64434902776542891</v>
      </c>
      <c r="AN311" s="11">
        <f t="shared" si="250"/>
        <v>0.70234847501763031</v>
      </c>
      <c r="AO311" s="11">
        <f t="shared" si="250"/>
        <v>0.90558697164536528</v>
      </c>
      <c r="AP311" s="11">
        <f t="shared" si="250"/>
        <v>0.70701196708214087</v>
      </c>
      <c r="AQ311" s="11">
        <f t="shared" si="250"/>
        <v>0.6759010546894092</v>
      </c>
      <c r="AR311" s="11">
        <f t="shared" si="250"/>
        <v>0.61293676645573369</v>
      </c>
      <c r="AS311" s="12">
        <f t="shared" si="250"/>
        <v>3.309766212318618</v>
      </c>
      <c r="AT311" s="12">
        <f t="shared" si="250"/>
        <v>1.5627103851975073</v>
      </c>
      <c r="AU311" s="12">
        <f t="shared" si="250"/>
        <v>1.3114698194166068</v>
      </c>
      <c r="AV311" s="12">
        <f t="shared" si="250"/>
        <v>0.46621986100970492</v>
      </c>
    </row>
    <row r="312" spans="1:48" x14ac:dyDescent="0.35">
      <c r="A312" t="s">
        <v>7</v>
      </c>
      <c r="B312" s="1">
        <f t="shared" ref="B312:S312" si="251">AVERAGE(B221:B250)</f>
        <v>-2.6429774650703375</v>
      </c>
      <c r="C312" s="1">
        <f t="shared" si="251"/>
        <v>-4.1949725205076733</v>
      </c>
      <c r="D312" s="1">
        <f t="shared" si="251"/>
        <v>-5.0331532101649419</v>
      </c>
      <c r="E312" s="1">
        <f t="shared" si="251"/>
        <v>-2.0356077471950065</v>
      </c>
      <c r="F312" s="1">
        <f t="shared" si="251"/>
        <v>3.0412754512312814</v>
      </c>
      <c r="G312" s="1">
        <f t="shared" si="251"/>
        <v>8.6392592460341877</v>
      </c>
      <c r="H312" s="1">
        <f t="shared" si="251"/>
        <v>11.343009107174073</v>
      </c>
      <c r="I312" s="1">
        <f t="shared" si="251"/>
        <v>10.503747828226022</v>
      </c>
      <c r="J312" s="1">
        <f t="shared" si="251"/>
        <v>6.6341911040899513</v>
      </c>
      <c r="K312" s="1">
        <f t="shared" si="251"/>
        <v>2.3840448511506818</v>
      </c>
      <c r="L312" s="1">
        <f t="shared" si="251"/>
        <v>-0.13610814048384359</v>
      </c>
      <c r="M312" s="1">
        <f t="shared" si="251"/>
        <v>-1.0790677487011771</v>
      </c>
      <c r="N312" s="1">
        <f t="shared" si="251"/>
        <v>2.2853033963152685</v>
      </c>
      <c r="O312" s="1">
        <f t="shared" si="251"/>
        <v>40.161482736755531</v>
      </c>
      <c r="P312" s="1">
        <f t="shared" si="251"/>
        <v>-2.6651774762993328</v>
      </c>
      <c r="Q312" s="1">
        <f t="shared" si="251"/>
        <v>-1.3424951687095563</v>
      </c>
      <c r="R312" s="1">
        <f t="shared" si="251"/>
        <v>10.162005393811429</v>
      </c>
      <c r="S312" s="1">
        <f t="shared" si="251"/>
        <v>2.9607092715855976</v>
      </c>
      <c r="U312" s="1">
        <f t="shared" ref="U312:AE312" si="252">AVERAGE(U221:U250)</f>
        <v>11.372818524438733</v>
      </c>
      <c r="V312" s="1">
        <f t="shared" si="252"/>
        <v>-6.4388704898465621</v>
      </c>
      <c r="W312" s="1">
        <f t="shared" si="252"/>
        <v>116.18908851559871</v>
      </c>
      <c r="X312" s="1">
        <f t="shared" si="252"/>
        <v>318.71168221162486</v>
      </c>
      <c r="Y312" s="1">
        <f t="shared" si="252"/>
        <v>202.52259369602612</v>
      </c>
      <c r="Z312" s="1">
        <f t="shared" si="252"/>
        <v>217.45038536361182</v>
      </c>
      <c r="AA312" s="1">
        <f t="shared" si="252"/>
        <v>1539.084419234284</v>
      </c>
      <c r="AB312" s="1">
        <f t="shared" si="252"/>
        <v>163.35030068243273</v>
      </c>
      <c r="AC312" s="1">
        <f t="shared" si="252"/>
        <v>712.28856389679959</v>
      </c>
      <c r="AD312" s="1">
        <f t="shared" si="252"/>
        <v>34.513938174382368</v>
      </c>
      <c r="AE312" s="1">
        <f t="shared" si="252"/>
        <v>0.39669275135179699</v>
      </c>
      <c r="AH312" s="11">
        <f t="shared" ref="AH312:AV312" si="253">AVERAGE(AH221:AH250)</f>
        <v>0.36055703605472328</v>
      </c>
      <c r="AI312" s="11">
        <f t="shared" si="253"/>
        <v>0.49085083075679492</v>
      </c>
      <c r="AJ312" s="11">
        <f t="shared" si="253"/>
        <v>0.30443348951523524</v>
      </c>
      <c r="AK312" s="11">
        <f t="shared" si="253"/>
        <v>0.47224712391490642</v>
      </c>
      <c r="AL312" s="11">
        <f t="shared" si="253"/>
        <v>0.50398253082020406</v>
      </c>
      <c r="AM312" s="11">
        <f t="shared" si="253"/>
        <v>0.59734963778891104</v>
      </c>
      <c r="AN312" s="11">
        <f t="shared" si="253"/>
        <v>0.64933429084322591</v>
      </c>
      <c r="AO312" s="11">
        <f t="shared" si="253"/>
        <v>0.84888837529000294</v>
      </c>
      <c r="AP312" s="11">
        <f t="shared" si="253"/>
        <v>0.66064656099929231</v>
      </c>
      <c r="AQ312" s="11">
        <f t="shared" si="253"/>
        <v>0.63991192355025472</v>
      </c>
      <c r="AR312" s="11">
        <f t="shared" si="253"/>
        <v>0.60647598460522778</v>
      </c>
      <c r="AS312" s="12">
        <f t="shared" si="253"/>
        <v>3.1009078822030696</v>
      </c>
      <c r="AT312" s="12">
        <f t="shared" si="253"/>
        <v>1.4633220303910022</v>
      </c>
      <c r="AU312" s="12">
        <f t="shared" si="253"/>
        <v>1.2213055843222125</v>
      </c>
      <c r="AV312" s="12">
        <f t="shared" si="253"/>
        <v>0.42707347847912325</v>
      </c>
    </row>
    <row r="313" spans="1:48" x14ac:dyDescent="0.35">
      <c r="A313" t="s">
        <v>8</v>
      </c>
      <c r="B313" s="1">
        <f t="shared" ref="B313:S313" si="254">MIN(B221:B250)</f>
        <v>-7.0630678397941011</v>
      </c>
      <c r="C313" s="1">
        <f t="shared" si="254"/>
        <v>-8.9865252470201948</v>
      </c>
      <c r="D313" s="1">
        <f t="shared" si="254"/>
        <v>-10.6672850757448</v>
      </c>
      <c r="E313" s="1">
        <f t="shared" si="254"/>
        <v>-5.7409891755708831</v>
      </c>
      <c r="F313" s="1">
        <f t="shared" si="254"/>
        <v>0.93377824275658039</v>
      </c>
      <c r="G313" s="1">
        <f t="shared" si="254"/>
        <v>6.9465875748578272</v>
      </c>
      <c r="H313" s="1">
        <f t="shared" si="254"/>
        <v>9.5302617862471628</v>
      </c>
      <c r="I313" s="1">
        <f t="shared" si="254"/>
        <v>9.3085306327643735</v>
      </c>
      <c r="J313" s="1">
        <f t="shared" si="254"/>
        <v>5.4342502352645505</v>
      </c>
      <c r="K313" s="1">
        <f t="shared" si="254"/>
        <v>0.71869343888870441</v>
      </c>
      <c r="L313" s="1">
        <f t="shared" si="254"/>
        <v>-1.4108945950371607</v>
      </c>
      <c r="M313" s="1">
        <f t="shared" si="254"/>
        <v>-2.5619564126948733</v>
      </c>
      <c r="N313" s="1">
        <f t="shared" si="254"/>
        <v>0.7981189895517854</v>
      </c>
      <c r="O313" s="1">
        <f t="shared" si="254"/>
        <v>34.610058759141062</v>
      </c>
      <c r="P313" s="1">
        <f t="shared" si="254"/>
        <v>-4.951035458021857</v>
      </c>
      <c r="Q313" s="1">
        <f t="shared" si="254"/>
        <v>-4.7517286957696578</v>
      </c>
      <c r="R313" s="1">
        <f t="shared" si="254"/>
        <v>8.9637518555228262</v>
      </c>
      <c r="S313" s="1">
        <f t="shared" si="254"/>
        <v>2.0121108722814234</v>
      </c>
      <c r="U313" s="1">
        <f t="shared" ref="U313:AE313" si="255">MIN(U221:U250)</f>
        <v>10.24142297777445</v>
      </c>
      <c r="V313" s="1">
        <f t="shared" si="255"/>
        <v>-10.6672850757448</v>
      </c>
      <c r="W313" s="1">
        <f t="shared" si="255"/>
        <v>104.61697360074545</v>
      </c>
      <c r="X313" s="1">
        <f t="shared" si="255"/>
        <v>304.12603121412849</v>
      </c>
      <c r="Y313" s="1">
        <f t="shared" si="255"/>
        <v>182.73829540516238</v>
      </c>
      <c r="Z313" s="1">
        <f t="shared" si="255"/>
        <v>208.41660407711413</v>
      </c>
      <c r="AA313" s="1">
        <f t="shared" si="255"/>
        <v>1270.6367247878561</v>
      </c>
      <c r="AB313" s="1">
        <f t="shared" si="255"/>
        <v>135.20333311457375</v>
      </c>
      <c r="AC313" s="1">
        <f t="shared" si="255"/>
        <v>285.09035303088979</v>
      </c>
      <c r="AD313" s="1">
        <f t="shared" si="255"/>
        <v>23.58248662731252</v>
      </c>
      <c r="AE313" s="1">
        <f t="shared" si="255"/>
        <v>0.28660088609110995</v>
      </c>
      <c r="AH313" s="11">
        <f t="shared" ref="AH313:AV313" si="256">MIN(AH221:AH250)</f>
        <v>0.29366665991252033</v>
      </c>
      <c r="AI313" s="11">
        <f t="shared" si="256"/>
        <v>0.42034774624109145</v>
      </c>
      <c r="AJ313" s="11">
        <f t="shared" si="256"/>
        <v>0.26890437605850281</v>
      </c>
      <c r="AK313" s="11">
        <f t="shared" si="256"/>
        <v>0.41562259934323886</v>
      </c>
      <c r="AL313" s="11">
        <f t="shared" si="256"/>
        <v>0.44957857583958238</v>
      </c>
      <c r="AM313" s="11">
        <f t="shared" si="256"/>
        <v>0.56126538193441688</v>
      </c>
      <c r="AN313" s="11">
        <f t="shared" si="256"/>
        <v>0.60776179994011836</v>
      </c>
      <c r="AO313" s="11">
        <f t="shared" si="256"/>
        <v>0.78201710674487557</v>
      </c>
      <c r="AP313" s="11">
        <f t="shared" si="256"/>
        <v>0.61798071529737564</v>
      </c>
      <c r="AQ313" s="11">
        <f t="shared" si="256"/>
        <v>0.60939816458822593</v>
      </c>
      <c r="AR313" s="11">
        <f t="shared" si="256"/>
        <v>0.60409239544502136</v>
      </c>
      <c r="AS313" s="12">
        <f t="shared" si="256"/>
        <v>2.8993633057721637</v>
      </c>
      <c r="AT313" s="12">
        <f t="shared" si="256"/>
        <v>1.3674135857508378</v>
      </c>
      <c r="AU313" s="12">
        <f t="shared" si="256"/>
        <v>1.1366214299090034</v>
      </c>
      <c r="AV313" s="12">
        <f t="shared" si="256"/>
        <v>0.39070284517078835</v>
      </c>
    </row>
    <row r="314" spans="1:48" x14ac:dyDescent="0.35">
      <c r="AA314"/>
      <c r="AE314"/>
      <c r="AG314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2"/>
      <c r="AT314" s="12"/>
      <c r="AU314" s="12"/>
      <c r="AV314" s="12"/>
    </row>
    <row r="315" spans="1:48" x14ac:dyDescent="0.35">
      <c r="A315" s="30" t="s">
        <v>80</v>
      </c>
      <c r="AA315"/>
      <c r="AE315"/>
      <c r="AG315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2"/>
      <c r="AT315" s="12"/>
      <c r="AU315" s="12"/>
      <c r="AV315" s="12"/>
    </row>
    <row r="316" spans="1:48" x14ac:dyDescent="0.35">
      <c r="A316" t="s">
        <v>6</v>
      </c>
      <c r="B316" s="1">
        <f>MAX(B251:B270)</f>
        <v>-0.433453949037439</v>
      </c>
      <c r="C316" s="1">
        <f t="shared" ref="C316:S316" si="257">MAX(C251:C270)</f>
        <v>-0.112686360098885</v>
      </c>
      <c r="D316" s="1">
        <f t="shared" si="257"/>
        <v>-4.0356699304910482E-2</v>
      </c>
      <c r="E316" s="1">
        <f t="shared" si="257"/>
        <v>2.324737813188007</v>
      </c>
      <c r="F316" s="1">
        <f t="shared" si="257"/>
        <v>6.2082760895999725</v>
      </c>
      <c r="G316" s="1">
        <f t="shared" si="257"/>
        <v>11.33283611679847</v>
      </c>
      <c r="H316" s="1">
        <f t="shared" si="257"/>
        <v>12.67173741291</v>
      </c>
      <c r="I316" s="1">
        <f t="shared" si="257"/>
        <v>13.291365392024494</v>
      </c>
      <c r="J316" s="1">
        <f t="shared" si="257"/>
        <v>9.0185732590159944</v>
      </c>
      <c r="K316" s="1">
        <f t="shared" si="257"/>
        <v>4.7861238066456089</v>
      </c>
      <c r="L316" s="1">
        <f t="shared" si="257"/>
        <v>1.9920047079932499</v>
      </c>
      <c r="M316" s="1">
        <f t="shared" si="257"/>
        <v>-8.2188276129058005E-2</v>
      </c>
      <c r="N316" s="1">
        <f t="shared" si="257"/>
        <v>4.4851694560847326</v>
      </c>
      <c r="O316" s="1">
        <f t="shared" si="257"/>
        <v>49.926629170035504</v>
      </c>
      <c r="P316" s="1">
        <f t="shared" si="257"/>
        <v>-0.52066387792660962</v>
      </c>
      <c r="Q316" s="1">
        <f t="shared" si="257"/>
        <v>1.9905146603694863</v>
      </c>
      <c r="R316" s="1">
        <f t="shared" si="257"/>
        <v>12.13177956482641</v>
      </c>
      <c r="S316" s="1">
        <f t="shared" si="257"/>
        <v>4.8211823952828459</v>
      </c>
      <c r="U316" s="1">
        <f t="shared" ref="U316:AE316" si="258">MAX(U251:U270)</f>
        <v>13.291365392024494</v>
      </c>
      <c r="V316" s="1">
        <f t="shared" si="258"/>
        <v>-0.82394503546976405</v>
      </c>
      <c r="W316" s="1">
        <f t="shared" si="258"/>
        <v>118.44745784865491</v>
      </c>
      <c r="X316" s="1">
        <f t="shared" si="258"/>
        <v>347.67303161684981</v>
      </c>
      <c r="Y316" s="1">
        <f t="shared" si="258"/>
        <v>254.07221456197459</v>
      </c>
      <c r="Z316" s="1">
        <f t="shared" si="258"/>
        <v>230.65400010535359</v>
      </c>
      <c r="AA316" s="1">
        <f t="shared" si="258"/>
        <v>2213.4196859725766</v>
      </c>
      <c r="AB316" s="1">
        <f t="shared" si="258"/>
        <v>142.38904127949084</v>
      </c>
      <c r="AC316" s="1">
        <f t="shared" si="258"/>
        <v>726.95514131483174</v>
      </c>
      <c r="AD316" s="1">
        <f t="shared" si="258"/>
        <v>49.770324873314891</v>
      </c>
      <c r="AE316" s="1">
        <f t="shared" si="258"/>
        <v>0.39820503329781742</v>
      </c>
      <c r="AH316" s="11">
        <f t="shared" ref="AH316:AV316" si="259">MAX(AH251:AH270)</f>
        <v>0.40958711053637903</v>
      </c>
      <c r="AI316" s="11">
        <f t="shared" si="259"/>
        <v>0.61486819045945085</v>
      </c>
      <c r="AJ316" s="11">
        <f t="shared" si="259"/>
        <v>0.36693042668822723</v>
      </c>
      <c r="AK316" s="11">
        <f t="shared" si="259"/>
        <v>0.5718516175343622</v>
      </c>
      <c r="AL316" s="11">
        <f t="shared" si="259"/>
        <v>0.599680965866348</v>
      </c>
      <c r="AM316" s="11">
        <f t="shared" si="259"/>
        <v>0.66082308960523073</v>
      </c>
      <c r="AN316" s="11">
        <f t="shared" si="259"/>
        <v>0.64306127844349115</v>
      </c>
      <c r="AO316" s="11">
        <f t="shared" si="259"/>
        <v>0.8448015625613704</v>
      </c>
      <c r="AP316" s="11">
        <f t="shared" si="259"/>
        <v>0.65589828795380412</v>
      </c>
      <c r="AQ316" s="11">
        <f t="shared" si="259"/>
        <v>0.63592161547877368</v>
      </c>
      <c r="AR316" s="11">
        <f t="shared" si="259"/>
        <v>0.60770541721633031</v>
      </c>
      <c r="AS316" s="12">
        <f t="shared" si="259"/>
        <v>3.530419258239629</v>
      </c>
      <c r="AT316" s="12">
        <f t="shared" si="259"/>
        <v>1.6904045184983958</v>
      </c>
      <c r="AU316" s="12">
        <f t="shared" si="259"/>
        <v>1.4274410195942799</v>
      </c>
      <c r="AV316" s="12">
        <f t="shared" si="259"/>
        <v>0.51345983115800353</v>
      </c>
    </row>
    <row r="317" spans="1:48" x14ac:dyDescent="0.35">
      <c r="A317" t="s">
        <v>7</v>
      </c>
      <c r="B317" s="1">
        <f>AVERAGE(B251:B270)</f>
        <v>-1.6923056551591558</v>
      </c>
      <c r="C317" s="1">
        <f t="shared" ref="C317:S317" si="260">AVERAGE(C251:C270)</f>
        <v>-2.7140281316625439</v>
      </c>
      <c r="D317" s="1">
        <f t="shared" si="260"/>
        <v>-2.9920072534943145</v>
      </c>
      <c r="E317" s="1">
        <f t="shared" si="260"/>
        <v>0.12574909115738753</v>
      </c>
      <c r="F317" s="1">
        <f t="shared" si="260"/>
        <v>4.2873502755429334</v>
      </c>
      <c r="G317" s="1">
        <f t="shared" si="260"/>
        <v>9.611319978261994</v>
      </c>
      <c r="H317" s="1">
        <f t="shared" si="260"/>
        <v>11.783691270959057</v>
      </c>
      <c r="I317" s="1">
        <f t="shared" si="260"/>
        <v>11.606001794924037</v>
      </c>
      <c r="J317" s="1">
        <f t="shared" si="260"/>
        <v>7.8228587432493084</v>
      </c>
      <c r="K317" s="1">
        <f t="shared" si="260"/>
        <v>3.4110302932189236</v>
      </c>
      <c r="L317" s="1">
        <f t="shared" si="260"/>
        <v>1.377076553066434</v>
      </c>
      <c r="M317" s="1">
        <f t="shared" si="260"/>
        <v>-0.53166943757027441</v>
      </c>
      <c r="N317" s="1">
        <f t="shared" si="260"/>
        <v>3.5079222935411494</v>
      </c>
      <c r="O317" s="1">
        <f t="shared" si="260"/>
        <v>45.11122206293733</v>
      </c>
      <c r="P317" s="1">
        <f t="shared" si="260"/>
        <v>-1.6586694643657958</v>
      </c>
      <c r="Q317" s="1">
        <f t="shared" si="260"/>
        <v>0.47369737106866883</v>
      </c>
      <c r="R317" s="1">
        <f t="shared" si="260"/>
        <v>11.000337681381694</v>
      </c>
      <c r="S317" s="1">
        <f t="shared" si="260"/>
        <v>4.2036551965115549</v>
      </c>
      <c r="U317" s="1">
        <f t="shared" ref="U317:AE317" si="261">AVERAGE(U251:U270)</f>
        <v>11.99153581721772</v>
      </c>
      <c r="V317" s="1">
        <f t="shared" si="261"/>
        <v>-3.8041709898582319</v>
      </c>
      <c r="W317" s="1">
        <f t="shared" si="261"/>
        <v>103.42217060542558</v>
      </c>
      <c r="X317" s="1">
        <f t="shared" si="261"/>
        <v>340.90967888666239</v>
      </c>
      <c r="Y317" s="1">
        <f t="shared" si="261"/>
        <v>237.48750828123684</v>
      </c>
      <c r="Z317" s="1">
        <f t="shared" si="261"/>
        <v>222.16592474604403</v>
      </c>
      <c r="AA317" s="1">
        <f t="shared" si="261"/>
        <v>1900.071251757327</v>
      </c>
      <c r="AB317" s="1">
        <f t="shared" si="261"/>
        <v>128.16806960912305</v>
      </c>
      <c r="AC317" s="1">
        <f t="shared" si="261"/>
        <v>331.50380455115248</v>
      </c>
      <c r="AD317" s="1">
        <f t="shared" si="261"/>
        <v>39.338135800864052</v>
      </c>
      <c r="AE317" s="1">
        <f t="shared" si="261"/>
        <v>0.28147185402339847</v>
      </c>
      <c r="AH317" s="11">
        <f t="shared" ref="AH317:AV317" si="262">AVERAGE(AH251:AH270)</f>
        <v>0.37681820789838916</v>
      </c>
      <c r="AI317" s="11">
        <f t="shared" si="262"/>
        <v>0.55371252019930406</v>
      </c>
      <c r="AJ317" s="11">
        <f t="shared" si="262"/>
        <v>0.33611182120279887</v>
      </c>
      <c r="AK317" s="11">
        <f t="shared" si="262"/>
        <v>0.52273446504196075</v>
      </c>
      <c r="AL317" s="11">
        <f t="shared" si="262"/>
        <v>0.55248997621678586</v>
      </c>
      <c r="AM317" s="11">
        <f t="shared" si="262"/>
        <v>0.62952294340909254</v>
      </c>
      <c r="AN317" s="11">
        <f t="shared" si="262"/>
        <v>0.61870697080915615</v>
      </c>
      <c r="AO317" s="11">
        <f t="shared" si="262"/>
        <v>0.80256100999496027</v>
      </c>
      <c r="AP317" s="11">
        <f t="shared" si="262"/>
        <v>0.63004067013259257</v>
      </c>
      <c r="AQ317" s="11">
        <f t="shared" si="262"/>
        <v>0.61773229267766427</v>
      </c>
      <c r="AR317" s="11">
        <f t="shared" si="262"/>
        <v>0.60507456138645321</v>
      </c>
      <c r="AS317" s="12">
        <f t="shared" si="262"/>
        <v>3.3539182350903851</v>
      </c>
      <c r="AT317" s="12">
        <f t="shared" si="262"/>
        <v>1.5898384271136812</v>
      </c>
      <c r="AU317" s="12">
        <f t="shared" si="262"/>
        <v>1.3348660267490335</v>
      </c>
      <c r="AV317" s="12">
        <f t="shared" si="262"/>
        <v>0.47438143255024084</v>
      </c>
    </row>
    <row r="318" spans="1:48" x14ac:dyDescent="0.35">
      <c r="A318" t="s">
        <v>8</v>
      </c>
      <c r="B318" s="1">
        <f>MIN(B251:B270)</f>
        <v>-4.2106044419478694</v>
      </c>
      <c r="C318" s="1">
        <f t="shared" ref="C318:S318" si="263">MIN(C251:C270)</f>
        <v>-7.9388339664950101</v>
      </c>
      <c r="D318" s="1">
        <f t="shared" si="263"/>
        <v>-6.0262725060803941</v>
      </c>
      <c r="E318" s="1">
        <f t="shared" si="263"/>
        <v>-2.3207778440690392</v>
      </c>
      <c r="F318" s="1">
        <f t="shared" si="263"/>
        <v>2.6179020106124353</v>
      </c>
      <c r="G318" s="1">
        <f t="shared" si="263"/>
        <v>7.6816957003233872</v>
      </c>
      <c r="H318" s="1">
        <f t="shared" si="263"/>
        <v>10.590141608830454</v>
      </c>
      <c r="I318" s="1">
        <f t="shared" si="263"/>
        <v>10.392343879908037</v>
      </c>
      <c r="J318" s="1">
        <f t="shared" si="263"/>
        <v>6.934178993729045</v>
      </c>
      <c r="K318" s="1">
        <f t="shared" si="263"/>
        <v>2.4206935619790007</v>
      </c>
      <c r="L318" s="1">
        <f t="shared" si="263"/>
        <v>0.4198416965899181</v>
      </c>
      <c r="M318" s="1">
        <f t="shared" si="263"/>
        <v>-1.22827894523083</v>
      </c>
      <c r="N318" s="1">
        <f t="shared" si="263"/>
        <v>2.2743057334063908</v>
      </c>
      <c r="O318" s="1">
        <f t="shared" si="263"/>
        <v>40.481681322412285</v>
      </c>
      <c r="P318" s="1">
        <f t="shared" si="263"/>
        <v>-3.4679345510962403</v>
      </c>
      <c r="Q318" s="1">
        <f t="shared" si="263"/>
        <v>-1.4646569164170797</v>
      </c>
      <c r="R318" s="1">
        <f t="shared" si="263"/>
        <v>10.027771679701274</v>
      </c>
      <c r="S318" s="1">
        <f t="shared" si="263"/>
        <v>3.3455869117456056</v>
      </c>
      <c r="U318" s="1">
        <f t="shared" ref="U318:AE318" si="264">MIN(U251:U270)</f>
        <v>10.95711965795377</v>
      </c>
      <c r="V318" s="1">
        <f t="shared" si="264"/>
        <v>-7.9388339664950101</v>
      </c>
      <c r="W318" s="1">
        <f t="shared" si="264"/>
        <v>86.529772607652944</v>
      </c>
      <c r="X318" s="1">
        <f t="shared" si="264"/>
        <v>331.43568452567825</v>
      </c>
      <c r="Y318" s="1">
        <f t="shared" si="264"/>
        <v>222.67020437175535</v>
      </c>
      <c r="Z318" s="1">
        <f t="shared" si="264"/>
        <v>213.56587988864024</v>
      </c>
      <c r="AA318" s="1">
        <f t="shared" si="264"/>
        <v>1660.3178008015079</v>
      </c>
      <c r="AB318" s="1">
        <f t="shared" si="264"/>
        <v>110.71426990849579</v>
      </c>
      <c r="AC318" s="1">
        <f t="shared" si="264"/>
        <v>60.814982031176392</v>
      </c>
      <c r="AD318" s="1">
        <f t="shared" si="264"/>
        <v>31.172637653405047</v>
      </c>
      <c r="AE318" s="1">
        <f t="shared" si="264"/>
        <v>0.14843318473358647</v>
      </c>
      <c r="AH318" s="11">
        <f t="shared" ref="AH318:AV318" si="265">MIN(AH251:AH270)</f>
        <v>0.33277622536584378</v>
      </c>
      <c r="AI318" s="11">
        <f t="shared" si="265"/>
        <v>0.494917352794636</v>
      </c>
      <c r="AJ318" s="11">
        <f t="shared" si="265"/>
        <v>0.30648276046343864</v>
      </c>
      <c r="AK318" s="11">
        <f t="shared" si="265"/>
        <v>0.47551314948860535</v>
      </c>
      <c r="AL318" s="11">
        <f t="shared" si="265"/>
        <v>0.50712047695964046</v>
      </c>
      <c r="AM318" s="11">
        <f t="shared" si="265"/>
        <v>0.59943092859567981</v>
      </c>
      <c r="AN318" s="11">
        <f t="shared" si="265"/>
        <v>0.60415894448314156</v>
      </c>
      <c r="AO318" s="11">
        <f t="shared" si="265"/>
        <v>0.76136322570007908</v>
      </c>
      <c r="AP318" s="11">
        <f t="shared" si="265"/>
        <v>0.61010117061510283</v>
      </c>
      <c r="AQ318" s="11">
        <f t="shared" si="265"/>
        <v>0.60523406393249102</v>
      </c>
      <c r="AR318" s="11">
        <f t="shared" si="265"/>
        <v>0.60407219754233077</v>
      </c>
      <c r="AS318" s="12">
        <f t="shared" si="265"/>
        <v>3.210326778912703</v>
      </c>
      <c r="AT318" s="12">
        <f t="shared" si="265"/>
        <v>1.5133387591377367</v>
      </c>
      <c r="AU318" s="12">
        <f t="shared" si="265"/>
        <v>1.2642406124354488</v>
      </c>
      <c r="AV318" s="12">
        <f t="shared" si="265"/>
        <v>0.44367283010023562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17"/>
  <sheetViews>
    <sheetView topLeftCell="A7" workbookViewId="0">
      <selection activeCell="C7" sqref="C7"/>
    </sheetView>
  </sheetViews>
  <sheetFormatPr defaultRowHeight="14.5" x14ac:dyDescent="0.35"/>
  <sheetData>
    <row r="5" spans="2:19" ht="21" x14ac:dyDescent="0.5">
      <c r="B5" s="27"/>
    </row>
    <row r="10" spans="2:19" x14ac:dyDescent="0.35">
      <c r="R10">
        <v>1840</v>
      </c>
      <c r="S10">
        <v>0.33</v>
      </c>
    </row>
    <row r="11" spans="2:19" x14ac:dyDescent="0.35">
      <c r="R11">
        <v>2110</v>
      </c>
      <c r="S11">
        <v>0.33</v>
      </c>
    </row>
    <row r="13" spans="2:19" x14ac:dyDescent="0.35">
      <c r="R13">
        <v>1840</v>
      </c>
      <c r="S13">
        <v>0.5</v>
      </c>
    </row>
    <row r="14" spans="2:19" x14ac:dyDescent="0.35">
      <c r="R14">
        <v>2110</v>
      </c>
      <c r="S14">
        <v>0.5</v>
      </c>
    </row>
    <row r="16" spans="2:19" x14ac:dyDescent="0.35">
      <c r="R16">
        <v>1840</v>
      </c>
      <c r="S16">
        <v>0.66</v>
      </c>
    </row>
    <row r="17" spans="18:19" x14ac:dyDescent="0.35">
      <c r="R17">
        <v>2110</v>
      </c>
      <c r="S17">
        <v>0.66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7:G42"/>
  <sheetViews>
    <sheetView tabSelected="1" zoomScale="30" zoomScaleNormal="30" workbookViewId="0">
      <selection activeCell="AN31" sqref="AN31"/>
    </sheetView>
  </sheetViews>
  <sheetFormatPr defaultRowHeight="14.5" x14ac:dyDescent="0.35"/>
  <sheetData>
    <row r="37" spans="6:7" ht="16.5" x14ac:dyDescent="0.35">
      <c r="G37" t="s">
        <v>68</v>
      </c>
    </row>
    <row r="38" spans="6:7" x14ac:dyDescent="0.35">
      <c r="F38" t="s">
        <v>64</v>
      </c>
      <c r="G38">
        <f>0.013*180</f>
        <v>2.34</v>
      </c>
    </row>
    <row r="39" spans="6:7" x14ac:dyDescent="0.35">
      <c r="F39" t="s">
        <v>65</v>
      </c>
      <c r="G39">
        <f>0.0089*180</f>
        <v>1.6020000000000001</v>
      </c>
    </row>
    <row r="40" spans="6:7" x14ac:dyDescent="0.35">
      <c r="F40" t="s">
        <v>4</v>
      </c>
      <c r="G40">
        <f>0.0149*180</f>
        <v>2.6819999999999999</v>
      </c>
    </row>
    <row r="41" spans="6:7" x14ac:dyDescent="0.35">
      <c r="F41" t="s">
        <v>66</v>
      </c>
      <c r="G41">
        <f>0.0114*180</f>
        <v>2.052</v>
      </c>
    </row>
    <row r="42" spans="6:7" x14ac:dyDescent="0.35">
      <c r="F42" t="s">
        <v>67</v>
      </c>
      <c r="G42">
        <f>0.0263*180</f>
        <v>4.734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5" sqref="O15"/>
    </sheetView>
  </sheetViews>
  <sheetFormatPr defaultRowHeight="14.5" x14ac:dyDescent="0.3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CF05F95BD7A94381241DC5E0D2FE53" ma:contentTypeVersion="13" ma:contentTypeDescription="Create a new document." ma:contentTypeScope="" ma:versionID="72ea42bbdd08c79560cdb3cf56017d4c">
  <xsd:schema xmlns:xsd="http://www.w3.org/2001/XMLSchema" xmlns:xs="http://www.w3.org/2001/XMLSchema" xmlns:p="http://schemas.microsoft.com/office/2006/metadata/properties" xmlns:ns3="2ac0e655-0378-4773-a391-b07671e8d95e" targetNamespace="http://schemas.microsoft.com/office/2006/metadata/properties" ma:root="true" ma:fieldsID="3c580bc149ca0dbdccb54a706f018b38" ns3:_="">
    <xsd:import namespace="2ac0e655-0378-4773-a391-b07671e8d9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c0e655-0378-4773-a391-b07671e8d9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62EBE2-EB2C-44DA-B2C6-0946786E67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c0e655-0378-4773-a391-b07671e8d9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9437CF-E047-4885-82A8-813689F722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F1707-B3A9-4416-B7D5-E6F54C7B803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ac0e655-0378-4773-a391-b07671e8d95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Past</vt:lpstr>
      <vt:lpstr>Statistics</vt:lpstr>
      <vt:lpstr>RCP2_6</vt:lpstr>
      <vt:lpstr>RCP4.5</vt:lpstr>
      <vt:lpstr>RCP6.0</vt:lpstr>
      <vt:lpstr>RCP8.5</vt:lpstr>
      <vt:lpstr>Frostnumber</vt:lpstr>
      <vt:lpstr>Temp</vt:lpstr>
      <vt:lpstr>GS</vt:lpstr>
      <vt:lpstr>GSS_RCP</vt:lpstr>
      <vt:lpstr>SWI</vt:lpstr>
      <vt:lpstr>ALT</vt:lpstr>
      <vt:lpstr>ALTRCP</vt:lpstr>
      <vt:lpstr>SWI_Tjuli</vt:lpstr>
      <vt:lpstr>NDVI</vt:lpstr>
      <vt:lpstr>DDT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 Elberling;Birger Hansen</dc:creator>
  <cp:lastModifiedBy>Bo Elberling</cp:lastModifiedBy>
  <dcterms:created xsi:type="dcterms:W3CDTF">2023-02-16T08:52:08Z</dcterms:created>
  <dcterms:modified xsi:type="dcterms:W3CDTF">2024-01-10T08:20:57Z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a2630e2-1ac5-455e-8217-0156b1936a76_Enabled">
    <vt:lpwstr>true</vt:lpwstr>
  </property>
  <property fmtid="{D5CDD505-2E9C-101B-9397-08002B2CF9AE}" pid="3" name="MSIP_Label_6a2630e2-1ac5-455e-8217-0156b1936a76_SetDate">
    <vt:lpwstr>2023-02-23T09:17:38Z</vt:lpwstr>
  </property>
  <property fmtid="{D5CDD505-2E9C-101B-9397-08002B2CF9AE}" pid="4" name="MSIP_Label_6a2630e2-1ac5-455e-8217-0156b1936a76_Method">
    <vt:lpwstr>Standard</vt:lpwstr>
  </property>
  <property fmtid="{D5CDD505-2E9C-101B-9397-08002B2CF9AE}" pid="5" name="MSIP_Label_6a2630e2-1ac5-455e-8217-0156b1936a76_Name">
    <vt:lpwstr>Notclass</vt:lpwstr>
  </property>
  <property fmtid="{D5CDD505-2E9C-101B-9397-08002B2CF9AE}" pid="6" name="MSIP_Label_6a2630e2-1ac5-455e-8217-0156b1936a76_SiteId">
    <vt:lpwstr>a3927f91-cda1-4696-af89-8c9f1ceffa91</vt:lpwstr>
  </property>
  <property fmtid="{D5CDD505-2E9C-101B-9397-08002B2CF9AE}" pid="7" name="MSIP_Label_6a2630e2-1ac5-455e-8217-0156b1936a76_ActionId">
    <vt:lpwstr>4c4a1949-b1c6-40cb-9891-d1462bcf485b</vt:lpwstr>
  </property>
  <property fmtid="{D5CDD505-2E9C-101B-9397-08002B2CF9AE}" pid="8" name="MSIP_Label_6a2630e2-1ac5-455e-8217-0156b1936a76_ContentBits">
    <vt:lpwstr>0</vt:lpwstr>
  </property>
  <property fmtid="{D5CDD505-2E9C-101B-9397-08002B2CF9AE}" pid="9" name="ContentTypeId">
    <vt:lpwstr>0x010100D0CF05F95BD7A94381241DC5E0D2FE53</vt:lpwstr>
  </property>
</Properties>
</file>